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/>
  <xr:revisionPtr revIDLastSave="0" documentId="13_ncr:1_{F94FCDF3-DF57-41F5-B486-7987A3929387}" xr6:coauthVersionLast="47" xr6:coauthVersionMax="47" xr10:uidLastSave="{00000000-0000-0000-0000-000000000000}"/>
  <bookViews>
    <workbookView xWindow="-120" yWindow="-120" windowWidth="20730" windowHeight="11310" activeTab="2" xr2:uid="{00000000-000D-0000-FFFF-FFFF00000000}"/>
  </bookViews>
  <sheets>
    <sheet name="請求書" sheetId="18" r:id="rId1"/>
    <sheet name="委託料内訳" sheetId="19" r:id="rId2"/>
    <sheet name="入力規則用" sheetId="20" r:id="rId3"/>
  </sheets>
  <definedNames>
    <definedName name="_xlnm.Print_Area" localSheetId="1">委託料内訳!$A$1:$L$365</definedName>
    <definedName name="_xlnm.Print_Area" localSheetId="0">請求書!$A$1:$L$35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" i="18" l="1"/>
  <c r="K355" i="19" l="1"/>
  <c r="K359" i="19" s="1"/>
  <c r="K355" i="19" a="1"/>
  <c r="K349" i="19" a="1"/>
  <c r="K349" i="19" s="1"/>
  <c r="K353" i="19" s="1"/>
  <c r="K343" i="19" a="1"/>
  <c r="K343" i="19" s="1"/>
  <c r="K347" i="19" s="1"/>
  <c r="K337" i="19" a="1"/>
  <c r="K337" i="19" s="1"/>
  <c r="K341" i="19" s="1"/>
  <c r="K331" i="19"/>
  <c r="K335" i="19" s="1"/>
  <c r="K331" i="19" a="1"/>
  <c r="K325" i="19" a="1"/>
  <c r="K325" i="19" s="1"/>
  <c r="K329" i="19" s="1"/>
  <c r="K319" i="19" a="1"/>
  <c r="K319" i="19" s="1"/>
  <c r="K323" i="19" s="1"/>
  <c r="K317" i="19"/>
  <c r="K313" i="19"/>
  <c r="K313" i="19" a="1"/>
  <c r="K307" i="19"/>
  <c r="K311" i="19" s="1"/>
  <c r="K307" i="19" a="1"/>
  <c r="K301" i="19" a="1"/>
  <c r="K301" i="19" s="1"/>
  <c r="K305" i="19" s="1"/>
  <c r="K282" i="19" a="1"/>
  <c r="K282" i="19" s="1"/>
  <c r="K286" i="19" s="1"/>
  <c r="K280" i="19"/>
  <c r="K276" i="19"/>
  <c r="K276" i="19" a="1"/>
  <c r="K270" i="19" a="1"/>
  <c r="K270" i="19" s="1"/>
  <c r="K274" i="19" s="1"/>
  <c r="K264" i="19" a="1"/>
  <c r="K264" i="19" s="1"/>
  <c r="K268" i="19" s="1"/>
  <c r="K262" i="19"/>
  <c r="K258" i="19"/>
  <c r="K258" i="19" a="1"/>
  <c r="K252" i="19" a="1"/>
  <c r="K252" i="19" s="1"/>
  <c r="K256" i="19" s="1"/>
  <c r="K246" i="19"/>
  <c r="K250" i="19" s="1"/>
  <c r="K246" i="19" a="1"/>
  <c r="K240" i="19" a="1"/>
  <c r="K240" i="19" s="1"/>
  <c r="K244" i="19" s="1"/>
  <c r="K234" i="19" a="1"/>
  <c r="K234" i="19" s="1"/>
  <c r="K238" i="19" s="1"/>
  <c r="K232" i="19"/>
  <c r="K228" i="19"/>
  <c r="K228" i="19" a="1"/>
  <c r="K209" i="19"/>
  <c r="K213" i="19" s="1"/>
  <c r="K209" i="19" a="1"/>
  <c r="K203" i="19" a="1"/>
  <c r="K203" i="19" s="1"/>
  <c r="K207" i="19" s="1"/>
  <c r="K197" i="19" a="1"/>
  <c r="K197" i="19" s="1"/>
  <c r="K201" i="19" s="1"/>
  <c r="K195" i="19"/>
  <c r="K191" i="19"/>
  <c r="K191" i="19" a="1"/>
  <c r="K185" i="19"/>
  <c r="K189" i="19" s="1"/>
  <c r="K185" i="19" a="1"/>
  <c r="K179" i="19" a="1"/>
  <c r="K179" i="19" s="1"/>
  <c r="K183" i="19" s="1"/>
  <c r="K177" i="19"/>
  <c r="K173" i="19"/>
  <c r="K173" i="19" a="1"/>
  <c r="K167" i="19" a="1"/>
  <c r="K167" i="19" s="1"/>
  <c r="K171" i="19" s="1"/>
  <c r="K161" i="19" a="1"/>
  <c r="K161" i="19" s="1"/>
  <c r="K165" i="19" s="1"/>
  <c r="K155" i="19" a="1"/>
  <c r="K155" i="19" s="1"/>
  <c r="K159" i="19" s="1"/>
  <c r="I217" i="19" s="1"/>
  <c r="K140" i="19"/>
  <c r="K136" i="19"/>
  <c r="K136" i="19" a="1"/>
  <c r="K130" i="19" a="1"/>
  <c r="K130" i="19" s="1"/>
  <c r="K134" i="19" s="1"/>
  <c r="K124" i="19" a="1"/>
  <c r="K124" i="19" s="1"/>
  <c r="K128" i="19" s="1"/>
  <c r="K118" i="19" a="1"/>
  <c r="K118" i="19" s="1"/>
  <c r="K122" i="19" s="1"/>
  <c r="K112" i="19" a="1"/>
  <c r="K112" i="19" s="1"/>
  <c r="K116" i="19" s="1"/>
  <c r="K106" i="19"/>
  <c r="K110" i="19" s="1"/>
  <c r="K106" i="19" a="1"/>
  <c r="K100" i="19" a="1"/>
  <c r="K100" i="19" s="1"/>
  <c r="K104" i="19" s="1"/>
  <c r="K94" i="19" a="1"/>
  <c r="K94" i="19" s="1"/>
  <c r="K98" i="19" s="1"/>
  <c r="K92" i="19"/>
  <c r="K88" i="19"/>
  <c r="K88" i="19" a="1"/>
  <c r="K82" i="19" a="1"/>
  <c r="K82" i="19" s="1"/>
  <c r="K86" i="19" s="1"/>
  <c r="K63" i="19" a="1"/>
  <c r="K63" i="19" s="1"/>
  <c r="K67" i="19" s="1"/>
  <c r="K57" i="19" a="1"/>
  <c r="K57" i="19" s="1"/>
  <c r="K61" i="19" s="1"/>
  <c r="K55" i="19"/>
  <c r="K51" i="19"/>
  <c r="K51" i="19" a="1"/>
  <c r="K45" i="19" a="1"/>
  <c r="K45" i="19" s="1"/>
  <c r="K49" i="19" s="1"/>
  <c r="K39" i="19" a="1"/>
  <c r="K39" i="19" s="1"/>
  <c r="K43" i="19" s="1"/>
  <c r="K33" i="19" a="1"/>
  <c r="K33" i="19" s="1"/>
  <c r="K37" i="19" s="1"/>
  <c r="K27" i="19" a="1"/>
  <c r="K27" i="19" s="1"/>
  <c r="K31" i="19" s="1"/>
  <c r="K21" i="19"/>
  <c r="K25" i="19" s="1"/>
  <c r="K21" i="19" a="1"/>
  <c r="K15" i="19" a="1"/>
  <c r="K15" i="19" s="1"/>
  <c r="K19" i="19" s="1"/>
  <c r="K9" i="19" a="1"/>
  <c r="K9" i="19" s="1"/>
  <c r="K13" i="19" s="1"/>
  <c r="I71" i="19" s="1"/>
  <c r="H3" i="19"/>
  <c r="H222" i="19" s="1"/>
  <c r="C3" i="19"/>
  <c r="C295" i="19" s="1"/>
  <c r="B3" i="19"/>
  <c r="B295" i="19" s="1"/>
  <c r="B76" i="19" l="1"/>
  <c r="C76" i="19"/>
  <c r="B149" i="19"/>
  <c r="C149" i="19"/>
  <c r="I363" i="19"/>
  <c r="I290" i="19"/>
  <c r="I144" i="19"/>
  <c r="H295" i="19"/>
  <c r="H149" i="19"/>
  <c r="B222" i="19"/>
  <c r="C222" i="19"/>
  <c r="H76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<sst xmlns="http://schemas.openxmlformats.org/spreadsheetml/2006/main" count="385" uniqueCount="91">
  <si>
    <t>外来人間ドック委託料内訳表</t>
    <rPh sb="0" eb="2">
      <t>ガイライ</t>
    </rPh>
    <rPh sb="2" eb="4">
      <t>ニンゲン</t>
    </rPh>
    <rPh sb="7" eb="10">
      <t>イタクリョウ</t>
    </rPh>
    <rPh sb="10" eb="12">
      <t>ウチワケ</t>
    </rPh>
    <rPh sb="12" eb="13">
      <t>ヒョウ</t>
    </rPh>
    <phoneticPr fontId="1"/>
  </si>
  <si>
    <t>番号</t>
    <rPh sb="0" eb="2">
      <t>バンゴウ</t>
    </rPh>
    <phoneticPr fontId="1"/>
  </si>
  <si>
    <t>月/日</t>
    <rPh sb="0" eb="1">
      <t>ツキ</t>
    </rPh>
    <rPh sb="2" eb="3">
      <t>ヒ</t>
    </rPh>
    <phoneticPr fontId="1"/>
  </si>
  <si>
    <t>検査種別(実施した検査に○)</t>
    <rPh sb="0" eb="2">
      <t>ケンサ</t>
    </rPh>
    <rPh sb="2" eb="4">
      <t>シュベツ</t>
    </rPh>
    <rPh sb="5" eb="7">
      <t>ジッシ</t>
    </rPh>
    <rPh sb="9" eb="11">
      <t>ケンサ</t>
    </rPh>
    <phoneticPr fontId="1"/>
  </si>
  <si>
    <t>胃検査</t>
    <rPh sb="0" eb="1">
      <t>イ</t>
    </rPh>
    <rPh sb="1" eb="3">
      <t>ケンサ</t>
    </rPh>
    <phoneticPr fontId="1"/>
  </si>
  <si>
    <t>眼底検査</t>
    <rPh sb="0" eb="2">
      <t>ガンテイ</t>
    </rPh>
    <rPh sb="2" eb="4">
      <t>ケンサ</t>
    </rPh>
    <phoneticPr fontId="1"/>
  </si>
  <si>
    <t>省略した検査</t>
    <rPh sb="0" eb="2">
      <t>ショウリャク</t>
    </rPh>
    <rPh sb="4" eb="6">
      <t>ケンサ</t>
    </rPh>
    <phoneticPr fontId="1"/>
  </si>
  <si>
    <t>委託金額</t>
    <rPh sb="0" eb="2">
      <t>イタク</t>
    </rPh>
    <rPh sb="2" eb="4">
      <t>キンガク</t>
    </rPh>
    <phoneticPr fontId="1"/>
  </si>
  <si>
    <t>個人負担金</t>
    <rPh sb="0" eb="2">
      <t>コジン</t>
    </rPh>
    <rPh sb="2" eb="5">
      <t>フタンキン</t>
    </rPh>
    <phoneticPr fontId="1"/>
  </si>
  <si>
    <r>
      <t xml:space="preserve">上記に係る委託料
(差し引き分)
</t>
    </r>
    <r>
      <rPr>
        <sz val="10"/>
        <color theme="1"/>
        <rFont val="Yu Gothic"/>
        <family val="3"/>
        <charset val="128"/>
        <scheme val="minor"/>
      </rPr>
      <t>〔検査料内訳表参照〕</t>
    </r>
    <rPh sb="0" eb="2">
      <t>ジョウキ</t>
    </rPh>
    <rPh sb="3" eb="4">
      <t>カカ</t>
    </rPh>
    <rPh sb="5" eb="8">
      <t>イタクリョウ</t>
    </rPh>
    <rPh sb="10" eb="11">
      <t>サ</t>
    </rPh>
    <rPh sb="12" eb="13">
      <t>ヒ</t>
    </rPh>
    <rPh sb="14" eb="15">
      <t>ブン</t>
    </rPh>
    <rPh sb="18" eb="20">
      <t>ケンサ</t>
    </rPh>
    <rPh sb="20" eb="21">
      <t>リョウ</t>
    </rPh>
    <rPh sb="21" eb="23">
      <t>ウチワケ</t>
    </rPh>
    <rPh sb="23" eb="24">
      <t>ヒョウ</t>
    </rPh>
    <rPh sb="24" eb="26">
      <t>サンショウ</t>
    </rPh>
    <phoneticPr fontId="1"/>
  </si>
  <si>
    <t>受診者氏名
生 年 月 日</t>
    <rPh sb="0" eb="1">
      <t>ウケ</t>
    </rPh>
    <rPh sb="1" eb="2">
      <t>ミ</t>
    </rPh>
    <rPh sb="2" eb="3">
      <t>シャ</t>
    </rPh>
    <rPh sb="3" eb="4">
      <t>シ</t>
    </rPh>
    <rPh sb="4" eb="5">
      <t>メイ</t>
    </rPh>
    <rPh sb="6" eb="7">
      <t>ナマ</t>
    </rPh>
    <rPh sb="8" eb="9">
      <t>ネン</t>
    </rPh>
    <rPh sb="10" eb="11">
      <t>ガツ</t>
    </rPh>
    <rPh sb="12" eb="13">
      <t>ヒ</t>
    </rPh>
    <phoneticPr fontId="1"/>
  </si>
  <si>
    <t>眼科で実施
〔 ０　円 〕</t>
    <rPh sb="0" eb="2">
      <t>ガンカ</t>
    </rPh>
    <rPh sb="3" eb="5">
      <t>ジッシ</t>
    </rPh>
    <rPh sb="10" eb="11">
      <t>エン</t>
    </rPh>
    <phoneticPr fontId="1"/>
  </si>
  <si>
    <t>⇓</t>
    <phoneticPr fontId="1"/>
  </si>
  <si>
    <t>委託料合計…</t>
    <rPh sb="0" eb="3">
      <t>イタクリョウ</t>
    </rPh>
    <rPh sb="3" eb="5">
      <t>ゴウケイ</t>
    </rPh>
    <phoneticPr fontId="1"/>
  </si>
  <si>
    <t xml:space="preserve"> △</t>
    <phoneticPr fontId="1"/>
  </si>
  <si>
    <r>
      <t xml:space="preserve">自院で実施
</t>
    </r>
    <r>
      <rPr>
        <sz val="12"/>
        <color theme="1"/>
        <rFont val="Yu Gothic"/>
        <family val="3"/>
        <charset val="128"/>
        <scheme val="minor"/>
      </rPr>
      <t>〔1,232円〕</t>
    </r>
    <rPh sb="0" eb="2">
      <t>ジイン</t>
    </rPh>
    <rPh sb="3" eb="5">
      <t>ジッシ</t>
    </rPh>
    <rPh sb="12" eb="13">
      <t>エン</t>
    </rPh>
    <phoneticPr fontId="1"/>
  </si>
  <si>
    <r>
      <t xml:space="preserve">エックス線検査
</t>
    </r>
    <r>
      <rPr>
        <sz val="10"/>
        <color theme="1"/>
        <rFont val="Yu Gothic"/>
        <family val="3"/>
        <charset val="128"/>
        <scheme val="minor"/>
      </rPr>
      <t>(胃透視)〔11,650円〕</t>
    </r>
    <phoneticPr fontId="1"/>
  </si>
  <si>
    <r>
      <t xml:space="preserve">内視鏡検査
</t>
    </r>
    <r>
      <rPr>
        <sz val="10"/>
        <color theme="1"/>
        <rFont val="Yu Gothic"/>
        <family val="3"/>
        <charset val="128"/>
        <scheme val="minor"/>
      </rPr>
      <t>(胃ｶﾒﾗ)〔11,860円〕</t>
    </r>
    <rPh sb="0" eb="3">
      <t>ナイシキョウ</t>
    </rPh>
    <rPh sb="3" eb="5">
      <t>ケンサ</t>
    </rPh>
    <rPh sb="7" eb="8">
      <t>イ</t>
    </rPh>
    <rPh sb="19" eb="20">
      <t>エン</t>
    </rPh>
    <phoneticPr fontId="1"/>
  </si>
  <si>
    <t>出雲市長　様</t>
    <rPh sb="0" eb="4">
      <t>イズモシチョウ</t>
    </rPh>
    <rPh sb="5" eb="6">
      <t>サマ</t>
    </rPh>
    <phoneticPr fontId="1"/>
  </si>
  <si>
    <t>住　　　所 ：</t>
    <rPh sb="0" eb="1">
      <t>ジュウ</t>
    </rPh>
    <rPh sb="4" eb="5">
      <t>ショ</t>
    </rPh>
    <phoneticPr fontId="1"/>
  </si>
  <si>
    <t>医療機関名 ：</t>
    <rPh sb="0" eb="2">
      <t>イリョウ</t>
    </rPh>
    <rPh sb="2" eb="4">
      <t>キカン</t>
    </rPh>
    <rPh sb="4" eb="5">
      <t>メイ</t>
    </rPh>
    <phoneticPr fontId="1"/>
  </si>
  <si>
    <t>外来人間ドックを実施しましたので、下記のとおり請求します。</t>
    <rPh sb="0" eb="2">
      <t>ガイライ</t>
    </rPh>
    <rPh sb="2" eb="4">
      <t>ニンゲン</t>
    </rPh>
    <rPh sb="8" eb="10">
      <t>ジッシ</t>
    </rPh>
    <rPh sb="17" eb="19">
      <t>カキ</t>
    </rPh>
    <rPh sb="23" eb="25">
      <t>セイキュウ</t>
    </rPh>
    <phoneticPr fontId="1"/>
  </si>
  <si>
    <t>金額</t>
    <rPh sb="0" eb="2">
      <t>キンガク</t>
    </rPh>
    <phoneticPr fontId="1"/>
  </si>
  <si>
    <t>１．実施時期</t>
    <rPh sb="2" eb="4">
      <t>ジッシ</t>
    </rPh>
    <rPh sb="4" eb="6">
      <t>ジキ</t>
    </rPh>
    <phoneticPr fontId="1"/>
  </si>
  <si>
    <t>２．請求内訳</t>
    <rPh sb="2" eb="4">
      <t>セイキュウ</t>
    </rPh>
    <rPh sb="4" eb="6">
      <t>ウチワケ</t>
    </rPh>
    <phoneticPr fontId="1"/>
  </si>
  <si>
    <t>令和</t>
    <rPh sb="0" eb="2">
      <t>レイワ</t>
    </rPh>
    <phoneticPr fontId="1"/>
  </si>
  <si>
    <t>医 療 機 関 名</t>
  </si>
  <si>
    <t>1日</t>
    <rPh sb="1" eb="2">
      <t>ニチ</t>
    </rPh>
    <phoneticPr fontId="1"/>
  </si>
  <si>
    <t>2日</t>
    <rPh sb="1" eb="2">
      <t>ヒ</t>
    </rPh>
    <phoneticPr fontId="1"/>
  </si>
  <si>
    <t>3日</t>
    <rPh sb="1" eb="2">
      <t>ニチ</t>
    </rPh>
    <phoneticPr fontId="1"/>
  </si>
  <si>
    <t>4日</t>
    <rPh sb="1" eb="2">
      <t>ヒ</t>
    </rPh>
    <phoneticPr fontId="1"/>
  </si>
  <si>
    <t>5日</t>
    <rPh sb="1" eb="2">
      <t>ニチ</t>
    </rPh>
    <phoneticPr fontId="1"/>
  </si>
  <si>
    <t>6日</t>
    <rPh sb="1" eb="2">
      <t>ヒ</t>
    </rPh>
    <phoneticPr fontId="1"/>
  </si>
  <si>
    <t>7日</t>
    <rPh sb="1" eb="2">
      <t>ニチ</t>
    </rPh>
    <phoneticPr fontId="1"/>
  </si>
  <si>
    <t>8日</t>
    <rPh sb="1" eb="2">
      <t>ヒ</t>
    </rPh>
    <phoneticPr fontId="1"/>
  </si>
  <si>
    <t>9日</t>
    <rPh sb="1" eb="2">
      <t>ニチ</t>
    </rPh>
    <phoneticPr fontId="1"/>
  </si>
  <si>
    <t>10日</t>
    <rPh sb="2" eb="3">
      <t>ヒ</t>
    </rPh>
    <phoneticPr fontId="1"/>
  </si>
  <si>
    <t>11日</t>
    <rPh sb="2" eb="3">
      <t>ニチ</t>
    </rPh>
    <phoneticPr fontId="1"/>
  </si>
  <si>
    <t>12日</t>
    <rPh sb="2" eb="3">
      <t>ヒ</t>
    </rPh>
    <phoneticPr fontId="1"/>
  </si>
  <si>
    <t>13日</t>
    <rPh sb="2" eb="3">
      <t>ニチ</t>
    </rPh>
    <phoneticPr fontId="1"/>
  </si>
  <si>
    <t>14日</t>
    <rPh sb="2" eb="3">
      <t>ヒ</t>
    </rPh>
    <phoneticPr fontId="1"/>
  </si>
  <si>
    <t>15日</t>
    <rPh sb="2" eb="3">
      <t>ニチ</t>
    </rPh>
    <phoneticPr fontId="1"/>
  </si>
  <si>
    <t>16日</t>
    <rPh sb="2" eb="3">
      <t>ヒ</t>
    </rPh>
    <phoneticPr fontId="1"/>
  </si>
  <si>
    <t>17日</t>
    <rPh sb="2" eb="3">
      <t>ニチ</t>
    </rPh>
    <phoneticPr fontId="1"/>
  </si>
  <si>
    <t>18日</t>
    <rPh sb="2" eb="3">
      <t>ヒ</t>
    </rPh>
    <phoneticPr fontId="1"/>
  </si>
  <si>
    <t>19日</t>
    <rPh sb="2" eb="3">
      <t>ニチ</t>
    </rPh>
    <phoneticPr fontId="1"/>
  </si>
  <si>
    <t>20日</t>
    <rPh sb="2" eb="3">
      <t>ヒ</t>
    </rPh>
    <phoneticPr fontId="1"/>
  </si>
  <si>
    <t>21日</t>
    <rPh sb="2" eb="3">
      <t>ニチ</t>
    </rPh>
    <phoneticPr fontId="1"/>
  </si>
  <si>
    <t>22日</t>
    <rPh sb="2" eb="3">
      <t>ヒ</t>
    </rPh>
    <phoneticPr fontId="1"/>
  </si>
  <si>
    <t>23日</t>
    <rPh sb="2" eb="3">
      <t>ニチ</t>
    </rPh>
    <phoneticPr fontId="1"/>
  </si>
  <si>
    <t>24日</t>
    <rPh sb="2" eb="3">
      <t>ヒ</t>
    </rPh>
    <phoneticPr fontId="1"/>
  </si>
  <si>
    <t>25日</t>
    <rPh sb="2" eb="3">
      <t>ニチ</t>
    </rPh>
    <phoneticPr fontId="1"/>
  </si>
  <si>
    <t>26日</t>
    <rPh sb="2" eb="3">
      <t>ヒ</t>
    </rPh>
    <phoneticPr fontId="1"/>
  </si>
  <si>
    <t>27日</t>
    <rPh sb="2" eb="3">
      <t>ニチ</t>
    </rPh>
    <phoneticPr fontId="1"/>
  </si>
  <si>
    <t>28日</t>
    <rPh sb="2" eb="3">
      <t>ヒ</t>
    </rPh>
    <phoneticPr fontId="1"/>
  </si>
  <si>
    <t>29日</t>
    <rPh sb="2" eb="3">
      <t>ニチ</t>
    </rPh>
    <phoneticPr fontId="1"/>
  </si>
  <si>
    <t>30日</t>
    <rPh sb="2" eb="3">
      <t>ヒ</t>
    </rPh>
    <phoneticPr fontId="1"/>
  </si>
  <si>
    <t>31日</t>
    <rPh sb="2" eb="3">
      <t>ニチ</t>
    </rPh>
    <phoneticPr fontId="1"/>
  </si>
  <si>
    <t>円</t>
    <rPh sb="0" eb="1">
      <t>エン</t>
    </rPh>
    <phoneticPr fontId="1"/>
  </si>
  <si>
    <t>　別紙内訳表のとおり</t>
    <rPh sb="1" eb="3">
      <t>ベッシ</t>
    </rPh>
    <rPh sb="3" eb="5">
      <t>ウチワケ</t>
    </rPh>
    <rPh sb="5" eb="6">
      <t>ヒョウ</t>
    </rPh>
    <phoneticPr fontId="1"/>
  </si>
  <si>
    <t>請求者氏名 ：</t>
    <rPh sb="0" eb="3">
      <t>セイキュウシャ</t>
    </rPh>
    <rPh sb="3" eb="5">
      <t>シメイ</t>
    </rPh>
    <phoneticPr fontId="1"/>
  </si>
  <si>
    <t>差引請求額</t>
    <rPh sb="0" eb="2">
      <t>サシヒキ</t>
    </rPh>
    <rPh sb="2" eb="4">
      <t>セイキュウ</t>
    </rPh>
    <rPh sb="4" eb="5">
      <t>ガク</t>
    </rPh>
    <phoneticPr fontId="1"/>
  </si>
  <si>
    <t>分</t>
    <rPh sb="0" eb="1">
      <t>ブン</t>
    </rPh>
    <phoneticPr fontId="1"/>
  </si>
  <si>
    <t>S36</t>
    <phoneticPr fontId="1"/>
  </si>
  <si>
    <t>S41</t>
    <phoneticPr fontId="1"/>
  </si>
  <si>
    <t>S46</t>
    <phoneticPr fontId="1"/>
  </si>
  <si>
    <t>S51</t>
    <phoneticPr fontId="1"/>
  </si>
  <si>
    <t>S56</t>
    <phoneticPr fontId="1"/>
  </si>
  <si>
    <t>S61</t>
    <phoneticPr fontId="1"/>
  </si>
  <si>
    <t>H3</t>
    <phoneticPr fontId="1"/>
  </si>
  <si>
    <t>H8</t>
    <phoneticPr fontId="1"/>
  </si>
  <si>
    <r>
      <rPr>
        <sz val="14"/>
        <color theme="1"/>
        <rFont val="Yu Gothic"/>
        <family val="3"/>
        <charset val="128"/>
        <scheme val="minor"/>
      </rPr>
      <t>必須検査</t>
    </r>
    <r>
      <rPr>
        <sz val="11"/>
        <color theme="1"/>
        <rFont val="Yu Gothic"/>
        <family val="2"/>
        <scheme val="minor"/>
      </rPr>
      <t xml:space="preserve">
〔26,980円〕</t>
    </r>
    <rPh sb="0" eb="2">
      <t>ヒッス</t>
    </rPh>
    <rPh sb="2" eb="4">
      <t>ケンサ</t>
    </rPh>
    <rPh sb="12" eb="13">
      <t>エン</t>
    </rPh>
    <phoneticPr fontId="1"/>
  </si>
  <si>
    <t>S31</t>
    <phoneticPr fontId="1"/>
  </si>
  <si>
    <t>S32</t>
    <phoneticPr fontId="1"/>
  </si>
  <si>
    <t>S37</t>
    <phoneticPr fontId="1"/>
  </si>
  <si>
    <t>S42</t>
    <phoneticPr fontId="1"/>
  </si>
  <si>
    <t>S47</t>
    <phoneticPr fontId="1"/>
  </si>
  <si>
    <t>S52</t>
    <phoneticPr fontId="1"/>
  </si>
  <si>
    <t>S57</t>
    <phoneticPr fontId="1"/>
  </si>
  <si>
    <t>S62</t>
    <phoneticPr fontId="1"/>
  </si>
  <si>
    <t>H4</t>
    <phoneticPr fontId="1"/>
  </si>
  <si>
    <t>H9</t>
    <phoneticPr fontId="1"/>
  </si>
  <si>
    <t>出雲市国保外来人間ドック　委託料請求書</t>
    <rPh sb="0" eb="3">
      <t>イズモシ</t>
    </rPh>
    <rPh sb="3" eb="5">
      <t>コクホ</t>
    </rPh>
    <rPh sb="5" eb="7">
      <t>ガイライ</t>
    </rPh>
    <rPh sb="7" eb="9">
      <t>ニンゲン</t>
    </rPh>
    <rPh sb="13" eb="16">
      <t>イタクリョウ</t>
    </rPh>
    <rPh sb="16" eb="19">
      <t>セイキュウショ</t>
    </rPh>
    <phoneticPr fontId="1"/>
  </si>
  <si>
    <t>←実施時期、医療機関名は請求書の該当欄に入力すると、自動で反映されます</t>
    <rPh sb="1" eb="3">
      <t>ジッシ</t>
    </rPh>
    <rPh sb="3" eb="5">
      <t>ジキ</t>
    </rPh>
    <rPh sb="6" eb="10">
      <t>イリョウキカン</t>
    </rPh>
    <rPh sb="10" eb="11">
      <t>メイ</t>
    </rPh>
    <rPh sb="12" eb="15">
      <t>セイキュウショ</t>
    </rPh>
    <rPh sb="16" eb="18">
      <t>ガイトウ</t>
    </rPh>
    <rPh sb="18" eb="19">
      <t>ラン</t>
    </rPh>
    <rPh sb="20" eb="22">
      <t>ニュウリョク</t>
    </rPh>
    <rPh sb="26" eb="28">
      <t>ジドウ</t>
    </rPh>
    <rPh sb="29" eb="31">
      <t>ハンエイ</t>
    </rPh>
    <phoneticPr fontId="1"/>
  </si>
  <si>
    <t>▼以下に記載してある項目のみ入力をお願いします。</t>
    <rPh sb="1" eb="3">
      <t>イカ</t>
    </rPh>
    <rPh sb="4" eb="6">
      <t>キサイ</t>
    </rPh>
    <rPh sb="10" eb="12">
      <t>コウモク</t>
    </rPh>
    <rPh sb="14" eb="16">
      <t>ニュウリョク</t>
    </rPh>
    <rPh sb="18" eb="19">
      <t>ネガ</t>
    </rPh>
    <phoneticPr fontId="19"/>
  </si>
  <si>
    <r>
      <t>←請求日　</t>
    </r>
    <r>
      <rPr>
        <b/>
        <sz val="12"/>
        <color theme="1"/>
        <rFont val="BIZ UD明朝 Medium"/>
        <family val="1"/>
        <charset val="128"/>
      </rPr>
      <t>　</t>
    </r>
    <r>
      <rPr>
        <sz val="12"/>
        <color theme="1"/>
        <rFont val="BIZ UD明朝 Medium"/>
        <family val="1"/>
        <charset val="128"/>
      </rPr>
      <t>※リストから選択</t>
    </r>
    <rPh sb="1" eb="3">
      <t>セイキュウ</t>
    </rPh>
    <rPh sb="3" eb="4">
      <t>ビ</t>
    </rPh>
    <rPh sb="12" eb="14">
      <t>センタク</t>
    </rPh>
    <phoneticPr fontId="19"/>
  </si>
  <si>
    <t>←所在地</t>
    <rPh sb="1" eb="4">
      <t>ショザイチ</t>
    </rPh>
    <phoneticPr fontId="19"/>
  </si>
  <si>
    <t>←医療機関名</t>
    <rPh sb="1" eb="3">
      <t>イリョウ</t>
    </rPh>
    <rPh sb="3" eb="5">
      <t>キカン</t>
    </rPh>
    <rPh sb="5" eb="6">
      <t>メイ</t>
    </rPh>
    <phoneticPr fontId="19"/>
  </si>
  <si>
    <t>※出雲市に債権者登録したものと一致させてください。</t>
    <rPh sb="1" eb="4">
      <t>イズモシ</t>
    </rPh>
    <rPh sb="5" eb="8">
      <t>サイケンシャ</t>
    </rPh>
    <rPh sb="8" eb="10">
      <t>トウロク</t>
    </rPh>
    <rPh sb="15" eb="17">
      <t>イッチ</t>
    </rPh>
    <phoneticPr fontId="19"/>
  </si>
  <si>
    <t>←氏名</t>
    <rPh sb="1" eb="3">
      <t>シメイ</t>
    </rPh>
    <phoneticPr fontId="19"/>
  </si>
  <si>
    <r>
      <t>←実施年、実施月　</t>
    </r>
    <r>
      <rPr>
        <sz val="12"/>
        <color theme="1"/>
        <rFont val="BIZ UD明朝 Medium"/>
        <family val="1"/>
        <charset val="128"/>
      </rPr>
      <t>　※リストから選択</t>
    </r>
    <rPh sb="1" eb="3">
      <t>ジッシ</t>
    </rPh>
    <rPh sb="3" eb="4">
      <t>トシ</t>
    </rPh>
    <rPh sb="5" eb="7">
      <t>ジッシ</t>
    </rPh>
    <rPh sb="7" eb="8">
      <t>ツキ</t>
    </rPh>
    <rPh sb="16" eb="18">
      <t>センタク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</si>
</sst>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m&quot;月&quot;d&quot;日&quot;;@"/>
    <numFmt numFmtId="179" formatCode="[$-411]ggge&quot;年&quot;m&quot;月&quot;d&quot;日&quot;;@"/>
    <numFmt numFmtId="180" formatCode="m/d;@"/>
  </numFmts>
  <fonts count="2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sz val="12"/>
      <color theme="1"/>
      <name val="Yu Gothic"/>
      <family val="2"/>
      <scheme val="minor"/>
    </font>
    <font>
      <sz val="12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8"/>
      <color theme="1"/>
      <name val="Yu Gothic"/>
      <family val="3"/>
      <charset val="128"/>
      <scheme val="minor"/>
    </font>
    <font>
      <b/>
      <sz val="24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6"/>
      <color theme="1"/>
      <name val="Yu Gothic"/>
      <family val="3"/>
      <charset val="128"/>
      <scheme val="minor"/>
    </font>
    <font>
      <sz val="28"/>
      <color theme="1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sz val="16"/>
      <color theme="1"/>
      <name val="Yu Gothic"/>
      <family val="2"/>
      <scheme val="minor"/>
    </font>
    <font>
      <sz val="24"/>
      <color theme="1"/>
      <name val="Yu Gothic"/>
      <family val="2"/>
      <scheme val="minor"/>
    </font>
    <font>
      <sz val="18"/>
      <color theme="1"/>
      <name val="Yu Gothic"/>
      <family val="2"/>
      <scheme val="minor"/>
    </font>
    <font>
      <sz val="10.25"/>
      <color theme="1"/>
      <name val="Yu Gothic"/>
      <family val="2"/>
      <scheme val="minor"/>
    </font>
    <font>
      <b/>
      <sz val="20"/>
      <color theme="1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b/>
      <sz val="11"/>
      <color theme="1"/>
      <name val="Yu Gothic"/>
      <family val="3"/>
      <scheme val="minor"/>
    </font>
    <font>
      <sz val="6"/>
      <name val="Yu Gothic"/>
      <family val="3"/>
      <scheme val="minor"/>
    </font>
    <font>
      <sz val="12"/>
      <color theme="1"/>
      <name val="BIZ UD明朝 Medium"/>
      <family val="1"/>
    </font>
    <font>
      <b/>
      <sz val="12"/>
      <color theme="1"/>
      <name val="BIZ UD明朝 Medium"/>
      <family val="1"/>
      <charset val="128"/>
    </font>
    <font>
      <sz val="12"/>
      <color theme="1"/>
      <name val="BIZ UD明朝 Medium"/>
      <family val="1"/>
      <charset val="128"/>
    </font>
    <font>
      <sz val="12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Protection="1"/>
    <xf numFmtId="0" fontId="4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4" fillId="0" borderId="0" xfId="0" applyFont="1" applyAlignment="1" applyProtection="1">
      <alignment horizontal="center"/>
    </xf>
    <xf numFmtId="0" fontId="4" fillId="0" borderId="0" xfId="0" applyFont="1" applyProtection="1"/>
    <xf numFmtId="0" fontId="0" fillId="0" borderId="0" xfId="0" applyAlignment="1" applyProtection="1">
      <alignment horizontal="center"/>
    </xf>
    <xf numFmtId="0" fontId="9" fillId="0" borderId="0" xfId="0" applyFont="1" applyAlignment="1" applyProtection="1">
      <alignment vertical="center"/>
    </xf>
    <xf numFmtId="0" fontId="0" fillId="0" borderId="0" xfId="0" applyAlignment="1" applyProtection="1">
      <alignment horizontal="left"/>
    </xf>
    <xf numFmtId="0" fontId="5" fillId="0" borderId="1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9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15" fillId="0" borderId="0" xfId="0" applyFont="1" applyProtection="1">
      <protection locked="0"/>
    </xf>
    <xf numFmtId="0" fontId="0" fillId="0" borderId="0" xfId="0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 wrapText="1"/>
    </xf>
    <xf numFmtId="0" fontId="0" fillId="0" borderId="11" xfId="0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7" fillId="0" borderId="0" xfId="0" applyFont="1" applyAlignment="1" applyProtection="1">
      <alignment vertical="center"/>
    </xf>
    <xf numFmtId="0" fontId="18" fillId="0" borderId="0" xfId="0" applyFont="1"/>
    <xf numFmtId="0" fontId="2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179" fontId="3" fillId="2" borderId="0" xfId="0" applyNumberFormat="1" applyFont="1" applyFill="1" applyAlignment="1" applyProtection="1">
      <alignment horizontal="center" vertical="center"/>
      <protection locked="0"/>
    </xf>
    <xf numFmtId="0" fontId="20" fillId="0" borderId="0" xfId="0" applyFont="1" applyAlignment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3" fillId="0" borderId="37" xfId="0" applyFont="1" applyBorder="1" applyAlignment="1" applyProtection="1">
      <alignment horizontal="center" vertical="center"/>
    </xf>
    <xf numFmtId="0" fontId="4" fillId="0" borderId="37" xfId="0" applyFont="1" applyBorder="1" applyAlignment="1" applyProtection="1">
      <alignment horizontal="center" vertical="center"/>
    </xf>
    <xf numFmtId="176" fontId="14" fillId="0" borderId="50" xfId="0" applyNumberFormat="1" applyFont="1" applyBorder="1" applyAlignment="1" applyProtection="1">
      <alignment horizontal="center" vertical="center"/>
    </xf>
    <xf numFmtId="176" fontId="14" fillId="0" borderId="13" xfId="0" applyNumberFormat="1" applyFont="1" applyBorder="1" applyAlignment="1" applyProtection="1">
      <alignment horizontal="center" vertical="center"/>
    </xf>
    <xf numFmtId="176" fontId="14" fillId="0" borderId="52" xfId="0" applyNumberFormat="1" applyFont="1" applyBorder="1" applyAlignment="1" applyProtection="1">
      <alignment horizontal="center" vertical="center"/>
    </xf>
    <xf numFmtId="176" fontId="14" fillId="0" borderId="41" xfId="0" applyNumberFormat="1" applyFont="1" applyBorder="1" applyAlignment="1" applyProtection="1">
      <alignment horizontal="center" vertical="center"/>
    </xf>
    <xf numFmtId="176" fontId="14" fillId="0" borderId="51" xfId="0" applyNumberFormat="1" applyFont="1" applyBorder="1" applyAlignment="1" applyProtection="1">
      <alignment horizontal="center" vertical="center"/>
    </xf>
    <xf numFmtId="176" fontId="14" fillId="0" borderId="53" xfId="0" applyNumberFormat="1" applyFont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4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8" fillId="0" borderId="0" xfId="0" applyFont="1" applyAlignment="1" applyProtection="1">
      <alignment horizontal="right" vertical="center"/>
    </xf>
    <xf numFmtId="0" fontId="3" fillId="2" borderId="0" xfId="0" applyFont="1" applyFill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right" vertical="center"/>
    </xf>
    <xf numFmtId="0" fontId="6" fillId="0" borderId="25" xfId="0" applyFont="1" applyBorder="1" applyAlignment="1" applyProtection="1">
      <alignment horizontal="right" vertical="center"/>
    </xf>
    <xf numFmtId="177" fontId="13" fillId="0" borderId="18" xfId="0" applyNumberFormat="1" applyFont="1" applyBorder="1" applyAlignment="1" applyProtection="1">
      <alignment horizontal="right" vertical="center"/>
    </xf>
    <xf numFmtId="177" fontId="13" fillId="0" borderId="19" xfId="0" applyNumberFormat="1" applyFont="1" applyBorder="1" applyAlignment="1" applyProtection="1">
      <alignment horizontal="right" vertical="center"/>
    </xf>
    <xf numFmtId="177" fontId="13" fillId="0" borderId="24" xfId="0" applyNumberFormat="1" applyFont="1" applyBorder="1" applyAlignment="1" applyProtection="1">
      <alignment horizontal="right" vertical="center"/>
    </xf>
    <xf numFmtId="177" fontId="13" fillId="0" borderId="0" xfId="0" applyNumberFormat="1" applyFont="1" applyAlignment="1" applyProtection="1">
      <alignment horizontal="right" vertical="center"/>
    </xf>
    <xf numFmtId="177" fontId="13" fillId="0" borderId="21" xfId="0" applyNumberFormat="1" applyFont="1" applyBorder="1" applyAlignment="1" applyProtection="1">
      <alignment horizontal="right" vertical="center"/>
    </xf>
    <xf numFmtId="177" fontId="13" fillId="0" borderId="22" xfId="0" applyNumberFormat="1" applyFont="1" applyBorder="1" applyAlignment="1" applyProtection="1">
      <alignment horizontal="right" vertical="center"/>
    </xf>
    <xf numFmtId="177" fontId="13" fillId="0" borderId="20" xfId="0" applyNumberFormat="1" applyFont="1" applyBorder="1" applyAlignment="1" applyProtection="1">
      <alignment horizontal="center" vertical="center"/>
    </xf>
    <xf numFmtId="177" fontId="13" fillId="0" borderId="25" xfId="0" applyNumberFormat="1" applyFont="1" applyBorder="1" applyAlignment="1" applyProtection="1">
      <alignment horizontal="center" vertical="center"/>
    </xf>
    <xf numFmtId="177" fontId="13" fillId="0" borderId="23" xfId="0" applyNumberFormat="1" applyFont="1" applyBorder="1" applyAlignment="1" applyProtection="1">
      <alignment horizontal="center" vertical="center"/>
    </xf>
    <xf numFmtId="178" fontId="0" fillId="0" borderId="33" xfId="0" applyNumberFormat="1" applyBorder="1" applyAlignment="1" applyProtection="1">
      <alignment horizontal="center" vertical="center"/>
      <protection locked="0"/>
    </xf>
    <xf numFmtId="178" fontId="0" fillId="0" borderId="40" xfId="0" applyNumberFormat="1" applyBorder="1" applyAlignment="1" applyProtection="1">
      <alignment horizontal="center" vertical="center"/>
      <protection locked="0"/>
    </xf>
    <xf numFmtId="178" fontId="0" fillId="0" borderId="0" xfId="0" applyNumberFormat="1" applyBorder="1" applyAlignment="1" applyProtection="1">
      <alignment horizontal="center" vertical="center"/>
      <protection locked="0"/>
    </xf>
    <xf numFmtId="178" fontId="0" fillId="0" borderId="41" xfId="0" applyNumberFormat="1" applyBorder="1" applyAlignment="1" applyProtection="1">
      <alignment horizontal="center" vertical="center"/>
      <protection locked="0"/>
    </xf>
    <xf numFmtId="178" fontId="0" fillId="0" borderId="30" xfId="0" applyNumberFormat="1" applyBorder="1" applyAlignment="1" applyProtection="1">
      <alignment horizontal="center" vertical="center"/>
      <protection locked="0"/>
    </xf>
    <xf numFmtId="178" fontId="0" fillId="0" borderId="42" xfId="0" applyNumberFormat="1" applyBorder="1" applyAlignment="1" applyProtection="1">
      <alignment horizontal="center" vertical="center"/>
      <protection locked="0"/>
    </xf>
    <xf numFmtId="176" fontId="12" fillId="0" borderId="48" xfId="0" applyNumberFormat="1" applyFont="1" applyBorder="1" applyAlignment="1" applyProtection="1">
      <alignment horizontal="right" vertical="center"/>
    </xf>
    <xf numFmtId="176" fontId="12" fillId="0" borderId="65" xfId="0" applyNumberFormat="1" applyFont="1" applyBorder="1" applyAlignment="1" applyProtection="1">
      <alignment horizontal="right" vertical="center"/>
    </xf>
    <xf numFmtId="176" fontId="12" fillId="0" borderId="45" xfId="0" applyNumberFormat="1" applyFont="1" applyBorder="1" applyAlignment="1" applyProtection="1">
      <alignment horizontal="center" vertical="center"/>
    </xf>
    <xf numFmtId="176" fontId="12" fillId="0" borderId="66" xfId="0" applyNumberFormat="1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22" xfId="0" applyFont="1" applyBorder="1" applyAlignment="1" applyProtection="1">
      <alignment horizontal="center" vertical="center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64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36" xfId="0" applyBorder="1" applyAlignment="1" applyProtection="1">
      <alignment horizontal="center" vertical="center" wrapText="1"/>
      <protection locked="0"/>
    </xf>
    <xf numFmtId="176" fontId="12" fillId="0" borderId="60" xfId="0" applyNumberFormat="1" applyFont="1" applyBorder="1" applyAlignment="1" applyProtection="1">
      <alignment horizontal="right" vertical="center"/>
    </xf>
    <xf numFmtId="176" fontId="12" fillId="0" borderId="61" xfId="0" applyNumberFormat="1" applyFont="1" applyBorder="1" applyAlignment="1" applyProtection="1">
      <alignment horizontal="center" vertical="center"/>
    </xf>
    <xf numFmtId="176" fontId="12" fillId="0" borderId="48" xfId="0" applyNumberFormat="1" applyFont="1" applyBorder="1" applyAlignment="1" applyProtection="1">
      <alignment horizontal="right" vertical="center"/>
      <protection locked="0"/>
    </xf>
    <xf numFmtId="0" fontId="3" fillId="0" borderId="32" xfId="0" applyFont="1" applyBorder="1" applyAlignment="1" applyProtection="1">
      <alignment horizontal="center" vertic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176" fontId="9" fillId="0" borderId="29" xfId="0" applyNumberFormat="1" applyFont="1" applyBorder="1" applyAlignment="1" applyProtection="1">
      <alignment horizontal="center" vertical="center" wrapText="1"/>
      <protection locked="0"/>
    </xf>
    <xf numFmtId="176" fontId="9" fillId="0" borderId="30" xfId="0" applyNumberFormat="1" applyFont="1" applyBorder="1" applyAlignment="1" applyProtection="1">
      <alignment horizontal="center" vertical="center" wrapText="1"/>
      <protection locked="0"/>
    </xf>
    <xf numFmtId="176" fontId="9" fillId="0" borderId="42" xfId="0" applyNumberFormat="1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2" xfId="0" applyFont="1" applyBorder="1" applyAlignment="1" applyProtection="1">
      <alignment horizontal="center" vertical="center"/>
      <protection locked="0"/>
    </xf>
    <xf numFmtId="180" fontId="11" fillId="0" borderId="14" xfId="0" applyNumberFormat="1" applyFont="1" applyBorder="1" applyAlignment="1" applyProtection="1">
      <alignment horizontal="center" vertical="center"/>
      <protection locked="0"/>
    </xf>
    <xf numFmtId="180" fontId="11" fillId="0" borderId="6" xfId="0" applyNumberFormat="1" applyFont="1" applyBorder="1" applyAlignment="1" applyProtection="1">
      <alignment horizontal="center" vertical="center"/>
      <protection locked="0"/>
    </xf>
    <xf numFmtId="180" fontId="11" fillId="0" borderId="63" xfId="0" applyNumberFormat="1" applyFont="1" applyBorder="1" applyAlignment="1" applyProtection="1">
      <alignment horizontal="center" vertical="center"/>
      <protection locked="0"/>
    </xf>
    <xf numFmtId="0" fontId="8" fillId="0" borderId="57" xfId="0" applyNumberFormat="1" applyFont="1" applyBorder="1" applyAlignment="1" applyProtection="1">
      <alignment horizontal="center" vertical="center"/>
      <protection locked="0"/>
    </xf>
    <xf numFmtId="0" fontId="8" fillId="0" borderId="35" xfId="0" applyNumberFormat="1" applyFont="1" applyBorder="1" applyAlignment="1" applyProtection="1">
      <alignment horizontal="center" vertical="center"/>
      <protection locked="0"/>
    </xf>
    <xf numFmtId="0" fontId="8" fillId="0" borderId="58" xfId="0" applyNumberFormat="1" applyFont="1" applyBorder="1" applyAlignment="1" applyProtection="1">
      <alignment horizontal="center" vertical="center"/>
      <protection locked="0"/>
    </xf>
    <xf numFmtId="0" fontId="8" fillId="0" borderId="33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Border="1" applyAlignment="1" applyProtection="1">
      <alignment horizontal="center" vertical="center"/>
      <protection locked="0"/>
    </xf>
    <xf numFmtId="0" fontId="8" fillId="0" borderId="30" xfId="0" applyNumberFormat="1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176" fontId="12" fillId="0" borderId="47" xfId="0" applyNumberFormat="1" applyFont="1" applyBorder="1" applyAlignment="1" applyProtection="1">
      <alignment horizontal="right" vertical="center"/>
    </xf>
    <xf numFmtId="176" fontId="12" fillId="0" borderId="44" xfId="0" applyNumberFormat="1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 wrapText="1"/>
      <protection locked="0"/>
    </xf>
    <xf numFmtId="176" fontId="9" fillId="0" borderId="31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180" fontId="11" fillId="0" borderId="9" xfId="0" applyNumberFormat="1" applyFont="1" applyBorder="1" applyAlignment="1" applyProtection="1">
      <alignment horizontal="center" vertical="center"/>
      <protection locked="0"/>
    </xf>
    <xf numFmtId="0" fontId="8" fillId="0" borderId="38" xfId="0" applyNumberFormat="1" applyFont="1" applyBorder="1" applyAlignment="1" applyProtection="1">
      <alignment horizontal="center" vertical="center"/>
      <protection locked="0"/>
    </xf>
    <xf numFmtId="0" fontId="8" fillId="0" borderId="13" xfId="0" applyNumberFormat="1" applyFont="1" applyBorder="1" applyAlignment="1" applyProtection="1">
      <alignment horizontal="center" vertical="center"/>
      <protection locked="0"/>
    </xf>
    <xf numFmtId="0" fontId="8" fillId="0" borderId="39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178" fontId="0" fillId="0" borderId="34" xfId="0" applyNumberFormat="1" applyBorder="1" applyAlignment="1" applyProtection="1">
      <alignment horizontal="center" vertical="center"/>
      <protection locked="0"/>
    </xf>
    <xf numFmtId="178" fontId="0" fillId="0" borderId="0" xfId="0" applyNumberFormat="1" applyAlignment="1" applyProtection="1">
      <alignment horizontal="center" vertical="center"/>
      <protection locked="0"/>
    </xf>
    <xf numFmtId="178" fontId="0" fillId="0" borderId="43" xfId="0" applyNumberFormat="1" applyBorder="1" applyAlignment="1" applyProtection="1">
      <alignment horizontal="center" vertical="center"/>
      <protection locked="0"/>
    </xf>
    <xf numFmtId="178" fontId="0" fillId="0" borderId="31" xfId="0" applyNumberFormat="1" applyBorder="1" applyAlignment="1" applyProtection="1">
      <alignment horizontal="center" vertical="center"/>
      <protection locked="0"/>
    </xf>
    <xf numFmtId="176" fontId="12" fillId="0" borderId="49" xfId="0" applyNumberFormat="1" applyFont="1" applyBorder="1" applyAlignment="1" applyProtection="1">
      <alignment horizontal="right" vertical="center"/>
    </xf>
    <xf numFmtId="176" fontId="12" fillId="0" borderId="46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  <protection locked="0"/>
    </xf>
    <xf numFmtId="180" fontId="11" fillId="0" borderId="15" xfId="0" applyNumberFormat="1" applyFont="1" applyBorder="1" applyAlignment="1" applyProtection="1">
      <alignment horizontal="center" vertical="center"/>
      <protection locked="0"/>
    </xf>
    <xf numFmtId="180" fontId="11" fillId="0" borderId="11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180" fontId="11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11" xfId="0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8" fillId="0" borderId="12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38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/>
    </xf>
    <xf numFmtId="0" fontId="8" fillId="0" borderId="39" xfId="0" applyFont="1" applyBorder="1" applyAlignment="1" applyProtection="1">
      <alignment horizontal="center" vertical="center"/>
    </xf>
    <xf numFmtId="0" fontId="8" fillId="0" borderId="33" xfId="0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8" fillId="0" borderId="30" xfId="0" applyFont="1" applyBorder="1" applyAlignment="1" applyProtection="1">
      <alignment horizontal="center" vertical="center"/>
    </xf>
    <xf numFmtId="0" fontId="8" fillId="0" borderId="40" xfId="0" applyFont="1" applyBorder="1" applyAlignment="1" applyProtection="1">
      <alignment horizontal="center" vertical="center"/>
    </xf>
    <xf numFmtId="0" fontId="8" fillId="0" borderId="41" xfId="0" applyFont="1" applyBorder="1" applyAlignment="1" applyProtection="1">
      <alignment horizontal="center" vertical="center"/>
    </xf>
    <xf numFmtId="0" fontId="8" fillId="0" borderId="4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8" fillId="0" borderId="1" xfId="0" applyFont="1" applyBorder="1" applyAlignment="1" applyProtection="1">
      <alignment horizontal="left" vertical="center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1104900</xdr:colOff>
      <xdr:row>9</xdr:row>
      <xdr:rowOff>66675</xdr:rowOff>
    </xdr:from>
    <xdr:to>
      <xdr:col>13</xdr:col>
      <xdr:colOff>201707</xdr:colOff>
      <xdr:row>12</xdr:row>
      <xdr:rowOff>0</xdr:rowOff>
    </xdr:to>
    <xdr:sp macro="" textlink="">
      <xdr:nvSpPr>
        <xdr:cNvPr id="2" name="図形 1">
          <a:extLst>
            <a:ext uri="{FF2B5EF4-FFF2-40B4-BE49-F238E27FC236}">
              <a16:creationId xmlns:a16="http://schemas.microsoft.com/office/drawing/2014/main" id="{E97F5107-8413-4CA5-A238-B758CA6A9344}"/>
            </a:ext>
          </a:extLst>
        </xdr:cNvPr>
        <xdr:cNvSpPr/>
      </xdr:nvSpPr>
      <xdr:spPr>
        <a:xfrm>
          <a:off x="7115175" y="2428875"/>
          <a:ext cx="230282" cy="76199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528DD-D522-4555-BA4F-E208A10D4F53}">
  <dimension ref="A2:R28"/>
  <sheetViews>
    <sheetView view="pageBreakPreview" zoomScaleNormal="100" zoomScaleSheetLayoutView="100" workbookViewId="0">
      <selection activeCell="R6" sqref="R6"/>
    </sheetView>
  </sheetViews>
  <sheetFormatPr defaultRowHeight="18.75"/>
  <cols>
    <col min="1" max="1" width="9" style="1"/>
    <col min="2" max="5" width="7.625" style="1" customWidth="1"/>
    <col min="6" max="9" width="4.125" style="1" customWidth="1"/>
    <col min="10" max="12" width="7.625" style="1" customWidth="1"/>
    <col min="13" max="13" width="14.875" style="1" customWidth="1"/>
    <col min="14" max="14" width="6" style="1" customWidth="1"/>
    <col min="15" max="15" width="24.875" style="1" customWidth="1"/>
    <col min="16" max="16384" width="9" style="1"/>
  </cols>
  <sheetData>
    <row r="2" spans="1:18">
      <c r="K2" s="47"/>
      <c r="L2" s="47"/>
    </row>
    <row r="3" spans="1:18">
      <c r="A3" s="48" t="s">
        <v>82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</row>
    <row r="4" spans="1:18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27" t="s">
        <v>84</v>
      </c>
      <c r="N4"/>
    </row>
    <row r="5" spans="1:18">
      <c r="N5"/>
    </row>
    <row r="6" spans="1:18" ht="30.75" customHeight="1">
      <c r="H6" s="49" t="s">
        <v>25</v>
      </c>
      <c r="I6" s="49"/>
      <c r="J6" s="31"/>
      <c r="K6" s="31"/>
      <c r="L6" s="31"/>
      <c r="M6" s="28" t="s">
        <v>85</v>
      </c>
    </row>
    <row r="7" spans="1:18" ht="18.75" customHeight="1">
      <c r="A7" s="50" t="s">
        <v>18</v>
      </c>
      <c r="B7" s="50"/>
      <c r="C7" s="2"/>
      <c r="D7" s="3"/>
    </row>
    <row r="8" spans="1:18" ht="18.75" customHeight="1">
      <c r="A8" s="50"/>
      <c r="B8" s="50"/>
      <c r="C8" s="2"/>
      <c r="D8" s="3"/>
    </row>
    <row r="10" spans="1:18" ht="22.5" customHeight="1">
      <c r="C10" s="34" t="s">
        <v>19</v>
      </c>
      <c r="D10" s="34"/>
      <c r="E10" s="51"/>
      <c r="F10" s="51"/>
      <c r="G10" s="51"/>
      <c r="H10" s="51"/>
      <c r="I10" s="51"/>
      <c r="J10" s="51"/>
      <c r="K10" s="51"/>
      <c r="L10" s="51"/>
      <c r="M10" s="30" t="s">
        <v>86</v>
      </c>
    </row>
    <row r="11" spans="1:18" ht="22.5" customHeight="1">
      <c r="C11" s="45" t="s">
        <v>20</v>
      </c>
      <c r="D11" s="45"/>
      <c r="E11" s="46"/>
      <c r="F11" s="46"/>
      <c r="G11" s="46"/>
      <c r="H11" s="46"/>
      <c r="I11" s="46"/>
      <c r="J11" s="46"/>
      <c r="K11" s="46"/>
      <c r="L11" s="46"/>
      <c r="M11" s="30" t="s">
        <v>87</v>
      </c>
      <c r="N11" s="29"/>
      <c r="O11" s="32" t="s">
        <v>88</v>
      </c>
      <c r="P11" s="32"/>
      <c r="Q11" s="32"/>
      <c r="R11" s="32"/>
    </row>
    <row r="12" spans="1:18" ht="22.5" customHeight="1">
      <c r="C12" s="45" t="s">
        <v>60</v>
      </c>
      <c r="D12" s="45"/>
      <c r="E12" s="46"/>
      <c r="F12" s="46"/>
      <c r="G12" s="46"/>
      <c r="H12" s="46"/>
      <c r="I12" s="46"/>
      <c r="J12" s="46"/>
      <c r="K12" s="46"/>
      <c r="L12" s="46"/>
      <c r="M12" s="30" t="s">
        <v>89</v>
      </c>
    </row>
    <row r="13" spans="1:18" ht="24" customHeight="1">
      <c r="A13" s="16"/>
      <c r="B13" s="16"/>
      <c r="C13" s="33"/>
      <c r="D13" s="33"/>
      <c r="E13" s="33"/>
      <c r="F13" s="33"/>
      <c r="G13" s="33"/>
      <c r="H13" s="33"/>
      <c r="I13" s="33"/>
      <c r="J13" s="33"/>
      <c r="K13" s="33"/>
      <c r="L13" s="33"/>
    </row>
    <row r="14" spans="1:18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</row>
    <row r="15" spans="1:18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</row>
    <row r="16" spans="1:18" ht="18.75" customHeight="1">
      <c r="A16" s="35" t="s">
        <v>21</v>
      </c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3" ht="18.7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3" ht="18.75" customHeight="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1:13" ht="19.5" thickBot="1"/>
    <row r="20" spans="1:13" ht="18.600000000000001" customHeight="1" thickBot="1">
      <c r="B20" s="36" t="s">
        <v>22</v>
      </c>
      <c r="C20" s="38">
        <f>委託料内訳!I71+委託料内訳!I144+委託料内訳!I217+委託料内訳!I290+委託料内訳!I363</f>
        <v>0</v>
      </c>
      <c r="D20" s="39"/>
      <c r="E20" s="39"/>
      <c r="F20" s="39"/>
      <c r="G20" s="39"/>
      <c r="H20" s="39"/>
      <c r="I20" s="39"/>
      <c r="J20" s="39"/>
      <c r="K20" s="42" t="s">
        <v>58</v>
      </c>
    </row>
    <row r="21" spans="1:13" ht="18.600000000000001" customHeight="1" thickBot="1">
      <c r="B21" s="37"/>
      <c r="C21" s="40"/>
      <c r="D21" s="41"/>
      <c r="E21" s="41"/>
      <c r="F21" s="41"/>
      <c r="G21" s="41"/>
      <c r="H21" s="41"/>
      <c r="I21" s="41"/>
      <c r="J21" s="41"/>
      <c r="K21" s="43"/>
    </row>
    <row r="22" spans="1:13">
      <c r="A22" s="16"/>
      <c r="B22" s="16"/>
      <c r="C22" s="16"/>
      <c r="D22" s="16"/>
      <c r="E22" s="18"/>
      <c r="F22" s="16"/>
      <c r="G22" s="16"/>
      <c r="H22" s="16"/>
      <c r="I22" s="16"/>
      <c r="J22" s="17"/>
      <c r="K22" s="16"/>
      <c r="L22" s="16"/>
    </row>
    <row r="23" spans="1:1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</row>
    <row r="24" spans="1:1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</row>
    <row r="25" spans="1:13" ht="18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1:13" s="5" customFormat="1" ht="26.25" customHeight="1">
      <c r="C26" s="34" t="s">
        <v>23</v>
      </c>
      <c r="D26" s="34"/>
      <c r="E26" s="14" t="s">
        <v>25</v>
      </c>
      <c r="F26" s="44"/>
      <c r="G26" s="44"/>
      <c r="H26" s="44"/>
      <c r="I26" s="44"/>
      <c r="J26" s="14"/>
      <c r="K26" s="3"/>
      <c r="M26" s="28" t="s">
        <v>90</v>
      </c>
    </row>
    <row r="27" spans="1:13" ht="19.5">
      <c r="C27" s="6"/>
      <c r="D27" s="6"/>
      <c r="E27" s="6"/>
      <c r="F27" s="6"/>
      <c r="G27" s="6"/>
      <c r="H27" s="6"/>
      <c r="I27" s="7"/>
      <c r="J27" s="6"/>
      <c r="K27" s="7"/>
    </row>
    <row r="28" spans="1:13" s="5" customFormat="1" ht="26.25" customHeight="1">
      <c r="C28" s="34" t="s">
        <v>24</v>
      </c>
      <c r="D28" s="34"/>
      <c r="E28" s="3" t="s">
        <v>59</v>
      </c>
      <c r="F28" s="3"/>
      <c r="G28" s="3"/>
      <c r="H28" s="3"/>
      <c r="I28" s="3"/>
      <c r="J28" s="3"/>
      <c r="K28" s="3"/>
    </row>
  </sheetData>
  <sheetProtection algorithmName="SHA-512" hashValue="D8hIJwLMmvnDl2fl0YBDs4VepO0Zv/1EZCrSJN8owrdfP1Ojyt+L75NClY7sWxzS/+72yH14Rid4AlJZBNP7SQ==" saltValue="btDwnrvOra8EGBtdMqOIew==" spinCount="100000" sheet="1" formatCells="0" formatColumns="0" formatRows="0"/>
  <protectedRanges>
    <protectedRange sqref="P13:XFD15 A13:O15" name="範囲１"/>
    <protectedRange sqref="A22:A25 E22 B23:E25 C22 F22:XFD25" name="範囲2"/>
  </protectedRanges>
  <mergeCells count="21">
    <mergeCell ref="K2:L2"/>
    <mergeCell ref="A3:L4"/>
    <mergeCell ref="H6:I6"/>
    <mergeCell ref="A7:B8"/>
    <mergeCell ref="C10:D10"/>
    <mergeCell ref="E10:L10"/>
    <mergeCell ref="O11:R11"/>
    <mergeCell ref="C13:D13"/>
    <mergeCell ref="E13:L13"/>
    <mergeCell ref="C28:D28"/>
    <mergeCell ref="A16:L17"/>
    <mergeCell ref="B20:B21"/>
    <mergeCell ref="C20:J21"/>
    <mergeCell ref="K20:K21"/>
    <mergeCell ref="C26:D26"/>
    <mergeCell ref="F26:G26"/>
    <mergeCell ref="H26:I26"/>
    <mergeCell ref="C12:D12"/>
    <mergeCell ref="E12:L12"/>
    <mergeCell ref="C11:D11"/>
    <mergeCell ref="E11:L11"/>
  </mergeCells>
  <phoneticPr fontId="1"/>
  <conditionalFormatting sqref="J6">
    <cfRule type="expression" dxfId="7" priority="9">
      <formula>ISTEXT($J$6)</formula>
    </cfRule>
  </conditionalFormatting>
  <conditionalFormatting sqref="K6">
    <cfRule type="expression" dxfId="6" priority="8">
      <formula>ISTEXT($K$6)</formula>
    </cfRule>
  </conditionalFormatting>
  <conditionalFormatting sqref="L6">
    <cfRule type="expression" dxfId="5" priority="7">
      <formula>ISTEXT($L$6)</formula>
    </cfRule>
  </conditionalFormatting>
  <conditionalFormatting sqref="E10:L10">
    <cfRule type="expression" dxfId="4" priority="6">
      <formula>ISTEXT($E$10)</formula>
    </cfRule>
  </conditionalFormatting>
  <conditionalFormatting sqref="E11:L11">
    <cfRule type="expression" dxfId="3" priority="5">
      <formula>ISTEXT($E$11)</formula>
    </cfRule>
  </conditionalFormatting>
  <conditionalFormatting sqref="E12:L12">
    <cfRule type="expression" dxfId="2" priority="3">
      <formula>ISTEXT($E$12)</formula>
    </cfRule>
  </conditionalFormatting>
  <conditionalFormatting sqref="F26:G26">
    <cfRule type="expression" dxfId="1" priority="2">
      <formula>ISTEXT($F$26)</formula>
    </cfRule>
  </conditionalFormatting>
  <conditionalFormatting sqref="H26:I26">
    <cfRule type="expression" dxfId="0" priority="1">
      <formula>ISTEXT($H$26)</formula>
    </cfRule>
  </conditionalFormatting>
  <dataValidations count="2">
    <dataValidation type="list" allowBlank="1" showInputMessage="1" showErrorMessage="1" sqref="K6 H26:I26" xr:uid="{8917AE4F-C4AD-4A0D-B7DA-4800F62F329F}">
      <formula1>"７月,８月,９月,１０月,１１月,１２月,１月,２月,３月"</formula1>
    </dataValidation>
    <dataValidation type="list" allowBlank="1" showInputMessage="1" showErrorMessage="1" sqref="F26:G26 J6" xr:uid="{1B08F247-767C-4BDB-96DA-6ED7FBE14B83}">
      <formula1>"８年,９年"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85EF92-1512-43D4-AE35-E7EC9883FC75}">
          <x14:formula1>
            <xm:f>入力規則用!$B$1:$B$31</xm:f>
          </x14:formula1>
          <xm:sqref>L6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7E0E8-AC7A-438F-856F-C8D369192100}">
  <dimension ref="A1:M365"/>
  <sheetViews>
    <sheetView view="pageBreakPreview" zoomScale="85" zoomScaleNormal="100" zoomScaleSheetLayoutView="85" workbookViewId="0">
      <selection activeCell="N3" sqref="N3"/>
    </sheetView>
  </sheetViews>
  <sheetFormatPr defaultRowHeight="18.75"/>
  <cols>
    <col min="1" max="1" width="10.375" style="8" customWidth="1"/>
    <col min="2" max="2" width="11.75" style="1" customWidth="1"/>
    <col min="3" max="3" width="7.5" style="1" customWidth="1"/>
    <col min="4" max="5" width="6.625" style="1" customWidth="1"/>
    <col min="6" max="6" width="12.375" style="1" customWidth="1"/>
    <col min="7" max="8" width="17.75" style="1" customWidth="1"/>
    <col min="9" max="9" width="5.625" style="1" customWidth="1"/>
    <col min="10" max="10" width="12.75" style="1" customWidth="1"/>
    <col min="11" max="11" width="15.625" style="1" customWidth="1"/>
    <col min="12" max="12" width="5.75" style="1" customWidth="1"/>
    <col min="13" max="13" width="9" style="1"/>
    <col min="14" max="14" width="6.125" style="1" customWidth="1"/>
    <col min="15" max="16384" width="9" style="1"/>
  </cols>
  <sheetData>
    <row r="1" spans="1:13" ht="18.75" customHeight="1">
      <c r="K1" s="151"/>
      <c r="L1" s="151"/>
    </row>
    <row r="2" spans="1:13" ht="46.5" customHeight="1">
      <c r="A2" s="157" t="s">
        <v>0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</row>
    <row r="3" spans="1:13" ht="33.75" customHeight="1">
      <c r="A3" s="13" t="s">
        <v>25</v>
      </c>
      <c r="B3" s="25">
        <f>請求書!F26</f>
        <v>0</v>
      </c>
      <c r="C3" s="158">
        <f>請求書!H26</f>
        <v>0</v>
      </c>
      <c r="D3" s="158"/>
      <c r="E3" s="9" t="s">
        <v>62</v>
      </c>
      <c r="F3" s="9"/>
      <c r="G3" s="20" t="s">
        <v>26</v>
      </c>
      <c r="H3" s="159">
        <f>請求書!E11</f>
        <v>0</v>
      </c>
      <c r="I3" s="159"/>
      <c r="J3" s="159"/>
      <c r="K3" s="159"/>
      <c r="L3" s="159"/>
      <c r="M3" s="26" t="s">
        <v>83</v>
      </c>
    </row>
    <row r="4" spans="1:13" ht="12" customHeight="1" thickBot="1">
      <c r="A4" s="10"/>
      <c r="B4" s="10"/>
      <c r="C4" s="10"/>
      <c r="D4" s="10"/>
      <c r="E4" s="10"/>
      <c r="F4" s="10"/>
      <c r="H4" s="8"/>
      <c r="I4" s="8"/>
    </row>
    <row r="5" spans="1:13" ht="21" customHeight="1">
      <c r="A5" s="143" t="s">
        <v>1</v>
      </c>
      <c r="B5" s="146" t="s">
        <v>2</v>
      </c>
      <c r="C5" s="147" t="s">
        <v>10</v>
      </c>
      <c r="D5" s="148"/>
      <c r="E5" s="149"/>
      <c r="F5" s="156" t="s">
        <v>71</v>
      </c>
      <c r="G5" s="146" t="s">
        <v>3</v>
      </c>
      <c r="H5" s="146"/>
      <c r="I5" s="146" t="s">
        <v>6</v>
      </c>
      <c r="J5" s="146"/>
      <c r="K5" s="133" t="s">
        <v>7</v>
      </c>
      <c r="L5" s="134"/>
    </row>
    <row r="6" spans="1:13" ht="21" customHeight="1">
      <c r="A6" s="144"/>
      <c r="B6" s="139"/>
      <c r="C6" s="150"/>
      <c r="D6" s="151"/>
      <c r="E6" s="152"/>
      <c r="F6" s="137"/>
      <c r="G6" s="24" t="s">
        <v>4</v>
      </c>
      <c r="H6" s="24" t="s">
        <v>5</v>
      </c>
      <c r="I6" s="139"/>
      <c r="J6" s="139"/>
      <c r="K6" s="135"/>
      <c r="L6" s="136"/>
    </row>
    <row r="7" spans="1:13" ht="42" customHeight="1">
      <c r="A7" s="144"/>
      <c r="B7" s="139"/>
      <c r="C7" s="150"/>
      <c r="D7" s="151"/>
      <c r="E7" s="152"/>
      <c r="F7" s="137"/>
      <c r="G7" s="15" t="s">
        <v>16</v>
      </c>
      <c r="H7" s="22" t="s">
        <v>15</v>
      </c>
      <c r="I7" s="137" t="s">
        <v>9</v>
      </c>
      <c r="J7" s="137"/>
      <c r="K7" s="139" t="s">
        <v>8</v>
      </c>
      <c r="L7" s="140"/>
    </row>
    <row r="8" spans="1:13" ht="42" customHeight="1" thickBot="1">
      <c r="A8" s="145"/>
      <c r="B8" s="141"/>
      <c r="C8" s="153"/>
      <c r="D8" s="154"/>
      <c r="E8" s="155"/>
      <c r="F8" s="138"/>
      <c r="G8" s="11" t="s">
        <v>17</v>
      </c>
      <c r="H8" s="23" t="s">
        <v>11</v>
      </c>
      <c r="I8" s="138"/>
      <c r="J8" s="138"/>
      <c r="K8" s="141" t="s">
        <v>61</v>
      </c>
      <c r="L8" s="142"/>
    </row>
    <row r="9" spans="1:13" ht="13.5" customHeight="1">
      <c r="A9" s="128">
        <v>1</v>
      </c>
      <c r="B9" s="129"/>
      <c r="C9" s="113"/>
      <c r="D9" s="114"/>
      <c r="E9" s="115"/>
      <c r="F9" s="105"/>
      <c r="G9" s="117"/>
      <c r="H9" s="105"/>
      <c r="I9" s="130"/>
      <c r="J9" s="130"/>
      <c r="K9" s="107" cm="1">
        <f t="array" ref="K9">SUM(COUNTIF(F9:H14,{"全部","一部","エックス線","内視鏡","未実施","エックス線(グルカゴンGノボ)","内視鏡(グルカゴンGノボ)","自院","眼科","未実施"})*{26980,26980,11650,11860,0,14070,14270,1232,0,0})-J12</f>
        <v>0</v>
      </c>
      <c r="L9" s="108" t="s">
        <v>58</v>
      </c>
    </row>
    <row r="10" spans="1:13" ht="13.5" customHeight="1">
      <c r="A10" s="91"/>
      <c r="B10" s="94"/>
      <c r="C10" s="99"/>
      <c r="D10" s="116"/>
      <c r="E10" s="101"/>
      <c r="F10" s="76"/>
      <c r="G10" s="103"/>
      <c r="H10" s="76"/>
      <c r="I10" s="131"/>
      <c r="J10" s="131"/>
      <c r="K10" s="69"/>
      <c r="L10" s="71"/>
    </row>
    <row r="11" spans="1:13" ht="13.5" customHeight="1">
      <c r="A11" s="91"/>
      <c r="B11" s="94"/>
      <c r="C11" s="99"/>
      <c r="D11" s="116"/>
      <c r="E11" s="101"/>
      <c r="F11" s="76"/>
      <c r="G11" s="103"/>
      <c r="H11" s="76"/>
      <c r="I11" s="132"/>
      <c r="J11" s="132"/>
      <c r="K11" s="83"/>
      <c r="L11" s="71" t="s">
        <v>58</v>
      </c>
    </row>
    <row r="12" spans="1:13" ht="13.5" customHeight="1">
      <c r="A12" s="91"/>
      <c r="B12" s="94"/>
      <c r="C12" s="99"/>
      <c r="D12" s="116"/>
      <c r="E12" s="101"/>
      <c r="F12" s="76"/>
      <c r="G12" s="103"/>
      <c r="H12" s="76"/>
      <c r="I12" s="84" t="s">
        <v>14</v>
      </c>
      <c r="J12" s="87"/>
      <c r="K12" s="83"/>
      <c r="L12" s="71"/>
    </row>
    <row r="13" spans="1:13" ht="13.5" customHeight="1">
      <c r="A13" s="91"/>
      <c r="B13" s="94"/>
      <c r="C13" s="63"/>
      <c r="D13" s="120"/>
      <c r="E13" s="67"/>
      <c r="F13" s="76"/>
      <c r="G13" s="103"/>
      <c r="H13" s="76"/>
      <c r="I13" s="85"/>
      <c r="J13" s="88"/>
      <c r="K13" s="69">
        <f>K9-K11</f>
        <v>0</v>
      </c>
      <c r="L13" s="71" t="s">
        <v>58</v>
      </c>
    </row>
    <row r="14" spans="1:13" ht="13.5" customHeight="1" thickBot="1">
      <c r="A14" s="125"/>
      <c r="B14" s="127"/>
      <c r="C14" s="119"/>
      <c r="D14" s="121"/>
      <c r="E14" s="122"/>
      <c r="F14" s="106"/>
      <c r="G14" s="118"/>
      <c r="H14" s="106"/>
      <c r="I14" s="109"/>
      <c r="J14" s="110"/>
      <c r="K14" s="123"/>
      <c r="L14" s="124"/>
    </row>
    <row r="15" spans="1:13" ht="13.5" customHeight="1" thickTop="1">
      <c r="A15" s="90">
        <v>2</v>
      </c>
      <c r="B15" s="93"/>
      <c r="C15" s="113"/>
      <c r="D15" s="114"/>
      <c r="E15" s="115"/>
      <c r="F15" s="105"/>
      <c r="G15" s="117"/>
      <c r="H15" s="105"/>
      <c r="I15" s="78"/>
      <c r="J15" s="78"/>
      <c r="K15" s="107" cm="1">
        <f t="array" ref="K15">SUM(COUNTIF(F15:H20,{"全部","一部","エックス線","内視鏡","未実施","エックス線(グルカゴンGノボ)","内視鏡(グルカゴンGノボ)","自院","眼科","未実施"})*{26980,26980,11650,11860,0,14070,14270,1232,0,0})-J18</f>
        <v>0</v>
      </c>
      <c r="L15" s="108" t="s">
        <v>58</v>
      </c>
    </row>
    <row r="16" spans="1:13" ht="13.5" customHeight="1">
      <c r="A16" s="91"/>
      <c r="B16" s="94"/>
      <c r="C16" s="99"/>
      <c r="D16" s="116"/>
      <c r="E16" s="101"/>
      <c r="F16" s="76"/>
      <c r="G16" s="103"/>
      <c r="H16" s="76"/>
      <c r="I16" s="79"/>
      <c r="J16" s="79"/>
      <c r="K16" s="69"/>
      <c r="L16" s="71"/>
    </row>
    <row r="17" spans="1:12" ht="13.5" customHeight="1">
      <c r="A17" s="91"/>
      <c r="B17" s="94"/>
      <c r="C17" s="99"/>
      <c r="D17" s="116"/>
      <c r="E17" s="101"/>
      <c r="F17" s="76"/>
      <c r="G17" s="103"/>
      <c r="H17" s="76"/>
      <c r="I17" s="80"/>
      <c r="J17" s="80"/>
      <c r="K17" s="83"/>
      <c r="L17" s="71" t="s">
        <v>58</v>
      </c>
    </row>
    <row r="18" spans="1:12" ht="13.5" customHeight="1">
      <c r="A18" s="91"/>
      <c r="B18" s="94"/>
      <c r="C18" s="99"/>
      <c r="D18" s="116"/>
      <c r="E18" s="101"/>
      <c r="F18" s="76"/>
      <c r="G18" s="103"/>
      <c r="H18" s="76"/>
      <c r="I18" s="84" t="s">
        <v>14</v>
      </c>
      <c r="J18" s="87"/>
      <c r="K18" s="83"/>
      <c r="L18" s="71"/>
    </row>
    <row r="19" spans="1:12" ht="13.5" customHeight="1">
      <c r="A19" s="91"/>
      <c r="B19" s="94"/>
      <c r="C19" s="63"/>
      <c r="D19" s="120"/>
      <c r="E19" s="67"/>
      <c r="F19" s="76"/>
      <c r="G19" s="103"/>
      <c r="H19" s="76"/>
      <c r="I19" s="85"/>
      <c r="J19" s="88"/>
      <c r="K19" s="69">
        <f t="shared" ref="K19" si="0">K15-K17</f>
        <v>0</v>
      </c>
      <c r="L19" s="71" t="s">
        <v>58</v>
      </c>
    </row>
    <row r="20" spans="1:12" ht="13.5" customHeight="1" thickBot="1">
      <c r="A20" s="125"/>
      <c r="B20" s="127"/>
      <c r="C20" s="119"/>
      <c r="D20" s="121"/>
      <c r="E20" s="122"/>
      <c r="F20" s="106"/>
      <c r="G20" s="118"/>
      <c r="H20" s="106"/>
      <c r="I20" s="109"/>
      <c r="J20" s="110"/>
      <c r="K20" s="123"/>
      <c r="L20" s="124"/>
    </row>
    <row r="21" spans="1:12" ht="13.5" customHeight="1" thickTop="1">
      <c r="A21" s="90">
        <v>3</v>
      </c>
      <c r="B21" s="93"/>
      <c r="C21" s="113"/>
      <c r="D21" s="114"/>
      <c r="E21" s="115"/>
      <c r="F21" s="105"/>
      <c r="G21" s="117"/>
      <c r="H21" s="105"/>
      <c r="I21" s="78"/>
      <c r="J21" s="78"/>
      <c r="K21" s="107" cm="1">
        <f t="array" ref="K21">SUM(COUNTIF(F21:H26,{"全部","一部","エックス線","内視鏡","未実施","エックス線(グルカゴンGノボ)","内視鏡(グルカゴンGノボ)","自院","眼科","未実施"})*{26980,26980,11650,11860,0,14070,14270,1232,0,0})-J24</f>
        <v>0</v>
      </c>
      <c r="L21" s="108" t="s">
        <v>58</v>
      </c>
    </row>
    <row r="22" spans="1:12" ht="13.5" customHeight="1">
      <c r="A22" s="91"/>
      <c r="B22" s="94"/>
      <c r="C22" s="99"/>
      <c r="D22" s="116"/>
      <c r="E22" s="101"/>
      <c r="F22" s="76"/>
      <c r="G22" s="103"/>
      <c r="H22" s="76"/>
      <c r="I22" s="79"/>
      <c r="J22" s="79"/>
      <c r="K22" s="69"/>
      <c r="L22" s="71"/>
    </row>
    <row r="23" spans="1:12" ht="13.5" customHeight="1">
      <c r="A23" s="91"/>
      <c r="B23" s="94"/>
      <c r="C23" s="99"/>
      <c r="D23" s="116"/>
      <c r="E23" s="101"/>
      <c r="F23" s="76"/>
      <c r="G23" s="103"/>
      <c r="H23" s="76"/>
      <c r="I23" s="80"/>
      <c r="J23" s="80"/>
      <c r="K23" s="83"/>
      <c r="L23" s="71" t="s">
        <v>58</v>
      </c>
    </row>
    <row r="24" spans="1:12" ht="13.5" customHeight="1">
      <c r="A24" s="91"/>
      <c r="B24" s="94"/>
      <c r="C24" s="99"/>
      <c r="D24" s="116"/>
      <c r="E24" s="101"/>
      <c r="F24" s="76"/>
      <c r="G24" s="103"/>
      <c r="H24" s="76"/>
      <c r="I24" s="84" t="s">
        <v>14</v>
      </c>
      <c r="J24" s="87"/>
      <c r="K24" s="83"/>
      <c r="L24" s="71"/>
    </row>
    <row r="25" spans="1:12" ht="13.5" customHeight="1">
      <c r="A25" s="91"/>
      <c r="B25" s="94"/>
      <c r="C25" s="63"/>
      <c r="D25" s="120"/>
      <c r="E25" s="67"/>
      <c r="F25" s="76"/>
      <c r="G25" s="103"/>
      <c r="H25" s="76"/>
      <c r="I25" s="85"/>
      <c r="J25" s="88"/>
      <c r="K25" s="69">
        <f t="shared" ref="K25" si="1">K21-K23</f>
        <v>0</v>
      </c>
      <c r="L25" s="71" t="s">
        <v>58</v>
      </c>
    </row>
    <row r="26" spans="1:12" ht="13.5" customHeight="1" thickBot="1">
      <c r="A26" s="111"/>
      <c r="B26" s="112"/>
      <c r="C26" s="119"/>
      <c r="D26" s="121"/>
      <c r="E26" s="122"/>
      <c r="F26" s="106"/>
      <c r="G26" s="118"/>
      <c r="H26" s="106"/>
      <c r="I26" s="109"/>
      <c r="J26" s="110"/>
      <c r="K26" s="123"/>
      <c r="L26" s="124"/>
    </row>
    <row r="27" spans="1:12" ht="13.5" customHeight="1" thickTop="1">
      <c r="A27" s="163">
        <v>4</v>
      </c>
      <c r="B27" s="126"/>
      <c r="C27" s="113"/>
      <c r="D27" s="114"/>
      <c r="E27" s="115"/>
      <c r="F27" s="105"/>
      <c r="G27" s="117"/>
      <c r="H27" s="105"/>
      <c r="I27" s="78"/>
      <c r="J27" s="78"/>
      <c r="K27" s="107" cm="1">
        <f t="array" ref="K27">SUM(COUNTIF(F27:H32,{"全部","一部","エックス線","内視鏡","未実施","エックス線(グルカゴンGノボ)","内視鏡(グルカゴンGノボ)","自院","眼科","未実施"})*{26980,26980,11650,11860,0,14070,14270,1232,0,0})-J30</f>
        <v>0</v>
      </c>
      <c r="L27" s="108" t="s">
        <v>58</v>
      </c>
    </row>
    <row r="28" spans="1:12" ht="13.5" customHeight="1">
      <c r="A28" s="91"/>
      <c r="B28" s="94"/>
      <c r="C28" s="99"/>
      <c r="D28" s="116"/>
      <c r="E28" s="101"/>
      <c r="F28" s="76"/>
      <c r="G28" s="103"/>
      <c r="H28" s="76"/>
      <c r="I28" s="79"/>
      <c r="J28" s="79"/>
      <c r="K28" s="69"/>
      <c r="L28" s="71"/>
    </row>
    <row r="29" spans="1:12" ht="13.5" customHeight="1">
      <c r="A29" s="91"/>
      <c r="B29" s="94"/>
      <c r="C29" s="99"/>
      <c r="D29" s="116"/>
      <c r="E29" s="101"/>
      <c r="F29" s="76"/>
      <c r="G29" s="103"/>
      <c r="H29" s="76"/>
      <c r="I29" s="80"/>
      <c r="J29" s="80"/>
      <c r="K29" s="83"/>
      <c r="L29" s="71" t="s">
        <v>58</v>
      </c>
    </row>
    <row r="30" spans="1:12" ht="13.5" customHeight="1">
      <c r="A30" s="91"/>
      <c r="B30" s="94"/>
      <c r="C30" s="99"/>
      <c r="D30" s="116"/>
      <c r="E30" s="101"/>
      <c r="F30" s="76"/>
      <c r="G30" s="103"/>
      <c r="H30" s="76"/>
      <c r="I30" s="84" t="s">
        <v>14</v>
      </c>
      <c r="J30" s="87"/>
      <c r="K30" s="83"/>
      <c r="L30" s="71"/>
    </row>
    <row r="31" spans="1:12" ht="13.5" customHeight="1">
      <c r="A31" s="91"/>
      <c r="B31" s="94"/>
      <c r="C31" s="63"/>
      <c r="D31" s="120"/>
      <c r="E31" s="67"/>
      <c r="F31" s="76"/>
      <c r="G31" s="103"/>
      <c r="H31" s="76"/>
      <c r="I31" s="85"/>
      <c r="J31" s="88"/>
      <c r="K31" s="69">
        <f t="shared" ref="K31" si="2">K27-K29</f>
        <v>0</v>
      </c>
      <c r="L31" s="71" t="s">
        <v>58</v>
      </c>
    </row>
    <row r="32" spans="1:12" ht="13.5" customHeight="1" thickBot="1">
      <c r="A32" s="125"/>
      <c r="B32" s="127"/>
      <c r="C32" s="119"/>
      <c r="D32" s="121"/>
      <c r="E32" s="122"/>
      <c r="F32" s="106"/>
      <c r="G32" s="118"/>
      <c r="H32" s="106"/>
      <c r="I32" s="109"/>
      <c r="J32" s="110"/>
      <c r="K32" s="123"/>
      <c r="L32" s="124"/>
    </row>
    <row r="33" spans="1:12" ht="13.5" customHeight="1" thickTop="1">
      <c r="A33" s="90">
        <v>5</v>
      </c>
      <c r="B33" s="93"/>
      <c r="C33" s="113"/>
      <c r="D33" s="114"/>
      <c r="E33" s="115"/>
      <c r="F33" s="105"/>
      <c r="G33" s="117"/>
      <c r="H33" s="105"/>
      <c r="I33" s="78"/>
      <c r="J33" s="78"/>
      <c r="K33" s="107" cm="1">
        <f t="array" ref="K33">SUM(COUNTIF(F33:H38,{"全部","一部","エックス線","内視鏡","未実施","エックス線(グルカゴンGノボ)","内視鏡(グルカゴンGノボ)","自院","眼科","未実施"})*{26980,26980,11650,11860,0,14070,14270,1232,0,0})-J36</f>
        <v>0</v>
      </c>
      <c r="L33" s="108" t="s">
        <v>58</v>
      </c>
    </row>
    <row r="34" spans="1:12" ht="13.5" customHeight="1">
      <c r="A34" s="91"/>
      <c r="B34" s="94"/>
      <c r="C34" s="99"/>
      <c r="D34" s="116"/>
      <c r="E34" s="101"/>
      <c r="F34" s="76"/>
      <c r="G34" s="103"/>
      <c r="H34" s="76"/>
      <c r="I34" s="79"/>
      <c r="J34" s="79"/>
      <c r="K34" s="69"/>
      <c r="L34" s="71"/>
    </row>
    <row r="35" spans="1:12" ht="13.5" customHeight="1">
      <c r="A35" s="91"/>
      <c r="B35" s="94"/>
      <c r="C35" s="99"/>
      <c r="D35" s="116"/>
      <c r="E35" s="101"/>
      <c r="F35" s="76"/>
      <c r="G35" s="103"/>
      <c r="H35" s="76"/>
      <c r="I35" s="80"/>
      <c r="J35" s="80"/>
      <c r="K35" s="83"/>
      <c r="L35" s="71" t="s">
        <v>58</v>
      </c>
    </row>
    <row r="36" spans="1:12" ht="13.5" customHeight="1">
      <c r="A36" s="91"/>
      <c r="B36" s="94"/>
      <c r="C36" s="99"/>
      <c r="D36" s="116"/>
      <c r="E36" s="101"/>
      <c r="F36" s="76"/>
      <c r="G36" s="103"/>
      <c r="H36" s="76"/>
      <c r="I36" s="84" t="s">
        <v>14</v>
      </c>
      <c r="J36" s="87"/>
      <c r="K36" s="83"/>
      <c r="L36" s="71"/>
    </row>
    <row r="37" spans="1:12" ht="13.5" customHeight="1">
      <c r="A37" s="91"/>
      <c r="B37" s="94"/>
      <c r="C37" s="63"/>
      <c r="D37" s="120"/>
      <c r="E37" s="67"/>
      <c r="F37" s="76"/>
      <c r="G37" s="103"/>
      <c r="H37" s="76"/>
      <c r="I37" s="85"/>
      <c r="J37" s="88"/>
      <c r="K37" s="69">
        <f>K33-K35</f>
        <v>0</v>
      </c>
      <c r="L37" s="71" t="s">
        <v>58</v>
      </c>
    </row>
    <row r="38" spans="1:12" ht="13.5" customHeight="1" thickBot="1">
      <c r="A38" s="111"/>
      <c r="B38" s="112"/>
      <c r="C38" s="119"/>
      <c r="D38" s="121"/>
      <c r="E38" s="122"/>
      <c r="F38" s="106"/>
      <c r="G38" s="118"/>
      <c r="H38" s="106"/>
      <c r="I38" s="109"/>
      <c r="J38" s="110"/>
      <c r="K38" s="123"/>
      <c r="L38" s="124"/>
    </row>
    <row r="39" spans="1:12" ht="13.5" customHeight="1" thickTop="1">
      <c r="A39" s="163">
        <v>6</v>
      </c>
      <c r="B39" s="126"/>
      <c r="C39" s="113"/>
      <c r="D39" s="114"/>
      <c r="E39" s="115"/>
      <c r="F39" s="105"/>
      <c r="G39" s="117"/>
      <c r="H39" s="105"/>
      <c r="I39" s="78"/>
      <c r="J39" s="78"/>
      <c r="K39" s="107" cm="1">
        <f t="array" ref="K39">SUM(COUNTIF(F39:H44,{"全部","一部","エックス線","内視鏡","未実施","エックス線(グルカゴンGノボ)","内視鏡(グルカゴンGノボ)","自院","眼科","未実施"})*{26980,26980,11650,11860,0,14070,14270,1232,0,0})-J42</f>
        <v>0</v>
      </c>
      <c r="L39" s="108" t="s">
        <v>58</v>
      </c>
    </row>
    <row r="40" spans="1:12" ht="13.5" customHeight="1">
      <c r="A40" s="91"/>
      <c r="B40" s="94"/>
      <c r="C40" s="99"/>
      <c r="D40" s="116"/>
      <c r="E40" s="101"/>
      <c r="F40" s="76"/>
      <c r="G40" s="103"/>
      <c r="H40" s="76"/>
      <c r="I40" s="79"/>
      <c r="J40" s="79"/>
      <c r="K40" s="69"/>
      <c r="L40" s="71"/>
    </row>
    <row r="41" spans="1:12" ht="13.5" customHeight="1">
      <c r="A41" s="91"/>
      <c r="B41" s="94"/>
      <c r="C41" s="99"/>
      <c r="D41" s="116"/>
      <c r="E41" s="101"/>
      <c r="F41" s="76"/>
      <c r="G41" s="103"/>
      <c r="H41" s="76"/>
      <c r="I41" s="80"/>
      <c r="J41" s="80"/>
      <c r="K41" s="83"/>
      <c r="L41" s="71" t="s">
        <v>58</v>
      </c>
    </row>
    <row r="42" spans="1:12" ht="13.5" customHeight="1">
      <c r="A42" s="91"/>
      <c r="B42" s="94"/>
      <c r="C42" s="99"/>
      <c r="D42" s="116"/>
      <c r="E42" s="101"/>
      <c r="F42" s="76"/>
      <c r="G42" s="103"/>
      <c r="H42" s="76"/>
      <c r="I42" s="84" t="s">
        <v>14</v>
      </c>
      <c r="J42" s="87"/>
      <c r="K42" s="83"/>
      <c r="L42" s="71"/>
    </row>
    <row r="43" spans="1:12" ht="13.5" customHeight="1">
      <c r="A43" s="91"/>
      <c r="B43" s="94"/>
      <c r="C43" s="63"/>
      <c r="D43" s="120"/>
      <c r="E43" s="67"/>
      <c r="F43" s="76"/>
      <c r="G43" s="103"/>
      <c r="H43" s="76"/>
      <c r="I43" s="85"/>
      <c r="J43" s="88"/>
      <c r="K43" s="69">
        <f t="shared" ref="K43" si="3">K39-K41</f>
        <v>0</v>
      </c>
      <c r="L43" s="71" t="s">
        <v>58</v>
      </c>
    </row>
    <row r="44" spans="1:12" ht="13.5" customHeight="1" thickBot="1">
      <c r="A44" s="125"/>
      <c r="B44" s="127"/>
      <c r="C44" s="119"/>
      <c r="D44" s="121"/>
      <c r="E44" s="122"/>
      <c r="F44" s="106"/>
      <c r="G44" s="118"/>
      <c r="H44" s="106"/>
      <c r="I44" s="109"/>
      <c r="J44" s="110"/>
      <c r="K44" s="123"/>
      <c r="L44" s="124"/>
    </row>
    <row r="45" spans="1:12" ht="13.5" customHeight="1" thickTop="1">
      <c r="A45" s="90">
        <v>7</v>
      </c>
      <c r="B45" s="93"/>
      <c r="C45" s="113"/>
      <c r="D45" s="114"/>
      <c r="E45" s="115"/>
      <c r="F45" s="105"/>
      <c r="G45" s="117"/>
      <c r="H45" s="105"/>
      <c r="I45" s="78"/>
      <c r="J45" s="78"/>
      <c r="K45" s="107" cm="1">
        <f t="array" ref="K45">SUM(COUNTIF(F45:H50,{"全部","一部","エックス線","内視鏡","未実施","エックス線(グルカゴンGノボ)","内視鏡(グルカゴンGノボ)","自院","眼科","未実施"})*{26980,26980,11650,11860,0,14070,14270,1232,0,0})-J48</f>
        <v>0</v>
      </c>
      <c r="L45" s="108" t="s">
        <v>58</v>
      </c>
    </row>
    <row r="46" spans="1:12" ht="13.5" customHeight="1">
      <c r="A46" s="91"/>
      <c r="B46" s="94"/>
      <c r="C46" s="99"/>
      <c r="D46" s="116"/>
      <c r="E46" s="101"/>
      <c r="F46" s="76"/>
      <c r="G46" s="103"/>
      <c r="H46" s="76"/>
      <c r="I46" s="79"/>
      <c r="J46" s="79"/>
      <c r="K46" s="69"/>
      <c r="L46" s="71"/>
    </row>
    <row r="47" spans="1:12" ht="13.5" customHeight="1">
      <c r="A47" s="91"/>
      <c r="B47" s="94"/>
      <c r="C47" s="99"/>
      <c r="D47" s="116"/>
      <c r="E47" s="101"/>
      <c r="F47" s="76"/>
      <c r="G47" s="103"/>
      <c r="H47" s="76"/>
      <c r="I47" s="80"/>
      <c r="J47" s="80"/>
      <c r="K47" s="83"/>
      <c r="L47" s="71" t="s">
        <v>58</v>
      </c>
    </row>
    <row r="48" spans="1:12" ht="13.5" customHeight="1">
      <c r="A48" s="91"/>
      <c r="B48" s="94"/>
      <c r="C48" s="99"/>
      <c r="D48" s="116"/>
      <c r="E48" s="101"/>
      <c r="F48" s="76"/>
      <c r="G48" s="103"/>
      <c r="H48" s="76"/>
      <c r="I48" s="84" t="s">
        <v>14</v>
      </c>
      <c r="J48" s="87"/>
      <c r="K48" s="83"/>
      <c r="L48" s="71"/>
    </row>
    <row r="49" spans="1:12" ht="13.5" customHeight="1">
      <c r="A49" s="91"/>
      <c r="B49" s="94"/>
      <c r="C49" s="63"/>
      <c r="D49" s="120"/>
      <c r="E49" s="67"/>
      <c r="F49" s="76"/>
      <c r="G49" s="103"/>
      <c r="H49" s="76"/>
      <c r="I49" s="85"/>
      <c r="J49" s="88"/>
      <c r="K49" s="69">
        <f t="shared" ref="K49" si="4">K45-K47</f>
        <v>0</v>
      </c>
      <c r="L49" s="71" t="s">
        <v>58</v>
      </c>
    </row>
    <row r="50" spans="1:12" ht="13.5" customHeight="1" thickBot="1">
      <c r="A50" s="111"/>
      <c r="B50" s="112"/>
      <c r="C50" s="119"/>
      <c r="D50" s="121"/>
      <c r="E50" s="122"/>
      <c r="F50" s="106"/>
      <c r="G50" s="118"/>
      <c r="H50" s="106"/>
      <c r="I50" s="109"/>
      <c r="J50" s="110"/>
      <c r="K50" s="123"/>
      <c r="L50" s="124"/>
    </row>
    <row r="51" spans="1:12" ht="13.5" customHeight="1" thickTop="1">
      <c r="A51" s="163">
        <v>8</v>
      </c>
      <c r="B51" s="126"/>
      <c r="C51" s="113"/>
      <c r="D51" s="114"/>
      <c r="E51" s="115"/>
      <c r="F51" s="105"/>
      <c r="G51" s="117"/>
      <c r="H51" s="105"/>
      <c r="I51" s="78"/>
      <c r="J51" s="78"/>
      <c r="K51" s="107" cm="1">
        <f t="array" ref="K51">SUM(COUNTIF(F51:H56,{"全部","一部","エックス線","内視鏡","未実施","エックス線(グルカゴンGノボ)","内視鏡(グルカゴンGノボ)","自院","眼科","未実施"})*{26980,26980,11650,11860,0,14070,14270,1232,0,0})-J54</f>
        <v>0</v>
      </c>
      <c r="L51" s="108" t="s">
        <v>58</v>
      </c>
    </row>
    <row r="52" spans="1:12" ht="13.5" customHeight="1">
      <c r="A52" s="91"/>
      <c r="B52" s="94"/>
      <c r="C52" s="99"/>
      <c r="D52" s="116"/>
      <c r="E52" s="101"/>
      <c r="F52" s="76"/>
      <c r="G52" s="103"/>
      <c r="H52" s="76"/>
      <c r="I52" s="79"/>
      <c r="J52" s="79"/>
      <c r="K52" s="69"/>
      <c r="L52" s="71"/>
    </row>
    <row r="53" spans="1:12" ht="13.5" customHeight="1">
      <c r="A53" s="91"/>
      <c r="B53" s="94"/>
      <c r="C53" s="99"/>
      <c r="D53" s="116"/>
      <c r="E53" s="101"/>
      <c r="F53" s="76"/>
      <c r="G53" s="103"/>
      <c r="H53" s="76"/>
      <c r="I53" s="80"/>
      <c r="J53" s="80"/>
      <c r="K53" s="83"/>
      <c r="L53" s="71" t="s">
        <v>58</v>
      </c>
    </row>
    <row r="54" spans="1:12" ht="13.5" customHeight="1">
      <c r="A54" s="91"/>
      <c r="B54" s="94"/>
      <c r="C54" s="99"/>
      <c r="D54" s="116"/>
      <c r="E54" s="101"/>
      <c r="F54" s="76"/>
      <c r="G54" s="103"/>
      <c r="H54" s="76"/>
      <c r="I54" s="84" t="s">
        <v>14</v>
      </c>
      <c r="J54" s="87"/>
      <c r="K54" s="83"/>
      <c r="L54" s="71"/>
    </row>
    <row r="55" spans="1:12" ht="13.5" customHeight="1">
      <c r="A55" s="91"/>
      <c r="B55" s="94"/>
      <c r="C55" s="63"/>
      <c r="D55" s="120"/>
      <c r="E55" s="67"/>
      <c r="F55" s="76"/>
      <c r="G55" s="103"/>
      <c r="H55" s="76"/>
      <c r="I55" s="85"/>
      <c r="J55" s="88"/>
      <c r="K55" s="69">
        <f t="shared" ref="K55" si="5">K51-K53</f>
        <v>0</v>
      </c>
      <c r="L55" s="71" t="s">
        <v>58</v>
      </c>
    </row>
    <row r="56" spans="1:12" ht="13.5" customHeight="1" thickBot="1">
      <c r="A56" s="125"/>
      <c r="B56" s="127"/>
      <c r="C56" s="119"/>
      <c r="D56" s="121"/>
      <c r="E56" s="122"/>
      <c r="F56" s="106"/>
      <c r="G56" s="118"/>
      <c r="H56" s="106"/>
      <c r="I56" s="109"/>
      <c r="J56" s="110"/>
      <c r="K56" s="123"/>
      <c r="L56" s="124"/>
    </row>
    <row r="57" spans="1:12" ht="13.5" customHeight="1" thickTop="1">
      <c r="A57" s="90">
        <v>9</v>
      </c>
      <c r="B57" s="93"/>
      <c r="C57" s="113"/>
      <c r="D57" s="114"/>
      <c r="E57" s="115"/>
      <c r="F57" s="105"/>
      <c r="G57" s="117"/>
      <c r="H57" s="105"/>
      <c r="I57" s="78"/>
      <c r="J57" s="78"/>
      <c r="K57" s="107" cm="1">
        <f t="array" ref="K57">SUM(COUNTIF(F57:H62,{"全部","一部","エックス線","内視鏡","未実施","エックス線(グルカゴンGノボ)","内視鏡(グルカゴンGノボ)","自院","眼科","未実施"})*{26980,26980,11650,11860,0,14070,14270,1232,0,0})-J60</f>
        <v>0</v>
      </c>
      <c r="L57" s="108" t="s">
        <v>58</v>
      </c>
    </row>
    <row r="58" spans="1:12" ht="13.5" customHeight="1">
      <c r="A58" s="91"/>
      <c r="B58" s="94"/>
      <c r="C58" s="99"/>
      <c r="D58" s="116"/>
      <c r="E58" s="101"/>
      <c r="F58" s="76"/>
      <c r="G58" s="103"/>
      <c r="H58" s="76"/>
      <c r="I58" s="79"/>
      <c r="J58" s="79"/>
      <c r="K58" s="69"/>
      <c r="L58" s="71"/>
    </row>
    <row r="59" spans="1:12" ht="13.5" customHeight="1">
      <c r="A59" s="91"/>
      <c r="B59" s="94"/>
      <c r="C59" s="99"/>
      <c r="D59" s="116"/>
      <c r="E59" s="101"/>
      <c r="F59" s="76"/>
      <c r="G59" s="103"/>
      <c r="H59" s="76"/>
      <c r="I59" s="80"/>
      <c r="J59" s="80"/>
      <c r="K59" s="83"/>
      <c r="L59" s="71" t="s">
        <v>58</v>
      </c>
    </row>
    <row r="60" spans="1:12" ht="13.5" customHeight="1">
      <c r="A60" s="91"/>
      <c r="B60" s="94"/>
      <c r="C60" s="99"/>
      <c r="D60" s="116"/>
      <c r="E60" s="101"/>
      <c r="F60" s="76"/>
      <c r="G60" s="103"/>
      <c r="H60" s="76"/>
      <c r="I60" s="84" t="s">
        <v>14</v>
      </c>
      <c r="J60" s="87"/>
      <c r="K60" s="83"/>
      <c r="L60" s="71"/>
    </row>
    <row r="61" spans="1:12" ht="13.5" customHeight="1">
      <c r="A61" s="91"/>
      <c r="B61" s="94"/>
      <c r="C61" s="63"/>
      <c r="D61" s="120"/>
      <c r="E61" s="67"/>
      <c r="F61" s="76"/>
      <c r="G61" s="103"/>
      <c r="H61" s="76"/>
      <c r="I61" s="85"/>
      <c r="J61" s="88"/>
      <c r="K61" s="69">
        <f t="shared" ref="K61" si="6">K57-K59</f>
        <v>0</v>
      </c>
      <c r="L61" s="71" t="s">
        <v>58</v>
      </c>
    </row>
    <row r="62" spans="1:12" ht="13.5" customHeight="1" thickBot="1">
      <c r="A62" s="111"/>
      <c r="B62" s="112"/>
      <c r="C62" s="119"/>
      <c r="D62" s="121"/>
      <c r="E62" s="122"/>
      <c r="F62" s="106"/>
      <c r="G62" s="118"/>
      <c r="H62" s="106"/>
      <c r="I62" s="109"/>
      <c r="J62" s="110"/>
      <c r="K62" s="123"/>
      <c r="L62" s="124"/>
    </row>
    <row r="63" spans="1:12" ht="13.5" customHeight="1" thickTop="1">
      <c r="A63" s="90">
        <v>10</v>
      </c>
      <c r="B63" s="93"/>
      <c r="C63" s="96"/>
      <c r="D63" s="97"/>
      <c r="E63" s="98"/>
      <c r="F63" s="75"/>
      <c r="G63" s="102"/>
      <c r="H63" s="75"/>
      <c r="I63" s="78"/>
      <c r="J63" s="78"/>
      <c r="K63" s="81" cm="1">
        <f t="array" ref="K63">SUM(COUNTIF(F63:H68,{"全部","一部","エックス線","内視鏡","未実施","エックス線(グルカゴンGノボ)","内視鏡(グルカゴンGノボ)","自院","眼科","未実施"})*{26980,26980,11650,11860,0,14070,14270,1232,0,0})-J66</f>
        <v>0</v>
      </c>
      <c r="L63" s="82" t="s">
        <v>58</v>
      </c>
    </row>
    <row r="64" spans="1:12" ht="13.5" customHeight="1">
      <c r="A64" s="91"/>
      <c r="B64" s="94"/>
      <c r="C64" s="99"/>
      <c r="D64" s="100"/>
      <c r="E64" s="101"/>
      <c r="F64" s="76"/>
      <c r="G64" s="103"/>
      <c r="H64" s="76"/>
      <c r="I64" s="79"/>
      <c r="J64" s="79"/>
      <c r="K64" s="69"/>
      <c r="L64" s="71"/>
    </row>
    <row r="65" spans="1:12" ht="13.5" customHeight="1">
      <c r="A65" s="91"/>
      <c r="B65" s="94"/>
      <c r="C65" s="99"/>
      <c r="D65" s="100"/>
      <c r="E65" s="101"/>
      <c r="F65" s="76"/>
      <c r="G65" s="103"/>
      <c r="H65" s="76"/>
      <c r="I65" s="80"/>
      <c r="J65" s="80"/>
      <c r="K65" s="83"/>
      <c r="L65" s="71" t="s">
        <v>58</v>
      </c>
    </row>
    <row r="66" spans="1:12" ht="13.5" customHeight="1">
      <c r="A66" s="91"/>
      <c r="B66" s="94"/>
      <c r="C66" s="99"/>
      <c r="D66" s="100"/>
      <c r="E66" s="101"/>
      <c r="F66" s="76"/>
      <c r="G66" s="103"/>
      <c r="H66" s="76"/>
      <c r="I66" s="84" t="s">
        <v>14</v>
      </c>
      <c r="J66" s="87"/>
      <c r="K66" s="83"/>
      <c r="L66" s="71"/>
    </row>
    <row r="67" spans="1:12" ht="13.5" customHeight="1">
      <c r="A67" s="91"/>
      <c r="B67" s="94"/>
      <c r="C67" s="63"/>
      <c r="D67" s="65"/>
      <c r="E67" s="67"/>
      <c r="F67" s="76"/>
      <c r="G67" s="103"/>
      <c r="H67" s="76"/>
      <c r="I67" s="85"/>
      <c r="J67" s="88"/>
      <c r="K67" s="69">
        <f t="shared" ref="K67" si="7">K63-K65</f>
        <v>0</v>
      </c>
      <c r="L67" s="71" t="s">
        <v>58</v>
      </c>
    </row>
    <row r="68" spans="1:12" ht="11.25" customHeight="1" thickBot="1">
      <c r="A68" s="92"/>
      <c r="B68" s="95"/>
      <c r="C68" s="64"/>
      <c r="D68" s="66"/>
      <c r="E68" s="68"/>
      <c r="F68" s="77"/>
      <c r="G68" s="104"/>
      <c r="H68" s="77"/>
      <c r="I68" s="86"/>
      <c r="J68" s="89"/>
      <c r="K68" s="70"/>
      <c r="L68" s="72"/>
    </row>
    <row r="69" spans="1:12" ht="11.25" customHeight="1">
      <c r="A69" s="19"/>
      <c r="B69" s="19"/>
      <c r="C69" s="21"/>
      <c r="D69" s="21"/>
      <c r="E69" s="21"/>
      <c r="F69" s="19"/>
      <c r="G69" s="19"/>
      <c r="H69" s="19"/>
      <c r="I69" s="12"/>
      <c r="J69" s="12"/>
      <c r="K69" s="73" t="s">
        <v>12</v>
      </c>
      <c r="L69" s="73"/>
    </row>
    <row r="70" spans="1:12" ht="19.5" thickBot="1">
      <c r="K70" s="74"/>
      <c r="L70" s="74"/>
    </row>
    <row r="71" spans="1:12" ht="18" customHeight="1">
      <c r="G71" s="52" t="s">
        <v>13</v>
      </c>
      <c r="H71" s="53"/>
      <c r="I71" s="54">
        <f>SUM(K13+K19+K25+K31+K37+K43+K49+K55+K61+K67)</f>
        <v>0</v>
      </c>
      <c r="J71" s="55"/>
      <c r="K71" s="55"/>
      <c r="L71" s="60" t="s">
        <v>58</v>
      </c>
    </row>
    <row r="72" spans="1:12" ht="18" customHeight="1">
      <c r="G72" s="52"/>
      <c r="H72" s="53"/>
      <c r="I72" s="56"/>
      <c r="J72" s="57"/>
      <c r="K72" s="57"/>
      <c r="L72" s="61"/>
    </row>
    <row r="73" spans="1:12" ht="18.600000000000001" customHeight="1" thickBot="1">
      <c r="G73" s="52"/>
      <c r="H73" s="53"/>
      <c r="I73" s="58"/>
      <c r="J73" s="59"/>
      <c r="K73" s="59"/>
      <c r="L73" s="62"/>
    </row>
    <row r="74" spans="1:12" ht="18.75" customHeight="1">
      <c r="K74" s="151"/>
      <c r="L74" s="151"/>
    </row>
    <row r="75" spans="1:12" ht="46.5" customHeight="1">
      <c r="A75" s="157" t="s">
        <v>0</v>
      </c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</row>
    <row r="76" spans="1:12" ht="33.75" customHeight="1">
      <c r="A76" s="13" t="s">
        <v>25</v>
      </c>
      <c r="B76" s="25">
        <f>$B$3</f>
        <v>0</v>
      </c>
      <c r="C76" s="158">
        <f>$C$3</f>
        <v>0</v>
      </c>
      <c r="D76" s="158"/>
      <c r="E76" s="9" t="s">
        <v>62</v>
      </c>
      <c r="F76" s="9"/>
      <c r="G76" s="20" t="s">
        <v>26</v>
      </c>
      <c r="H76" s="159">
        <f>$H$3</f>
        <v>0</v>
      </c>
      <c r="I76" s="159"/>
      <c r="J76" s="159"/>
      <c r="K76" s="159"/>
      <c r="L76" s="159"/>
    </row>
    <row r="77" spans="1:12" ht="12" customHeight="1" thickBot="1">
      <c r="A77" s="10"/>
      <c r="B77" s="10"/>
      <c r="C77" s="10"/>
      <c r="D77" s="10"/>
      <c r="E77" s="10"/>
      <c r="F77" s="10"/>
      <c r="H77" s="8"/>
      <c r="I77" s="8"/>
    </row>
    <row r="78" spans="1:12" ht="21" customHeight="1">
      <c r="A78" s="143" t="s">
        <v>1</v>
      </c>
      <c r="B78" s="146" t="s">
        <v>2</v>
      </c>
      <c r="C78" s="147" t="s">
        <v>10</v>
      </c>
      <c r="D78" s="148"/>
      <c r="E78" s="149"/>
      <c r="F78" s="156" t="s">
        <v>71</v>
      </c>
      <c r="G78" s="146" t="s">
        <v>3</v>
      </c>
      <c r="H78" s="146"/>
      <c r="I78" s="146" t="s">
        <v>6</v>
      </c>
      <c r="J78" s="146"/>
      <c r="K78" s="133" t="s">
        <v>7</v>
      </c>
      <c r="L78" s="134"/>
    </row>
    <row r="79" spans="1:12" ht="21" customHeight="1">
      <c r="A79" s="144"/>
      <c r="B79" s="139"/>
      <c r="C79" s="150"/>
      <c r="D79" s="151"/>
      <c r="E79" s="152"/>
      <c r="F79" s="137"/>
      <c r="G79" s="24" t="s">
        <v>4</v>
      </c>
      <c r="H79" s="24" t="s">
        <v>5</v>
      </c>
      <c r="I79" s="139"/>
      <c r="J79" s="139"/>
      <c r="K79" s="135"/>
      <c r="L79" s="136"/>
    </row>
    <row r="80" spans="1:12" ht="42" customHeight="1">
      <c r="A80" s="144"/>
      <c r="B80" s="139"/>
      <c r="C80" s="150"/>
      <c r="D80" s="151"/>
      <c r="E80" s="152"/>
      <c r="F80" s="137"/>
      <c r="G80" s="15" t="s">
        <v>16</v>
      </c>
      <c r="H80" s="22" t="s">
        <v>15</v>
      </c>
      <c r="I80" s="137" t="s">
        <v>9</v>
      </c>
      <c r="J80" s="137"/>
      <c r="K80" s="139" t="s">
        <v>8</v>
      </c>
      <c r="L80" s="140"/>
    </row>
    <row r="81" spans="1:12" ht="42" customHeight="1" thickBot="1">
      <c r="A81" s="145"/>
      <c r="B81" s="141"/>
      <c r="C81" s="153"/>
      <c r="D81" s="154"/>
      <c r="E81" s="155"/>
      <c r="F81" s="138"/>
      <c r="G81" s="11" t="s">
        <v>17</v>
      </c>
      <c r="H81" s="23" t="s">
        <v>11</v>
      </c>
      <c r="I81" s="138"/>
      <c r="J81" s="138"/>
      <c r="K81" s="141" t="s">
        <v>61</v>
      </c>
      <c r="L81" s="142"/>
    </row>
    <row r="82" spans="1:12" ht="13.5" customHeight="1">
      <c r="A82" s="128">
        <v>11</v>
      </c>
      <c r="B82" s="129"/>
      <c r="C82" s="113"/>
      <c r="D82" s="114"/>
      <c r="E82" s="115"/>
      <c r="F82" s="105"/>
      <c r="G82" s="117"/>
      <c r="H82" s="105"/>
      <c r="I82" s="130"/>
      <c r="J82" s="130"/>
      <c r="K82" s="107" cm="1">
        <f t="array" ref="K82">SUM(COUNTIF(F82:H87,{"全部","一部","エックス線","内視鏡","未実施","エックス線(グルカゴンGノボ)","内視鏡(グルカゴンGノボ)","自院","眼科","未実施"})*{26980,26980,11650,11860,0,14070,14270,1232,0,0})-J85</f>
        <v>0</v>
      </c>
      <c r="L82" s="108" t="s">
        <v>58</v>
      </c>
    </row>
    <row r="83" spans="1:12" ht="13.5" customHeight="1">
      <c r="A83" s="91"/>
      <c r="B83" s="94"/>
      <c r="C83" s="99"/>
      <c r="D83" s="116"/>
      <c r="E83" s="101"/>
      <c r="F83" s="76"/>
      <c r="G83" s="103"/>
      <c r="H83" s="76"/>
      <c r="I83" s="131"/>
      <c r="J83" s="131"/>
      <c r="K83" s="69"/>
      <c r="L83" s="71"/>
    </row>
    <row r="84" spans="1:12" ht="13.5" customHeight="1">
      <c r="A84" s="91"/>
      <c r="B84" s="94"/>
      <c r="C84" s="99"/>
      <c r="D84" s="116"/>
      <c r="E84" s="101"/>
      <c r="F84" s="76"/>
      <c r="G84" s="103"/>
      <c r="H84" s="76"/>
      <c r="I84" s="132"/>
      <c r="J84" s="132"/>
      <c r="K84" s="83"/>
      <c r="L84" s="71" t="s">
        <v>58</v>
      </c>
    </row>
    <row r="85" spans="1:12" ht="13.5" customHeight="1">
      <c r="A85" s="91"/>
      <c r="B85" s="94"/>
      <c r="C85" s="99"/>
      <c r="D85" s="116"/>
      <c r="E85" s="101"/>
      <c r="F85" s="76"/>
      <c r="G85" s="103"/>
      <c r="H85" s="76"/>
      <c r="I85" s="84" t="s">
        <v>14</v>
      </c>
      <c r="J85" s="87"/>
      <c r="K85" s="83"/>
      <c r="L85" s="71"/>
    </row>
    <row r="86" spans="1:12" ht="13.5" customHeight="1">
      <c r="A86" s="91"/>
      <c r="B86" s="94"/>
      <c r="C86" s="63"/>
      <c r="D86" s="120"/>
      <c r="E86" s="67"/>
      <c r="F86" s="76"/>
      <c r="G86" s="103"/>
      <c r="H86" s="76"/>
      <c r="I86" s="85"/>
      <c r="J86" s="88"/>
      <c r="K86" s="69">
        <f>K82-K84</f>
        <v>0</v>
      </c>
      <c r="L86" s="71" t="s">
        <v>58</v>
      </c>
    </row>
    <row r="87" spans="1:12" ht="13.5" customHeight="1" thickBot="1">
      <c r="A87" s="125"/>
      <c r="B87" s="127"/>
      <c r="C87" s="119"/>
      <c r="D87" s="121"/>
      <c r="E87" s="122"/>
      <c r="F87" s="106"/>
      <c r="G87" s="118"/>
      <c r="H87" s="106"/>
      <c r="I87" s="109"/>
      <c r="J87" s="110"/>
      <c r="K87" s="123"/>
      <c r="L87" s="124"/>
    </row>
    <row r="88" spans="1:12" ht="13.5" customHeight="1" thickTop="1">
      <c r="A88" s="90">
        <v>12</v>
      </c>
      <c r="B88" s="93"/>
      <c r="C88" s="113"/>
      <c r="D88" s="114"/>
      <c r="E88" s="115"/>
      <c r="F88" s="105"/>
      <c r="G88" s="117"/>
      <c r="H88" s="105"/>
      <c r="I88" s="78"/>
      <c r="J88" s="78"/>
      <c r="K88" s="107" cm="1">
        <f t="array" ref="K88">SUM(COUNTIF(F88:H93,{"全部","一部","エックス線","内視鏡","未実施","エックス線(グルカゴンGノボ)","内視鏡(グルカゴンGノボ)","自院","眼科","未実施"})*{26980,26980,11650,11860,0,14070,14270,1232,0,0})-J91</f>
        <v>0</v>
      </c>
      <c r="L88" s="108" t="s">
        <v>58</v>
      </c>
    </row>
    <row r="89" spans="1:12" ht="13.5" customHeight="1">
      <c r="A89" s="91"/>
      <c r="B89" s="94"/>
      <c r="C89" s="99"/>
      <c r="D89" s="116"/>
      <c r="E89" s="101"/>
      <c r="F89" s="76"/>
      <c r="G89" s="103"/>
      <c r="H89" s="76"/>
      <c r="I89" s="79"/>
      <c r="J89" s="79"/>
      <c r="K89" s="69"/>
      <c r="L89" s="71"/>
    </row>
    <row r="90" spans="1:12" ht="13.5" customHeight="1">
      <c r="A90" s="91"/>
      <c r="B90" s="94"/>
      <c r="C90" s="99"/>
      <c r="D90" s="116"/>
      <c r="E90" s="101"/>
      <c r="F90" s="76"/>
      <c r="G90" s="103"/>
      <c r="H90" s="76"/>
      <c r="I90" s="80"/>
      <c r="J90" s="80"/>
      <c r="K90" s="83"/>
      <c r="L90" s="71" t="s">
        <v>58</v>
      </c>
    </row>
    <row r="91" spans="1:12" ht="13.5" customHeight="1">
      <c r="A91" s="91"/>
      <c r="B91" s="94"/>
      <c r="C91" s="99"/>
      <c r="D91" s="116"/>
      <c r="E91" s="101"/>
      <c r="F91" s="76"/>
      <c r="G91" s="103"/>
      <c r="H91" s="76"/>
      <c r="I91" s="84" t="s">
        <v>14</v>
      </c>
      <c r="J91" s="87"/>
      <c r="K91" s="83"/>
      <c r="L91" s="71"/>
    </row>
    <row r="92" spans="1:12" ht="13.5" customHeight="1">
      <c r="A92" s="91"/>
      <c r="B92" s="94"/>
      <c r="C92" s="63"/>
      <c r="D92" s="120"/>
      <c r="E92" s="67"/>
      <c r="F92" s="76"/>
      <c r="G92" s="103"/>
      <c r="H92" s="76"/>
      <c r="I92" s="85"/>
      <c r="J92" s="88"/>
      <c r="K92" s="69">
        <f t="shared" ref="K92" si="8">K88-K90</f>
        <v>0</v>
      </c>
      <c r="L92" s="71" t="s">
        <v>58</v>
      </c>
    </row>
    <row r="93" spans="1:12" ht="13.5" customHeight="1" thickBot="1">
      <c r="A93" s="125"/>
      <c r="B93" s="127"/>
      <c r="C93" s="119"/>
      <c r="D93" s="121"/>
      <c r="E93" s="122"/>
      <c r="F93" s="106"/>
      <c r="G93" s="118"/>
      <c r="H93" s="106"/>
      <c r="I93" s="109"/>
      <c r="J93" s="110"/>
      <c r="K93" s="123"/>
      <c r="L93" s="124"/>
    </row>
    <row r="94" spans="1:12" ht="13.5" customHeight="1" thickTop="1">
      <c r="A94" s="160">
        <v>13</v>
      </c>
      <c r="B94" s="93"/>
      <c r="C94" s="113"/>
      <c r="D94" s="114"/>
      <c r="E94" s="115"/>
      <c r="F94" s="105"/>
      <c r="G94" s="117"/>
      <c r="H94" s="105"/>
      <c r="I94" s="78"/>
      <c r="J94" s="78"/>
      <c r="K94" s="107" cm="1">
        <f t="array" ref="K94">SUM(COUNTIF(F94:H99,{"全部","一部","エックス線","内視鏡","未実施","エックス線(グルカゴンGノボ)","内視鏡(グルカゴンGノボ)","自院","眼科","未実施"})*{26980,26980,11650,11860,0,14070,14270,1232,0,0})-J97</f>
        <v>0</v>
      </c>
      <c r="L94" s="108" t="s">
        <v>58</v>
      </c>
    </row>
    <row r="95" spans="1:12" ht="13.5" customHeight="1">
      <c r="A95" s="161"/>
      <c r="B95" s="94"/>
      <c r="C95" s="99"/>
      <c r="D95" s="116"/>
      <c r="E95" s="101"/>
      <c r="F95" s="76"/>
      <c r="G95" s="103"/>
      <c r="H95" s="76"/>
      <c r="I95" s="79"/>
      <c r="J95" s="79"/>
      <c r="K95" s="69"/>
      <c r="L95" s="71"/>
    </row>
    <row r="96" spans="1:12" ht="13.5" customHeight="1">
      <c r="A96" s="161"/>
      <c r="B96" s="94"/>
      <c r="C96" s="99"/>
      <c r="D96" s="116"/>
      <c r="E96" s="101"/>
      <c r="F96" s="76"/>
      <c r="G96" s="103"/>
      <c r="H96" s="76"/>
      <c r="I96" s="80"/>
      <c r="J96" s="80"/>
      <c r="K96" s="83"/>
      <c r="L96" s="71" t="s">
        <v>58</v>
      </c>
    </row>
    <row r="97" spans="1:12" ht="13.5" customHeight="1">
      <c r="A97" s="161"/>
      <c r="B97" s="94"/>
      <c r="C97" s="99"/>
      <c r="D97" s="116"/>
      <c r="E97" s="101"/>
      <c r="F97" s="76"/>
      <c r="G97" s="103"/>
      <c r="H97" s="76"/>
      <c r="I97" s="84" t="s">
        <v>14</v>
      </c>
      <c r="J97" s="87"/>
      <c r="K97" s="83"/>
      <c r="L97" s="71"/>
    </row>
    <row r="98" spans="1:12" ht="13.5" customHeight="1">
      <c r="A98" s="161"/>
      <c r="B98" s="94"/>
      <c r="C98" s="63"/>
      <c r="D98" s="120"/>
      <c r="E98" s="67"/>
      <c r="F98" s="76"/>
      <c r="G98" s="103"/>
      <c r="H98" s="76"/>
      <c r="I98" s="85"/>
      <c r="J98" s="88"/>
      <c r="K98" s="69">
        <f t="shared" ref="K98" si="9">K94-K96</f>
        <v>0</v>
      </c>
      <c r="L98" s="71" t="s">
        <v>58</v>
      </c>
    </row>
    <row r="99" spans="1:12" ht="13.5" customHeight="1" thickBot="1">
      <c r="A99" s="162"/>
      <c r="B99" s="112"/>
      <c r="C99" s="119"/>
      <c r="D99" s="121"/>
      <c r="E99" s="122"/>
      <c r="F99" s="106"/>
      <c r="G99" s="118"/>
      <c r="H99" s="106"/>
      <c r="I99" s="109"/>
      <c r="J99" s="110"/>
      <c r="K99" s="123"/>
      <c r="L99" s="124"/>
    </row>
    <row r="100" spans="1:12" ht="13.5" customHeight="1" thickTop="1">
      <c r="A100" s="90">
        <v>14</v>
      </c>
      <c r="B100" s="126"/>
      <c r="C100" s="113"/>
      <c r="D100" s="114"/>
      <c r="E100" s="115"/>
      <c r="F100" s="105"/>
      <c r="G100" s="117"/>
      <c r="H100" s="105"/>
      <c r="I100" s="78"/>
      <c r="J100" s="78"/>
      <c r="K100" s="107" cm="1">
        <f t="array" ref="K100">SUM(COUNTIF(F100:H105,{"全部","一部","エックス線","内視鏡","未実施","エックス線(グルカゴンGノボ)","内視鏡(グルカゴンGノボ)","自院","眼科","未実施"})*{26980,26980,11650,11860,0,14070,14270,1232,0,0})-J103</f>
        <v>0</v>
      </c>
      <c r="L100" s="108" t="s">
        <v>58</v>
      </c>
    </row>
    <row r="101" spans="1:12" ht="13.5" customHeight="1">
      <c r="A101" s="91"/>
      <c r="B101" s="94"/>
      <c r="C101" s="99"/>
      <c r="D101" s="116"/>
      <c r="E101" s="101"/>
      <c r="F101" s="76"/>
      <c r="G101" s="103"/>
      <c r="H101" s="76"/>
      <c r="I101" s="79"/>
      <c r="J101" s="79"/>
      <c r="K101" s="69"/>
      <c r="L101" s="71"/>
    </row>
    <row r="102" spans="1:12" ht="13.5" customHeight="1">
      <c r="A102" s="91"/>
      <c r="B102" s="94"/>
      <c r="C102" s="99"/>
      <c r="D102" s="116"/>
      <c r="E102" s="101"/>
      <c r="F102" s="76"/>
      <c r="G102" s="103"/>
      <c r="H102" s="76"/>
      <c r="I102" s="80"/>
      <c r="J102" s="80"/>
      <c r="K102" s="83"/>
      <c r="L102" s="71" t="s">
        <v>58</v>
      </c>
    </row>
    <row r="103" spans="1:12" ht="13.5" customHeight="1">
      <c r="A103" s="91"/>
      <c r="B103" s="94"/>
      <c r="C103" s="99"/>
      <c r="D103" s="116"/>
      <c r="E103" s="101"/>
      <c r="F103" s="76"/>
      <c r="G103" s="103"/>
      <c r="H103" s="76"/>
      <c r="I103" s="84" t="s">
        <v>14</v>
      </c>
      <c r="J103" s="87"/>
      <c r="K103" s="83"/>
      <c r="L103" s="71"/>
    </row>
    <row r="104" spans="1:12" ht="13.5" customHeight="1">
      <c r="A104" s="91"/>
      <c r="B104" s="94"/>
      <c r="C104" s="63"/>
      <c r="D104" s="120"/>
      <c r="E104" s="67"/>
      <c r="F104" s="76"/>
      <c r="G104" s="103"/>
      <c r="H104" s="76"/>
      <c r="I104" s="85"/>
      <c r="J104" s="88"/>
      <c r="K104" s="69">
        <f t="shared" ref="K104" si="10">K100-K102</f>
        <v>0</v>
      </c>
      <c r="L104" s="71" t="s">
        <v>58</v>
      </c>
    </row>
    <row r="105" spans="1:12" ht="13.5" customHeight="1" thickBot="1">
      <c r="A105" s="125"/>
      <c r="B105" s="127"/>
      <c r="C105" s="119"/>
      <c r="D105" s="121"/>
      <c r="E105" s="122"/>
      <c r="F105" s="106"/>
      <c r="G105" s="118"/>
      <c r="H105" s="106"/>
      <c r="I105" s="109"/>
      <c r="J105" s="110"/>
      <c r="K105" s="123"/>
      <c r="L105" s="124"/>
    </row>
    <row r="106" spans="1:12" ht="13.5" customHeight="1" thickTop="1">
      <c r="A106" s="160">
        <v>15</v>
      </c>
      <c r="B106" s="93"/>
      <c r="C106" s="113"/>
      <c r="D106" s="114"/>
      <c r="E106" s="115"/>
      <c r="F106" s="105"/>
      <c r="G106" s="117"/>
      <c r="H106" s="105"/>
      <c r="I106" s="78"/>
      <c r="J106" s="78"/>
      <c r="K106" s="107" cm="1">
        <f t="array" ref="K106">SUM(COUNTIF(F106:H111,{"全部","一部","エックス線","内視鏡","未実施","エックス線(グルカゴンGノボ)","内視鏡(グルカゴンGノボ)","自院","眼科","未実施"})*{26980,26980,11650,11860,0,14070,14270,1232,0,0})-J109</f>
        <v>0</v>
      </c>
      <c r="L106" s="108" t="s">
        <v>58</v>
      </c>
    </row>
    <row r="107" spans="1:12" ht="13.5" customHeight="1">
      <c r="A107" s="161"/>
      <c r="B107" s="94"/>
      <c r="C107" s="99"/>
      <c r="D107" s="116"/>
      <c r="E107" s="101"/>
      <c r="F107" s="76"/>
      <c r="G107" s="103"/>
      <c r="H107" s="76"/>
      <c r="I107" s="79"/>
      <c r="J107" s="79"/>
      <c r="K107" s="69"/>
      <c r="L107" s="71"/>
    </row>
    <row r="108" spans="1:12" ht="13.5" customHeight="1">
      <c r="A108" s="161"/>
      <c r="B108" s="94"/>
      <c r="C108" s="99"/>
      <c r="D108" s="116"/>
      <c r="E108" s="101"/>
      <c r="F108" s="76"/>
      <c r="G108" s="103"/>
      <c r="H108" s="76"/>
      <c r="I108" s="80"/>
      <c r="J108" s="80"/>
      <c r="K108" s="83"/>
      <c r="L108" s="71" t="s">
        <v>58</v>
      </c>
    </row>
    <row r="109" spans="1:12" ht="13.5" customHeight="1">
      <c r="A109" s="161"/>
      <c r="B109" s="94"/>
      <c r="C109" s="99"/>
      <c r="D109" s="116"/>
      <c r="E109" s="101"/>
      <c r="F109" s="76"/>
      <c r="G109" s="103"/>
      <c r="H109" s="76"/>
      <c r="I109" s="84" t="s">
        <v>14</v>
      </c>
      <c r="J109" s="87"/>
      <c r="K109" s="83"/>
      <c r="L109" s="71"/>
    </row>
    <row r="110" spans="1:12" ht="13.5" customHeight="1">
      <c r="A110" s="161"/>
      <c r="B110" s="94"/>
      <c r="C110" s="63"/>
      <c r="D110" s="120"/>
      <c r="E110" s="67"/>
      <c r="F110" s="76"/>
      <c r="G110" s="103"/>
      <c r="H110" s="76"/>
      <c r="I110" s="85"/>
      <c r="J110" s="88"/>
      <c r="K110" s="69">
        <f>K106-K108</f>
        <v>0</v>
      </c>
      <c r="L110" s="71" t="s">
        <v>58</v>
      </c>
    </row>
    <row r="111" spans="1:12" ht="13.5" customHeight="1" thickBot="1">
      <c r="A111" s="162"/>
      <c r="B111" s="112"/>
      <c r="C111" s="119"/>
      <c r="D111" s="121"/>
      <c r="E111" s="122"/>
      <c r="F111" s="106"/>
      <c r="G111" s="118"/>
      <c r="H111" s="106"/>
      <c r="I111" s="109"/>
      <c r="J111" s="110"/>
      <c r="K111" s="123"/>
      <c r="L111" s="124"/>
    </row>
    <row r="112" spans="1:12" ht="13.5" customHeight="1" thickTop="1">
      <c r="A112" s="90">
        <v>16</v>
      </c>
      <c r="B112" s="126"/>
      <c r="C112" s="113"/>
      <c r="D112" s="114"/>
      <c r="E112" s="115"/>
      <c r="F112" s="105"/>
      <c r="G112" s="117"/>
      <c r="H112" s="105"/>
      <c r="I112" s="78"/>
      <c r="J112" s="78"/>
      <c r="K112" s="107" cm="1">
        <f t="array" ref="K112">SUM(COUNTIF(F112:H117,{"全部","一部","エックス線","内視鏡","未実施","エックス線(グルカゴンGノボ)","内視鏡(グルカゴンGノボ)","自院","眼科","未実施"})*{26980,26980,11650,11860,0,14070,14270,1232,0,0})-J115</f>
        <v>0</v>
      </c>
      <c r="L112" s="108" t="s">
        <v>58</v>
      </c>
    </row>
    <row r="113" spans="1:12" ht="13.5" customHeight="1">
      <c r="A113" s="91"/>
      <c r="B113" s="94"/>
      <c r="C113" s="99"/>
      <c r="D113" s="116"/>
      <c r="E113" s="101"/>
      <c r="F113" s="76"/>
      <c r="G113" s="103"/>
      <c r="H113" s="76"/>
      <c r="I113" s="79"/>
      <c r="J113" s="79"/>
      <c r="K113" s="69"/>
      <c r="L113" s="71"/>
    </row>
    <row r="114" spans="1:12" ht="13.5" customHeight="1">
      <c r="A114" s="91"/>
      <c r="B114" s="94"/>
      <c r="C114" s="99"/>
      <c r="D114" s="116"/>
      <c r="E114" s="101"/>
      <c r="F114" s="76"/>
      <c r="G114" s="103"/>
      <c r="H114" s="76"/>
      <c r="I114" s="80"/>
      <c r="J114" s="80"/>
      <c r="K114" s="83"/>
      <c r="L114" s="71" t="s">
        <v>58</v>
      </c>
    </row>
    <row r="115" spans="1:12" ht="13.5" customHeight="1">
      <c r="A115" s="91"/>
      <c r="B115" s="94"/>
      <c r="C115" s="99"/>
      <c r="D115" s="116"/>
      <c r="E115" s="101"/>
      <c r="F115" s="76"/>
      <c r="G115" s="103"/>
      <c r="H115" s="76"/>
      <c r="I115" s="84" t="s">
        <v>14</v>
      </c>
      <c r="J115" s="87"/>
      <c r="K115" s="83"/>
      <c r="L115" s="71"/>
    </row>
    <row r="116" spans="1:12" ht="13.5" customHeight="1">
      <c r="A116" s="91"/>
      <c r="B116" s="94"/>
      <c r="C116" s="63"/>
      <c r="D116" s="120"/>
      <c r="E116" s="67"/>
      <c r="F116" s="76"/>
      <c r="G116" s="103"/>
      <c r="H116" s="76"/>
      <c r="I116" s="85"/>
      <c r="J116" s="88"/>
      <c r="K116" s="69">
        <f t="shared" ref="K116" si="11">K112-K114</f>
        <v>0</v>
      </c>
      <c r="L116" s="71" t="s">
        <v>58</v>
      </c>
    </row>
    <row r="117" spans="1:12" ht="13.5" customHeight="1" thickBot="1">
      <c r="A117" s="125"/>
      <c r="B117" s="127"/>
      <c r="C117" s="119"/>
      <c r="D117" s="121"/>
      <c r="E117" s="122"/>
      <c r="F117" s="106"/>
      <c r="G117" s="118"/>
      <c r="H117" s="106"/>
      <c r="I117" s="109"/>
      <c r="J117" s="110"/>
      <c r="K117" s="123"/>
      <c r="L117" s="124"/>
    </row>
    <row r="118" spans="1:12" ht="13.5" customHeight="1" thickTop="1">
      <c r="A118" s="160">
        <v>17</v>
      </c>
      <c r="B118" s="93"/>
      <c r="C118" s="113"/>
      <c r="D118" s="114"/>
      <c r="E118" s="115"/>
      <c r="F118" s="105"/>
      <c r="G118" s="117"/>
      <c r="H118" s="105"/>
      <c r="I118" s="78"/>
      <c r="J118" s="78"/>
      <c r="K118" s="107" cm="1">
        <f t="array" ref="K118">SUM(COUNTIF(F118:H123,{"全部","一部","エックス線","内視鏡","未実施","エックス線(グルカゴンGノボ)","内視鏡(グルカゴンGノボ)","自院","眼科","未実施"})*{26980,26980,11650,11860,0,14070,14270,1232,0,0})-J121</f>
        <v>0</v>
      </c>
      <c r="L118" s="108" t="s">
        <v>58</v>
      </c>
    </row>
    <row r="119" spans="1:12" ht="13.5" customHeight="1">
      <c r="A119" s="161"/>
      <c r="B119" s="94"/>
      <c r="C119" s="99"/>
      <c r="D119" s="116"/>
      <c r="E119" s="101"/>
      <c r="F119" s="76"/>
      <c r="G119" s="103"/>
      <c r="H119" s="76"/>
      <c r="I119" s="79"/>
      <c r="J119" s="79"/>
      <c r="K119" s="69"/>
      <c r="L119" s="71"/>
    </row>
    <row r="120" spans="1:12" ht="13.5" customHeight="1">
      <c r="A120" s="161"/>
      <c r="B120" s="94"/>
      <c r="C120" s="99"/>
      <c r="D120" s="116"/>
      <c r="E120" s="101"/>
      <c r="F120" s="76"/>
      <c r="G120" s="103"/>
      <c r="H120" s="76"/>
      <c r="I120" s="80"/>
      <c r="J120" s="80"/>
      <c r="K120" s="83"/>
      <c r="L120" s="71" t="s">
        <v>58</v>
      </c>
    </row>
    <row r="121" spans="1:12" ht="13.5" customHeight="1">
      <c r="A121" s="161"/>
      <c r="B121" s="94"/>
      <c r="C121" s="99"/>
      <c r="D121" s="116"/>
      <c r="E121" s="101"/>
      <c r="F121" s="76"/>
      <c r="G121" s="103"/>
      <c r="H121" s="76"/>
      <c r="I121" s="84" t="s">
        <v>14</v>
      </c>
      <c r="J121" s="87"/>
      <c r="K121" s="83"/>
      <c r="L121" s="71"/>
    </row>
    <row r="122" spans="1:12" ht="13.5" customHeight="1">
      <c r="A122" s="161"/>
      <c r="B122" s="94"/>
      <c r="C122" s="63"/>
      <c r="D122" s="120"/>
      <c r="E122" s="67"/>
      <c r="F122" s="76"/>
      <c r="G122" s="103"/>
      <c r="H122" s="76"/>
      <c r="I122" s="85"/>
      <c r="J122" s="88"/>
      <c r="K122" s="69">
        <f t="shared" ref="K122" si="12">K118-K120</f>
        <v>0</v>
      </c>
      <c r="L122" s="71" t="s">
        <v>58</v>
      </c>
    </row>
    <row r="123" spans="1:12" ht="13.5" customHeight="1" thickBot="1">
      <c r="A123" s="162"/>
      <c r="B123" s="112"/>
      <c r="C123" s="119"/>
      <c r="D123" s="121"/>
      <c r="E123" s="122"/>
      <c r="F123" s="106"/>
      <c r="G123" s="118"/>
      <c r="H123" s="106"/>
      <c r="I123" s="109"/>
      <c r="J123" s="110"/>
      <c r="K123" s="123"/>
      <c r="L123" s="124"/>
    </row>
    <row r="124" spans="1:12" ht="13.5" customHeight="1" thickTop="1">
      <c r="A124" s="90">
        <v>18</v>
      </c>
      <c r="B124" s="126"/>
      <c r="C124" s="113"/>
      <c r="D124" s="114"/>
      <c r="E124" s="115"/>
      <c r="F124" s="105"/>
      <c r="G124" s="117"/>
      <c r="H124" s="105"/>
      <c r="I124" s="78"/>
      <c r="J124" s="78"/>
      <c r="K124" s="107" cm="1">
        <f t="array" ref="K124">SUM(COUNTIF(F124:H129,{"全部","一部","エックス線","内視鏡","未実施","エックス線(グルカゴンGノボ)","内視鏡(グルカゴンGノボ)","自院","眼科","未実施"})*{26980,26980,11650,11860,0,14070,14270,1232,0,0})-J127</f>
        <v>0</v>
      </c>
      <c r="L124" s="108" t="s">
        <v>58</v>
      </c>
    </row>
    <row r="125" spans="1:12" ht="13.5" customHeight="1">
      <c r="A125" s="91"/>
      <c r="B125" s="94"/>
      <c r="C125" s="99"/>
      <c r="D125" s="116"/>
      <c r="E125" s="101"/>
      <c r="F125" s="76"/>
      <c r="G125" s="103"/>
      <c r="H125" s="76"/>
      <c r="I125" s="79"/>
      <c r="J125" s="79"/>
      <c r="K125" s="69"/>
      <c r="L125" s="71"/>
    </row>
    <row r="126" spans="1:12" ht="13.5" customHeight="1">
      <c r="A126" s="91"/>
      <c r="B126" s="94"/>
      <c r="C126" s="99"/>
      <c r="D126" s="116"/>
      <c r="E126" s="101"/>
      <c r="F126" s="76"/>
      <c r="G126" s="103"/>
      <c r="H126" s="76"/>
      <c r="I126" s="80"/>
      <c r="J126" s="80"/>
      <c r="K126" s="83"/>
      <c r="L126" s="71" t="s">
        <v>58</v>
      </c>
    </row>
    <row r="127" spans="1:12" ht="13.5" customHeight="1">
      <c r="A127" s="91"/>
      <c r="B127" s="94"/>
      <c r="C127" s="99"/>
      <c r="D127" s="116"/>
      <c r="E127" s="101"/>
      <c r="F127" s="76"/>
      <c r="G127" s="103"/>
      <c r="H127" s="76"/>
      <c r="I127" s="84" t="s">
        <v>14</v>
      </c>
      <c r="J127" s="87"/>
      <c r="K127" s="83"/>
      <c r="L127" s="71"/>
    </row>
    <row r="128" spans="1:12" ht="13.5" customHeight="1">
      <c r="A128" s="91"/>
      <c r="B128" s="94"/>
      <c r="C128" s="63"/>
      <c r="D128" s="120"/>
      <c r="E128" s="67"/>
      <c r="F128" s="76"/>
      <c r="G128" s="103"/>
      <c r="H128" s="76"/>
      <c r="I128" s="85"/>
      <c r="J128" s="88"/>
      <c r="K128" s="69">
        <f t="shared" ref="K128" si="13">K124-K126</f>
        <v>0</v>
      </c>
      <c r="L128" s="71" t="s">
        <v>58</v>
      </c>
    </row>
    <row r="129" spans="1:12" ht="13.5" customHeight="1" thickBot="1">
      <c r="A129" s="125"/>
      <c r="B129" s="127"/>
      <c r="C129" s="119"/>
      <c r="D129" s="121"/>
      <c r="E129" s="122"/>
      <c r="F129" s="106"/>
      <c r="G129" s="118"/>
      <c r="H129" s="106"/>
      <c r="I129" s="109"/>
      <c r="J129" s="110"/>
      <c r="K129" s="123"/>
      <c r="L129" s="124"/>
    </row>
    <row r="130" spans="1:12" ht="13.5" customHeight="1" thickTop="1">
      <c r="A130" s="160">
        <v>19</v>
      </c>
      <c r="B130" s="93"/>
      <c r="C130" s="113"/>
      <c r="D130" s="114"/>
      <c r="E130" s="115"/>
      <c r="F130" s="105"/>
      <c r="G130" s="117"/>
      <c r="H130" s="105"/>
      <c r="I130" s="78"/>
      <c r="J130" s="78"/>
      <c r="K130" s="107" cm="1">
        <f t="array" ref="K130">SUM(COUNTIF(F130:H135,{"全部","一部","エックス線","内視鏡","未実施","エックス線(グルカゴンGノボ)","内視鏡(グルカゴンGノボ)","自院","眼科","未実施"})*{26980,26980,11650,11860,0,14070,14270,1232,0,0})-J133</f>
        <v>0</v>
      </c>
      <c r="L130" s="108" t="s">
        <v>58</v>
      </c>
    </row>
    <row r="131" spans="1:12" ht="13.5" customHeight="1">
      <c r="A131" s="161"/>
      <c r="B131" s="94"/>
      <c r="C131" s="99"/>
      <c r="D131" s="116"/>
      <c r="E131" s="101"/>
      <c r="F131" s="76"/>
      <c r="G131" s="103"/>
      <c r="H131" s="76"/>
      <c r="I131" s="79"/>
      <c r="J131" s="79"/>
      <c r="K131" s="69"/>
      <c r="L131" s="71"/>
    </row>
    <row r="132" spans="1:12" ht="13.5" customHeight="1">
      <c r="A132" s="161"/>
      <c r="B132" s="94"/>
      <c r="C132" s="99"/>
      <c r="D132" s="116"/>
      <c r="E132" s="101"/>
      <c r="F132" s="76"/>
      <c r="G132" s="103"/>
      <c r="H132" s="76"/>
      <c r="I132" s="80"/>
      <c r="J132" s="80"/>
      <c r="K132" s="83"/>
      <c r="L132" s="71" t="s">
        <v>58</v>
      </c>
    </row>
    <row r="133" spans="1:12" ht="13.5" customHeight="1">
      <c r="A133" s="161"/>
      <c r="B133" s="94"/>
      <c r="C133" s="99"/>
      <c r="D133" s="116"/>
      <c r="E133" s="101"/>
      <c r="F133" s="76"/>
      <c r="G133" s="103"/>
      <c r="H133" s="76"/>
      <c r="I133" s="84" t="s">
        <v>14</v>
      </c>
      <c r="J133" s="87"/>
      <c r="K133" s="83"/>
      <c r="L133" s="71"/>
    </row>
    <row r="134" spans="1:12" ht="13.5" customHeight="1">
      <c r="A134" s="161"/>
      <c r="B134" s="94"/>
      <c r="C134" s="63"/>
      <c r="D134" s="120"/>
      <c r="E134" s="67"/>
      <c r="F134" s="76"/>
      <c r="G134" s="103"/>
      <c r="H134" s="76"/>
      <c r="I134" s="85"/>
      <c r="J134" s="88"/>
      <c r="K134" s="69">
        <f t="shared" ref="K134" si="14">K130-K132</f>
        <v>0</v>
      </c>
      <c r="L134" s="71" t="s">
        <v>58</v>
      </c>
    </row>
    <row r="135" spans="1:12" ht="13.5" customHeight="1" thickBot="1">
      <c r="A135" s="162"/>
      <c r="B135" s="112"/>
      <c r="C135" s="119"/>
      <c r="D135" s="121"/>
      <c r="E135" s="122"/>
      <c r="F135" s="106"/>
      <c r="G135" s="118"/>
      <c r="H135" s="106"/>
      <c r="I135" s="109"/>
      <c r="J135" s="110"/>
      <c r="K135" s="123"/>
      <c r="L135" s="124"/>
    </row>
    <row r="136" spans="1:12" ht="13.5" customHeight="1" thickTop="1">
      <c r="A136" s="90">
        <v>20</v>
      </c>
      <c r="B136" s="93"/>
      <c r="C136" s="96"/>
      <c r="D136" s="97"/>
      <c r="E136" s="98"/>
      <c r="F136" s="75"/>
      <c r="G136" s="102"/>
      <c r="H136" s="75"/>
      <c r="I136" s="78"/>
      <c r="J136" s="78"/>
      <c r="K136" s="81" cm="1">
        <f t="array" ref="K136">SUM(COUNTIF(F136:H141,{"全部","一部","エックス線","内視鏡","未実施","エックス線(グルカゴンGノボ)","内視鏡(グルカゴンGノボ)","自院","眼科","未実施"})*{26980,26980,11650,11860,0,14070,14270,1232,0,0})-J139</f>
        <v>0</v>
      </c>
      <c r="L136" s="82" t="s">
        <v>58</v>
      </c>
    </row>
    <row r="137" spans="1:12" ht="13.5" customHeight="1">
      <c r="A137" s="91"/>
      <c r="B137" s="94"/>
      <c r="C137" s="99"/>
      <c r="D137" s="100"/>
      <c r="E137" s="101"/>
      <c r="F137" s="76"/>
      <c r="G137" s="103"/>
      <c r="H137" s="76"/>
      <c r="I137" s="79"/>
      <c r="J137" s="79"/>
      <c r="K137" s="69"/>
      <c r="L137" s="71"/>
    </row>
    <row r="138" spans="1:12" ht="13.5" customHeight="1">
      <c r="A138" s="91"/>
      <c r="B138" s="94"/>
      <c r="C138" s="99"/>
      <c r="D138" s="100"/>
      <c r="E138" s="101"/>
      <c r="F138" s="76"/>
      <c r="G138" s="103"/>
      <c r="H138" s="76"/>
      <c r="I138" s="80"/>
      <c r="J138" s="80"/>
      <c r="K138" s="83"/>
      <c r="L138" s="71" t="s">
        <v>58</v>
      </c>
    </row>
    <row r="139" spans="1:12" ht="13.5" customHeight="1">
      <c r="A139" s="91"/>
      <c r="B139" s="94"/>
      <c r="C139" s="99"/>
      <c r="D139" s="100"/>
      <c r="E139" s="101"/>
      <c r="F139" s="76"/>
      <c r="G139" s="103"/>
      <c r="H139" s="76"/>
      <c r="I139" s="84" t="s">
        <v>14</v>
      </c>
      <c r="J139" s="87"/>
      <c r="K139" s="83"/>
      <c r="L139" s="71"/>
    </row>
    <row r="140" spans="1:12" ht="13.5" customHeight="1">
      <c r="A140" s="91"/>
      <c r="B140" s="94"/>
      <c r="C140" s="63"/>
      <c r="D140" s="65"/>
      <c r="E140" s="67"/>
      <c r="F140" s="76"/>
      <c r="G140" s="103"/>
      <c r="H140" s="76"/>
      <c r="I140" s="85"/>
      <c r="J140" s="88"/>
      <c r="K140" s="69">
        <f t="shared" ref="K140" si="15">K136-K138</f>
        <v>0</v>
      </c>
      <c r="L140" s="71" t="s">
        <v>58</v>
      </c>
    </row>
    <row r="141" spans="1:12" ht="11.25" customHeight="1" thickBot="1">
      <c r="A141" s="92"/>
      <c r="B141" s="95"/>
      <c r="C141" s="64"/>
      <c r="D141" s="66"/>
      <c r="E141" s="68"/>
      <c r="F141" s="77"/>
      <c r="G141" s="104"/>
      <c r="H141" s="77"/>
      <c r="I141" s="86"/>
      <c r="J141" s="89"/>
      <c r="K141" s="70"/>
      <c r="L141" s="72"/>
    </row>
    <row r="142" spans="1:12" ht="11.25" customHeight="1">
      <c r="A142" s="19"/>
      <c r="B142" s="19"/>
      <c r="C142" s="21"/>
      <c r="D142" s="21"/>
      <c r="E142" s="21"/>
      <c r="F142" s="19"/>
      <c r="G142" s="19"/>
      <c r="H142" s="19"/>
      <c r="I142" s="12"/>
      <c r="J142" s="12"/>
      <c r="K142" s="73" t="s">
        <v>12</v>
      </c>
      <c r="L142" s="73"/>
    </row>
    <row r="143" spans="1:12" ht="19.5" customHeight="1" thickBot="1">
      <c r="K143" s="74"/>
      <c r="L143" s="74"/>
    </row>
    <row r="144" spans="1:12" ht="18" customHeight="1">
      <c r="G144" s="52" t="s">
        <v>13</v>
      </c>
      <c r="H144" s="53"/>
      <c r="I144" s="54">
        <f>SUM(K86+K92+K98+K104+K110+K116+K122+K128+K134+K140)</f>
        <v>0</v>
      </c>
      <c r="J144" s="55"/>
      <c r="K144" s="55"/>
      <c r="L144" s="60" t="s">
        <v>58</v>
      </c>
    </row>
    <row r="145" spans="1:12" ht="18" customHeight="1">
      <c r="G145" s="52"/>
      <c r="H145" s="53"/>
      <c r="I145" s="56"/>
      <c r="J145" s="57"/>
      <c r="K145" s="57"/>
      <c r="L145" s="61"/>
    </row>
    <row r="146" spans="1:12" ht="18.600000000000001" customHeight="1" thickBot="1">
      <c r="G146" s="52"/>
      <c r="H146" s="53"/>
      <c r="I146" s="58"/>
      <c r="J146" s="59"/>
      <c r="K146" s="59"/>
      <c r="L146" s="62"/>
    </row>
    <row r="147" spans="1:12" ht="18.75" customHeight="1">
      <c r="K147" s="151"/>
      <c r="L147" s="151"/>
    </row>
    <row r="148" spans="1:12" ht="46.5" customHeight="1">
      <c r="A148" s="157" t="s">
        <v>0</v>
      </c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</row>
    <row r="149" spans="1:12" ht="33.75" customHeight="1">
      <c r="A149" s="13" t="s">
        <v>25</v>
      </c>
      <c r="B149" s="25">
        <f>$B$3</f>
        <v>0</v>
      </c>
      <c r="C149" s="158">
        <f>$C$3</f>
        <v>0</v>
      </c>
      <c r="D149" s="158"/>
      <c r="E149" s="9" t="s">
        <v>62</v>
      </c>
      <c r="F149" s="9"/>
      <c r="G149" s="20" t="s">
        <v>26</v>
      </c>
      <c r="H149" s="159">
        <f>$H$3</f>
        <v>0</v>
      </c>
      <c r="I149" s="159"/>
      <c r="J149" s="159"/>
      <c r="K149" s="159"/>
      <c r="L149" s="159"/>
    </row>
    <row r="150" spans="1:12" ht="12" customHeight="1" thickBot="1">
      <c r="A150" s="10"/>
      <c r="B150" s="10"/>
      <c r="C150" s="10"/>
      <c r="D150" s="10"/>
      <c r="E150" s="10"/>
      <c r="F150" s="10"/>
      <c r="H150" s="8"/>
      <c r="I150" s="8"/>
    </row>
    <row r="151" spans="1:12" ht="21" customHeight="1">
      <c r="A151" s="143" t="s">
        <v>1</v>
      </c>
      <c r="B151" s="146" t="s">
        <v>2</v>
      </c>
      <c r="C151" s="147" t="s">
        <v>10</v>
      </c>
      <c r="D151" s="148"/>
      <c r="E151" s="149"/>
      <c r="F151" s="156" t="s">
        <v>71</v>
      </c>
      <c r="G151" s="146" t="s">
        <v>3</v>
      </c>
      <c r="H151" s="146"/>
      <c r="I151" s="146" t="s">
        <v>6</v>
      </c>
      <c r="J151" s="146"/>
      <c r="K151" s="133" t="s">
        <v>7</v>
      </c>
      <c r="L151" s="134"/>
    </row>
    <row r="152" spans="1:12" ht="21" customHeight="1">
      <c r="A152" s="144"/>
      <c r="B152" s="139"/>
      <c r="C152" s="150"/>
      <c r="D152" s="151"/>
      <c r="E152" s="152"/>
      <c r="F152" s="137"/>
      <c r="G152" s="24" t="s">
        <v>4</v>
      </c>
      <c r="H152" s="24" t="s">
        <v>5</v>
      </c>
      <c r="I152" s="139"/>
      <c r="J152" s="139"/>
      <c r="K152" s="135"/>
      <c r="L152" s="136"/>
    </row>
    <row r="153" spans="1:12" ht="42" customHeight="1">
      <c r="A153" s="144"/>
      <c r="B153" s="139"/>
      <c r="C153" s="150"/>
      <c r="D153" s="151"/>
      <c r="E153" s="152"/>
      <c r="F153" s="137"/>
      <c r="G153" s="15" t="s">
        <v>16</v>
      </c>
      <c r="H153" s="22" t="s">
        <v>15</v>
      </c>
      <c r="I153" s="137" t="s">
        <v>9</v>
      </c>
      <c r="J153" s="137"/>
      <c r="K153" s="139" t="s">
        <v>8</v>
      </c>
      <c r="L153" s="140"/>
    </row>
    <row r="154" spans="1:12" ht="42" customHeight="1" thickBot="1">
      <c r="A154" s="145"/>
      <c r="B154" s="141"/>
      <c r="C154" s="153"/>
      <c r="D154" s="154"/>
      <c r="E154" s="155"/>
      <c r="F154" s="138"/>
      <c r="G154" s="11" t="s">
        <v>17</v>
      </c>
      <c r="H154" s="23" t="s">
        <v>11</v>
      </c>
      <c r="I154" s="138"/>
      <c r="J154" s="138"/>
      <c r="K154" s="141" t="s">
        <v>61</v>
      </c>
      <c r="L154" s="142"/>
    </row>
    <row r="155" spans="1:12" ht="13.5" customHeight="1">
      <c r="A155" s="128">
        <v>21</v>
      </c>
      <c r="B155" s="129"/>
      <c r="C155" s="113"/>
      <c r="D155" s="114"/>
      <c r="E155" s="115"/>
      <c r="F155" s="105"/>
      <c r="G155" s="117"/>
      <c r="H155" s="105"/>
      <c r="I155" s="130"/>
      <c r="J155" s="130"/>
      <c r="K155" s="107" cm="1">
        <f t="array" ref="K155">SUM(COUNTIF(F155:H160,{"全部","一部","エックス線","内視鏡","未実施","エックス線(グルカゴンGノボ)","内視鏡(グルカゴンGノボ)","自院","眼科","未実施"})*{26980,26980,11650,11860,0,14070,14270,1232,0,0})-J158</f>
        <v>0</v>
      </c>
      <c r="L155" s="108" t="s">
        <v>58</v>
      </c>
    </row>
    <row r="156" spans="1:12" ht="13.5" customHeight="1">
      <c r="A156" s="91"/>
      <c r="B156" s="94"/>
      <c r="C156" s="99"/>
      <c r="D156" s="116"/>
      <c r="E156" s="101"/>
      <c r="F156" s="76"/>
      <c r="G156" s="103"/>
      <c r="H156" s="76"/>
      <c r="I156" s="131"/>
      <c r="J156" s="131"/>
      <c r="K156" s="69"/>
      <c r="L156" s="71"/>
    </row>
    <row r="157" spans="1:12" ht="13.5" customHeight="1">
      <c r="A157" s="91"/>
      <c r="B157" s="94"/>
      <c r="C157" s="99"/>
      <c r="D157" s="116"/>
      <c r="E157" s="101"/>
      <c r="F157" s="76"/>
      <c r="G157" s="103"/>
      <c r="H157" s="76"/>
      <c r="I157" s="132"/>
      <c r="J157" s="132"/>
      <c r="K157" s="83"/>
      <c r="L157" s="71" t="s">
        <v>58</v>
      </c>
    </row>
    <row r="158" spans="1:12" ht="13.5" customHeight="1">
      <c r="A158" s="91"/>
      <c r="B158" s="94"/>
      <c r="C158" s="99"/>
      <c r="D158" s="116"/>
      <c r="E158" s="101"/>
      <c r="F158" s="76"/>
      <c r="G158" s="103"/>
      <c r="H158" s="76"/>
      <c r="I158" s="84" t="s">
        <v>14</v>
      </c>
      <c r="J158" s="87"/>
      <c r="K158" s="83"/>
      <c r="L158" s="71"/>
    </row>
    <row r="159" spans="1:12" ht="13.5" customHeight="1">
      <c r="A159" s="91"/>
      <c r="B159" s="94"/>
      <c r="C159" s="63"/>
      <c r="D159" s="120"/>
      <c r="E159" s="67"/>
      <c r="F159" s="76"/>
      <c r="G159" s="103"/>
      <c r="H159" s="76"/>
      <c r="I159" s="85"/>
      <c r="J159" s="88"/>
      <c r="K159" s="69">
        <f>K155-K157</f>
        <v>0</v>
      </c>
      <c r="L159" s="71" t="s">
        <v>58</v>
      </c>
    </row>
    <row r="160" spans="1:12" ht="13.5" customHeight="1" thickBot="1">
      <c r="A160" s="125"/>
      <c r="B160" s="127"/>
      <c r="C160" s="119"/>
      <c r="D160" s="121"/>
      <c r="E160" s="122"/>
      <c r="F160" s="106"/>
      <c r="G160" s="118"/>
      <c r="H160" s="106"/>
      <c r="I160" s="109"/>
      <c r="J160" s="110"/>
      <c r="K160" s="123"/>
      <c r="L160" s="124"/>
    </row>
    <row r="161" spans="1:12" ht="13.5" customHeight="1" thickTop="1">
      <c r="A161" s="90">
        <v>22</v>
      </c>
      <c r="B161" s="93"/>
      <c r="C161" s="113"/>
      <c r="D161" s="114"/>
      <c r="E161" s="115"/>
      <c r="F161" s="105"/>
      <c r="G161" s="117"/>
      <c r="H161" s="105"/>
      <c r="I161" s="78"/>
      <c r="J161" s="78"/>
      <c r="K161" s="107" cm="1">
        <f t="array" ref="K161">SUM(COUNTIF(F161:H166,{"全部","一部","エックス線","内視鏡","未実施","エックス線(グルカゴンGノボ)","内視鏡(グルカゴンGノボ)","自院","眼科","未実施"})*{26980,26980,11650,11860,0,14070,14270,1232,0,0})-J164</f>
        <v>0</v>
      </c>
      <c r="L161" s="108" t="s">
        <v>58</v>
      </c>
    </row>
    <row r="162" spans="1:12" ht="13.5" customHeight="1">
      <c r="A162" s="91"/>
      <c r="B162" s="94"/>
      <c r="C162" s="99"/>
      <c r="D162" s="116"/>
      <c r="E162" s="101"/>
      <c r="F162" s="76"/>
      <c r="G162" s="103"/>
      <c r="H162" s="76"/>
      <c r="I162" s="79"/>
      <c r="J162" s="79"/>
      <c r="K162" s="69"/>
      <c r="L162" s="71"/>
    </row>
    <row r="163" spans="1:12" ht="13.5" customHeight="1">
      <c r="A163" s="91"/>
      <c r="B163" s="94"/>
      <c r="C163" s="99"/>
      <c r="D163" s="116"/>
      <c r="E163" s="101"/>
      <c r="F163" s="76"/>
      <c r="G163" s="103"/>
      <c r="H163" s="76"/>
      <c r="I163" s="80"/>
      <c r="J163" s="80"/>
      <c r="K163" s="83"/>
      <c r="L163" s="71" t="s">
        <v>58</v>
      </c>
    </row>
    <row r="164" spans="1:12" ht="13.5" customHeight="1">
      <c r="A164" s="91"/>
      <c r="B164" s="94"/>
      <c r="C164" s="99"/>
      <c r="D164" s="116"/>
      <c r="E164" s="101"/>
      <c r="F164" s="76"/>
      <c r="G164" s="103"/>
      <c r="H164" s="76"/>
      <c r="I164" s="84" t="s">
        <v>14</v>
      </c>
      <c r="J164" s="87"/>
      <c r="K164" s="83"/>
      <c r="L164" s="71"/>
    </row>
    <row r="165" spans="1:12" ht="13.5" customHeight="1">
      <c r="A165" s="91"/>
      <c r="B165" s="94"/>
      <c r="C165" s="63"/>
      <c r="D165" s="120"/>
      <c r="E165" s="67"/>
      <c r="F165" s="76"/>
      <c r="G165" s="103"/>
      <c r="H165" s="76"/>
      <c r="I165" s="85"/>
      <c r="J165" s="88"/>
      <c r="K165" s="69">
        <f t="shared" ref="K165" si="16">K161-K163</f>
        <v>0</v>
      </c>
      <c r="L165" s="71" t="s">
        <v>58</v>
      </c>
    </row>
    <row r="166" spans="1:12" ht="13.5" customHeight="1" thickBot="1">
      <c r="A166" s="125"/>
      <c r="B166" s="127"/>
      <c r="C166" s="119"/>
      <c r="D166" s="121"/>
      <c r="E166" s="122"/>
      <c r="F166" s="106"/>
      <c r="G166" s="118"/>
      <c r="H166" s="106"/>
      <c r="I166" s="109"/>
      <c r="J166" s="110"/>
      <c r="K166" s="123"/>
      <c r="L166" s="124"/>
    </row>
    <row r="167" spans="1:12" ht="13.5" customHeight="1" thickTop="1">
      <c r="A167" s="90">
        <v>23</v>
      </c>
      <c r="B167" s="93"/>
      <c r="C167" s="113"/>
      <c r="D167" s="114"/>
      <c r="E167" s="115"/>
      <c r="F167" s="105"/>
      <c r="G167" s="117"/>
      <c r="H167" s="105"/>
      <c r="I167" s="78"/>
      <c r="J167" s="78"/>
      <c r="K167" s="107" cm="1">
        <f t="array" ref="K167">SUM(COUNTIF(F167:H172,{"全部","一部","エックス線","内視鏡","未実施","エックス線(グルカゴンGノボ)","内視鏡(グルカゴンGノボ)","自院","眼科","未実施"})*{26980,26980,11650,11860,0,14070,14270,1232,0,0})-J170</f>
        <v>0</v>
      </c>
      <c r="L167" s="108" t="s">
        <v>58</v>
      </c>
    </row>
    <row r="168" spans="1:12" ht="13.5" customHeight="1">
      <c r="A168" s="91"/>
      <c r="B168" s="94"/>
      <c r="C168" s="99"/>
      <c r="D168" s="116"/>
      <c r="E168" s="101"/>
      <c r="F168" s="76"/>
      <c r="G168" s="103"/>
      <c r="H168" s="76"/>
      <c r="I168" s="79"/>
      <c r="J168" s="79"/>
      <c r="K168" s="69"/>
      <c r="L168" s="71"/>
    </row>
    <row r="169" spans="1:12" ht="13.5" customHeight="1">
      <c r="A169" s="91"/>
      <c r="B169" s="94"/>
      <c r="C169" s="99"/>
      <c r="D169" s="116"/>
      <c r="E169" s="101"/>
      <c r="F169" s="76"/>
      <c r="G169" s="103"/>
      <c r="H169" s="76"/>
      <c r="I169" s="80"/>
      <c r="J169" s="80"/>
      <c r="K169" s="83"/>
      <c r="L169" s="71" t="s">
        <v>58</v>
      </c>
    </row>
    <row r="170" spans="1:12" ht="13.5" customHeight="1">
      <c r="A170" s="91"/>
      <c r="B170" s="94"/>
      <c r="C170" s="99"/>
      <c r="D170" s="116"/>
      <c r="E170" s="101"/>
      <c r="F170" s="76"/>
      <c r="G170" s="103"/>
      <c r="H170" s="76"/>
      <c r="I170" s="84" t="s">
        <v>14</v>
      </c>
      <c r="J170" s="87"/>
      <c r="K170" s="83"/>
      <c r="L170" s="71"/>
    </row>
    <row r="171" spans="1:12" ht="13.5" customHeight="1">
      <c r="A171" s="91"/>
      <c r="B171" s="94"/>
      <c r="C171" s="63"/>
      <c r="D171" s="120"/>
      <c r="E171" s="67"/>
      <c r="F171" s="76"/>
      <c r="G171" s="103"/>
      <c r="H171" s="76"/>
      <c r="I171" s="85"/>
      <c r="J171" s="88"/>
      <c r="K171" s="69">
        <f t="shared" ref="K171" si="17">K167-K169</f>
        <v>0</v>
      </c>
      <c r="L171" s="71" t="s">
        <v>58</v>
      </c>
    </row>
    <row r="172" spans="1:12" ht="13.5" customHeight="1" thickBot="1">
      <c r="A172" s="111"/>
      <c r="B172" s="112"/>
      <c r="C172" s="119"/>
      <c r="D172" s="121"/>
      <c r="E172" s="122"/>
      <c r="F172" s="106"/>
      <c r="G172" s="118"/>
      <c r="H172" s="106"/>
      <c r="I172" s="109"/>
      <c r="J172" s="110"/>
      <c r="K172" s="123"/>
      <c r="L172" s="124"/>
    </row>
    <row r="173" spans="1:12" ht="13.5" customHeight="1" thickTop="1">
      <c r="A173" s="90">
        <v>24</v>
      </c>
      <c r="B173" s="126"/>
      <c r="C173" s="113"/>
      <c r="D173" s="114"/>
      <c r="E173" s="115"/>
      <c r="F173" s="105"/>
      <c r="G173" s="117"/>
      <c r="H173" s="105"/>
      <c r="I173" s="78"/>
      <c r="J173" s="78"/>
      <c r="K173" s="107" cm="1">
        <f t="array" ref="K173">SUM(COUNTIF(F173:H178,{"全部","一部","エックス線","内視鏡","未実施","エックス線(グルカゴンGノボ)","内視鏡(グルカゴンGノボ)","自院","眼科","未実施"})*{26980,26980,11650,11860,0,14070,14270,1232,0,0})-J176</f>
        <v>0</v>
      </c>
      <c r="L173" s="108" t="s">
        <v>58</v>
      </c>
    </row>
    <row r="174" spans="1:12" ht="13.5" customHeight="1">
      <c r="A174" s="91"/>
      <c r="B174" s="94"/>
      <c r="C174" s="99"/>
      <c r="D174" s="116"/>
      <c r="E174" s="101"/>
      <c r="F174" s="76"/>
      <c r="G174" s="103"/>
      <c r="H174" s="76"/>
      <c r="I174" s="79"/>
      <c r="J174" s="79"/>
      <c r="K174" s="69"/>
      <c r="L174" s="71"/>
    </row>
    <row r="175" spans="1:12" ht="13.5" customHeight="1">
      <c r="A175" s="91"/>
      <c r="B175" s="94"/>
      <c r="C175" s="99"/>
      <c r="D175" s="116"/>
      <c r="E175" s="101"/>
      <c r="F175" s="76"/>
      <c r="G175" s="103"/>
      <c r="H175" s="76"/>
      <c r="I175" s="80"/>
      <c r="J175" s="80"/>
      <c r="K175" s="83"/>
      <c r="L175" s="71" t="s">
        <v>58</v>
      </c>
    </row>
    <row r="176" spans="1:12" ht="13.5" customHeight="1">
      <c r="A176" s="91"/>
      <c r="B176" s="94"/>
      <c r="C176" s="99"/>
      <c r="D176" s="116"/>
      <c r="E176" s="101"/>
      <c r="F176" s="76"/>
      <c r="G176" s="103"/>
      <c r="H176" s="76"/>
      <c r="I176" s="84" t="s">
        <v>14</v>
      </c>
      <c r="J176" s="87"/>
      <c r="K176" s="83"/>
      <c r="L176" s="71"/>
    </row>
    <row r="177" spans="1:12" ht="13.5" customHeight="1">
      <c r="A177" s="91"/>
      <c r="B177" s="94"/>
      <c r="C177" s="63"/>
      <c r="D177" s="120"/>
      <c r="E177" s="67"/>
      <c r="F177" s="76"/>
      <c r="G177" s="103"/>
      <c r="H177" s="76"/>
      <c r="I177" s="85"/>
      <c r="J177" s="88"/>
      <c r="K177" s="69">
        <f t="shared" ref="K177" si="18">K173-K175</f>
        <v>0</v>
      </c>
      <c r="L177" s="71" t="s">
        <v>58</v>
      </c>
    </row>
    <row r="178" spans="1:12" ht="13.5" customHeight="1" thickBot="1">
      <c r="A178" s="125"/>
      <c r="B178" s="127"/>
      <c r="C178" s="119"/>
      <c r="D178" s="121"/>
      <c r="E178" s="122"/>
      <c r="F178" s="106"/>
      <c r="G178" s="118"/>
      <c r="H178" s="106"/>
      <c r="I178" s="109"/>
      <c r="J178" s="110"/>
      <c r="K178" s="123"/>
      <c r="L178" s="124"/>
    </row>
    <row r="179" spans="1:12" ht="13.5" customHeight="1" thickTop="1">
      <c r="A179" s="90">
        <v>25</v>
      </c>
      <c r="B179" s="93"/>
      <c r="C179" s="113"/>
      <c r="D179" s="114"/>
      <c r="E179" s="115"/>
      <c r="F179" s="105"/>
      <c r="G179" s="117"/>
      <c r="H179" s="105"/>
      <c r="I179" s="78"/>
      <c r="J179" s="78"/>
      <c r="K179" s="107" cm="1">
        <f t="array" ref="K179">SUM(COUNTIF(F179:H184,{"全部","一部","エックス線","内視鏡","未実施","エックス線(グルカゴンGノボ)","内視鏡(グルカゴンGノボ)","自院","眼科","未実施"})*{26980,26980,11650,11860,0,14070,14270,1232,0,0})-J182</f>
        <v>0</v>
      </c>
      <c r="L179" s="108" t="s">
        <v>58</v>
      </c>
    </row>
    <row r="180" spans="1:12" ht="13.5" customHeight="1">
      <c r="A180" s="91"/>
      <c r="B180" s="94"/>
      <c r="C180" s="99"/>
      <c r="D180" s="116"/>
      <c r="E180" s="101"/>
      <c r="F180" s="76"/>
      <c r="G180" s="103"/>
      <c r="H180" s="76"/>
      <c r="I180" s="79"/>
      <c r="J180" s="79"/>
      <c r="K180" s="69"/>
      <c r="L180" s="71"/>
    </row>
    <row r="181" spans="1:12" ht="13.5" customHeight="1">
      <c r="A181" s="91"/>
      <c r="B181" s="94"/>
      <c r="C181" s="99"/>
      <c r="D181" s="116"/>
      <c r="E181" s="101"/>
      <c r="F181" s="76"/>
      <c r="G181" s="103"/>
      <c r="H181" s="76"/>
      <c r="I181" s="80"/>
      <c r="J181" s="80"/>
      <c r="K181" s="83"/>
      <c r="L181" s="71" t="s">
        <v>58</v>
      </c>
    </row>
    <row r="182" spans="1:12" ht="13.5" customHeight="1">
      <c r="A182" s="91"/>
      <c r="B182" s="94"/>
      <c r="C182" s="99"/>
      <c r="D182" s="116"/>
      <c r="E182" s="101"/>
      <c r="F182" s="76"/>
      <c r="G182" s="103"/>
      <c r="H182" s="76"/>
      <c r="I182" s="84" t="s">
        <v>14</v>
      </c>
      <c r="J182" s="87"/>
      <c r="K182" s="83"/>
      <c r="L182" s="71"/>
    </row>
    <row r="183" spans="1:12" ht="13.5" customHeight="1">
      <c r="A183" s="91"/>
      <c r="B183" s="94"/>
      <c r="C183" s="63"/>
      <c r="D183" s="120"/>
      <c r="E183" s="67"/>
      <c r="F183" s="76"/>
      <c r="G183" s="103"/>
      <c r="H183" s="76"/>
      <c r="I183" s="85"/>
      <c r="J183" s="88"/>
      <c r="K183" s="69">
        <f>K179-K181</f>
        <v>0</v>
      </c>
      <c r="L183" s="71" t="s">
        <v>58</v>
      </c>
    </row>
    <row r="184" spans="1:12" ht="13.5" customHeight="1" thickBot="1">
      <c r="A184" s="111"/>
      <c r="B184" s="112"/>
      <c r="C184" s="119"/>
      <c r="D184" s="121"/>
      <c r="E184" s="122"/>
      <c r="F184" s="106"/>
      <c r="G184" s="118"/>
      <c r="H184" s="106"/>
      <c r="I184" s="109"/>
      <c r="J184" s="110"/>
      <c r="K184" s="123"/>
      <c r="L184" s="124"/>
    </row>
    <row r="185" spans="1:12" ht="13.5" customHeight="1" thickTop="1">
      <c r="A185" s="90">
        <v>26</v>
      </c>
      <c r="B185" s="126"/>
      <c r="C185" s="113"/>
      <c r="D185" s="114"/>
      <c r="E185" s="115"/>
      <c r="F185" s="105"/>
      <c r="G185" s="117"/>
      <c r="H185" s="105"/>
      <c r="I185" s="78"/>
      <c r="J185" s="78"/>
      <c r="K185" s="107" cm="1">
        <f t="array" ref="K185">SUM(COUNTIF(F185:H190,{"全部","一部","エックス線","内視鏡","未実施","エックス線(グルカゴンGノボ)","内視鏡(グルカゴンGノボ)","自院","眼科","未実施"})*{26980,26980,11650,11860,0,14070,14270,1232,0,0})-J188</f>
        <v>0</v>
      </c>
      <c r="L185" s="108" t="s">
        <v>58</v>
      </c>
    </row>
    <row r="186" spans="1:12" ht="13.5" customHeight="1">
      <c r="A186" s="91"/>
      <c r="B186" s="94"/>
      <c r="C186" s="99"/>
      <c r="D186" s="116"/>
      <c r="E186" s="101"/>
      <c r="F186" s="76"/>
      <c r="G186" s="103"/>
      <c r="H186" s="76"/>
      <c r="I186" s="79"/>
      <c r="J186" s="79"/>
      <c r="K186" s="69"/>
      <c r="L186" s="71"/>
    </row>
    <row r="187" spans="1:12" ht="13.5" customHeight="1">
      <c r="A187" s="91"/>
      <c r="B187" s="94"/>
      <c r="C187" s="99"/>
      <c r="D187" s="116"/>
      <c r="E187" s="101"/>
      <c r="F187" s="76"/>
      <c r="G187" s="103"/>
      <c r="H187" s="76"/>
      <c r="I187" s="80"/>
      <c r="J187" s="80"/>
      <c r="K187" s="83"/>
      <c r="L187" s="71" t="s">
        <v>58</v>
      </c>
    </row>
    <row r="188" spans="1:12" ht="13.5" customHeight="1">
      <c r="A188" s="91"/>
      <c r="B188" s="94"/>
      <c r="C188" s="99"/>
      <c r="D188" s="116"/>
      <c r="E188" s="101"/>
      <c r="F188" s="76"/>
      <c r="G188" s="103"/>
      <c r="H188" s="76"/>
      <c r="I188" s="84" t="s">
        <v>14</v>
      </c>
      <c r="J188" s="87"/>
      <c r="K188" s="83"/>
      <c r="L188" s="71"/>
    </row>
    <row r="189" spans="1:12" ht="13.5" customHeight="1">
      <c r="A189" s="91"/>
      <c r="B189" s="94"/>
      <c r="C189" s="63"/>
      <c r="D189" s="120"/>
      <c r="E189" s="67"/>
      <c r="F189" s="76"/>
      <c r="G189" s="103"/>
      <c r="H189" s="76"/>
      <c r="I189" s="85"/>
      <c r="J189" s="88"/>
      <c r="K189" s="69">
        <f t="shared" ref="K189" si="19">K185-K187</f>
        <v>0</v>
      </c>
      <c r="L189" s="71" t="s">
        <v>58</v>
      </c>
    </row>
    <row r="190" spans="1:12" ht="13.5" customHeight="1" thickBot="1">
      <c r="A190" s="125"/>
      <c r="B190" s="127"/>
      <c r="C190" s="119"/>
      <c r="D190" s="121"/>
      <c r="E190" s="122"/>
      <c r="F190" s="106"/>
      <c r="G190" s="118"/>
      <c r="H190" s="106"/>
      <c r="I190" s="109"/>
      <c r="J190" s="110"/>
      <c r="K190" s="123"/>
      <c r="L190" s="124"/>
    </row>
    <row r="191" spans="1:12" ht="13.5" customHeight="1" thickTop="1">
      <c r="A191" s="90">
        <v>27</v>
      </c>
      <c r="B191" s="93"/>
      <c r="C191" s="113"/>
      <c r="D191" s="114"/>
      <c r="E191" s="115"/>
      <c r="F191" s="105"/>
      <c r="G191" s="117"/>
      <c r="H191" s="105"/>
      <c r="I191" s="78"/>
      <c r="J191" s="78"/>
      <c r="K191" s="107" cm="1">
        <f t="array" ref="K191">SUM(COUNTIF(F191:H196,{"全部","一部","エックス線","内視鏡","未実施","エックス線(グルカゴンGノボ)","内視鏡(グルカゴンGノボ)","自院","眼科","未実施"})*{26980,26980,11650,11860,0,14070,14270,1232,0,0})-J194</f>
        <v>0</v>
      </c>
      <c r="L191" s="108" t="s">
        <v>58</v>
      </c>
    </row>
    <row r="192" spans="1:12" ht="13.5" customHeight="1">
      <c r="A192" s="91"/>
      <c r="B192" s="94"/>
      <c r="C192" s="99"/>
      <c r="D192" s="116"/>
      <c r="E192" s="101"/>
      <c r="F192" s="76"/>
      <c r="G192" s="103"/>
      <c r="H192" s="76"/>
      <c r="I192" s="79"/>
      <c r="J192" s="79"/>
      <c r="K192" s="69"/>
      <c r="L192" s="71"/>
    </row>
    <row r="193" spans="1:12" ht="13.5" customHeight="1">
      <c r="A193" s="91"/>
      <c r="B193" s="94"/>
      <c r="C193" s="99"/>
      <c r="D193" s="116"/>
      <c r="E193" s="101"/>
      <c r="F193" s="76"/>
      <c r="G193" s="103"/>
      <c r="H193" s="76"/>
      <c r="I193" s="80"/>
      <c r="J193" s="80"/>
      <c r="K193" s="83"/>
      <c r="L193" s="71" t="s">
        <v>58</v>
      </c>
    </row>
    <row r="194" spans="1:12" ht="13.5" customHeight="1">
      <c r="A194" s="91"/>
      <c r="B194" s="94"/>
      <c r="C194" s="99"/>
      <c r="D194" s="116"/>
      <c r="E194" s="101"/>
      <c r="F194" s="76"/>
      <c r="G194" s="103"/>
      <c r="H194" s="76"/>
      <c r="I194" s="84" t="s">
        <v>14</v>
      </c>
      <c r="J194" s="87"/>
      <c r="K194" s="83"/>
      <c r="L194" s="71"/>
    </row>
    <row r="195" spans="1:12" ht="13.5" customHeight="1">
      <c r="A195" s="91"/>
      <c r="B195" s="94"/>
      <c r="C195" s="63"/>
      <c r="D195" s="120"/>
      <c r="E195" s="67"/>
      <c r="F195" s="76"/>
      <c r="G195" s="103"/>
      <c r="H195" s="76"/>
      <c r="I195" s="85"/>
      <c r="J195" s="88"/>
      <c r="K195" s="69">
        <f t="shared" ref="K195" si="20">K191-K193</f>
        <v>0</v>
      </c>
      <c r="L195" s="71" t="s">
        <v>58</v>
      </c>
    </row>
    <row r="196" spans="1:12" ht="13.5" customHeight="1" thickBot="1">
      <c r="A196" s="111"/>
      <c r="B196" s="112"/>
      <c r="C196" s="119"/>
      <c r="D196" s="121"/>
      <c r="E196" s="122"/>
      <c r="F196" s="106"/>
      <c r="G196" s="118"/>
      <c r="H196" s="106"/>
      <c r="I196" s="109"/>
      <c r="J196" s="110"/>
      <c r="K196" s="123"/>
      <c r="L196" s="124"/>
    </row>
    <row r="197" spans="1:12" ht="13.5" customHeight="1" thickTop="1">
      <c r="A197" s="90">
        <v>28</v>
      </c>
      <c r="B197" s="126"/>
      <c r="C197" s="113"/>
      <c r="D197" s="114"/>
      <c r="E197" s="115"/>
      <c r="F197" s="105"/>
      <c r="G197" s="117"/>
      <c r="H197" s="105"/>
      <c r="I197" s="78"/>
      <c r="J197" s="78"/>
      <c r="K197" s="107" cm="1">
        <f t="array" ref="K197">SUM(COUNTIF(F197:H202,{"全部","一部","エックス線","内視鏡","未実施","エックス線(グルカゴンGノボ)","内視鏡(グルカゴンGノボ)","自院","眼科","未実施"})*{26980,26980,11650,11860,0,14070,14270,1232,0,0})-J200</f>
        <v>0</v>
      </c>
      <c r="L197" s="108" t="s">
        <v>58</v>
      </c>
    </row>
    <row r="198" spans="1:12" ht="13.5" customHeight="1">
      <c r="A198" s="91"/>
      <c r="B198" s="94"/>
      <c r="C198" s="99"/>
      <c r="D198" s="116"/>
      <c r="E198" s="101"/>
      <c r="F198" s="76"/>
      <c r="G198" s="103"/>
      <c r="H198" s="76"/>
      <c r="I198" s="79"/>
      <c r="J198" s="79"/>
      <c r="K198" s="69"/>
      <c r="L198" s="71"/>
    </row>
    <row r="199" spans="1:12" ht="13.5" customHeight="1">
      <c r="A199" s="91"/>
      <c r="B199" s="94"/>
      <c r="C199" s="99"/>
      <c r="D199" s="116"/>
      <c r="E199" s="101"/>
      <c r="F199" s="76"/>
      <c r="G199" s="103"/>
      <c r="H199" s="76"/>
      <c r="I199" s="80"/>
      <c r="J199" s="80"/>
      <c r="K199" s="83"/>
      <c r="L199" s="71" t="s">
        <v>58</v>
      </c>
    </row>
    <row r="200" spans="1:12" ht="13.5" customHeight="1">
      <c r="A200" s="91"/>
      <c r="B200" s="94"/>
      <c r="C200" s="99"/>
      <c r="D200" s="116"/>
      <c r="E200" s="101"/>
      <c r="F200" s="76"/>
      <c r="G200" s="103"/>
      <c r="H200" s="76"/>
      <c r="I200" s="84" t="s">
        <v>14</v>
      </c>
      <c r="J200" s="87"/>
      <c r="K200" s="83"/>
      <c r="L200" s="71"/>
    </row>
    <row r="201" spans="1:12" ht="13.5" customHeight="1">
      <c r="A201" s="91"/>
      <c r="B201" s="94"/>
      <c r="C201" s="63"/>
      <c r="D201" s="120"/>
      <c r="E201" s="67"/>
      <c r="F201" s="76"/>
      <c r="G201" s="103"/>
      <c r="H201" s="76"/>
      <c r="I201" s="85"/>
      <c r="J201" s="88"/>
      <c r="K201" s="69">
        <f t="shared" ref="K201" si="21">K197-K199</f>
        <v>0</v>
      </c>
      <c r="L201" s="71" t="s">
        <v>58</v>
      </c>
    </row>
    <row r="202" spans="1:12" ht="13.5" customHeight="1" thickBot="1">
      <c r="A202" s="125"/>
      <c r="B202" s="127"/>
      <c r="C202" s="119"/>
      <c r="D202" s="121"/>
      <c r="E202" s="122"/>
      <c r="F202" s="106"/>
      <c r="G202" s="118"/>
      <c r="H202" s="106"/>
      <c r="I202" s="109"/>
      <c r="J202" s="110"/>
      <c r="K202" s="123"/>
      <c r="L202" s="124"/>
    </row>
    <row r="203" spans="1:12" ht="13.5" customHeight="1" thickTop="1">
      <c r="A203" s="90">
        <v>29</v>
      </c>
      <c r="B203" s="93"/>
      <c r="C203" s="113"/>
      <c r="D203" s="114"/>
      <c r="E203" s="115"/>
      <c r="F203" s="105"/>
      <c r="G203" s="117"/>
      <c r="H203" s="105"/>
      <c r="I203" s="78"/>
      <c r="J203" s="78"/>
      <c r="K203" s="107" cm="1">
        <f t="array" ref="K203">SUM(COUNTIF(F203:H208,{"全部","一部","エックス線","内視鏡","未実施","エックス線(グルカゴンGノボ)","内視鏡(グルカゴンGノボ)","自院","眼科","未実施"})*{26980,26980,11650,11860,0,14070,14270,1232,0,0})-J206</f>
        <v>0</v>
      </c>
      <c r="L203" s="108" t="s">
        <v>58</v>
      </c>
    </row>
    <row r="204" spans="1:12" ht="13.5" customHeight="1">
      <c r="A204" s="91"/>
      <c r="B204" s="94"/>
      <c r="C204" s="99"/>
      <c r="D204" s="116"/>
      <c r="E204" s="101"/>
      <c r="F204" s="76"/>
      <c r="G204" s="103"/>
      <c r="H204" s="76"/>
      <c r="I204" s="79"/>
      <c r="J204" s="79"/>
      <c r="K204" s="69"/>
      <c r="L204" s="71"/>
    </row>
    <row r="205" spans="1:12" ht="13.5" customHeight="1">
      <c r="A205" s="91"/>
      <c r="B205" s="94"/>
      <c r="C205" s="99"/>
      <c r="D205" s="116"/>
      <c r="E205" s="101"/>
      <c r="F205" s="76"/>
      <c r="G205" s="103"/>
      <c r="H205" s="76"/>
      <c r="I205" s="80"/>
      <c r="J205" s="80"/>
      <c r="K205" s="83"/>
      <c r="L205" s="71" t="s">
        <v>58</v>
      </c>
    </row>
    <row r="206" spans="1:12" ht="13.5" customHeight="1">
      <c r="A206" s="91"/>
      <c r="B206" s="94"/>
      <c r="C206" s="99"/>
      <c r="D206" s="116"/>
      <c r="E206" s="101"/>
      <c r="F206" s="76"/>
      <c r="G206" s="103"/>
      <c r="H206" s="76"/>
      <c r="I206" s="84" t="s">
        <v>14</v>
      </c>
      <c r="J206" s="87"/>
      <c r="K206" s="83"/>
      <c r="L206" s="71"/>
    </row>
    <row r="207" spans="1:12" ht="13.5" customHeight="1">
      <c r="A207" s="91"/>
      <c r="B207" s="94"/>
      <c r="C207" s="63"/>
      <c r="D207" s="120"/>
      <c r="E207" s="67"/>
      <c r="F207" s="76"/>
      <c r="G207" s="103"/>
      <c r="H207" s="76"/>
      <c r="I207" s="85"/>
      <c r="J207" s="88"/>
      <c r="K207" s="69">
        <f t="shared" ref="K207" si="22">K203-K205</f>
        <v>0</v>
      </c>
      <c r="L207" s="71" t="s">
        <v>58</v>
      </c>
    </row>
    <row r="208" spans="1:12" ht="13.5" customHeight="1" thickBot="1">
      <c r="A208" s="111"/>
      <c r="B208" s="112"/>
      <c r="C208" s="119"/>
      <c r="D208" s="121"/>
      <c r="E208" s="122"/>
      <c r="F208" s="106"/>
      <c r="G208" s="118"/>
      <c r="H208" s="106"/>
      <c r="I208" s="109"/>
      <c r="J208" s="110"/>
      <c r="K208" s="123"/>
      <c r="L208" s="124"/>
    </row>
    <row r="209" spans="1:12" ht="13.5" customHeight="1" thickTop="1">
      <c r="A209" s="90">
        <v>30</v>
      </c>
      <c r="B209" s="93"/>
      <c r="C209" s="96"/>
      <c r="D209" s="97"/>
      <c r="E209" s="98"/>
      <c r="F209" s="75"/>
      <c r="G209" s="102"/>
      <c r="H209" s="75"/>
      <c r="I209" s="78"/>
      <c r="J209" s="78"/>
      <c r="K209" s="81" cm="1">
        <f t="array" ref="K209">SUM(COUNTIF(F209:H214,{"全部","一部","エックス線","内視鏡","未実施","エックス線(グルカゴンGノボ)","内視鏡(グルカゴンGノボ)","自院","眼科","未実施"})*{26980,26980,11650,11860,0,14070,14270,1232,0,0})-J212</f>
        <v>0</v>
      </c>
      <c r="L209" s="82" t="s">
        <v>58</v>
      </c>
    </row>
    <row r="210" spans="1:12" ht="13.5" customHeight="1">
      <c r="A210" s="91"/>
      <c r="B210" s="94"/>
      <c r="C210" s="99"/>
      <c r="D210" s="100"/>
      <c r="E210" s="101"/>
      <c r="F210" s="76"/>
      <c r="G210" s="103"/>
      <c r="H210" s="76"/>
      <c r="I210" s="79"/>
      <c r="J210" s="79"/>
      <c r="K210" s="69"/>
      <c r="L210" s="71"/>
    </row>
    <row r="211" spans="1:12" ht="13.5" customHeight="1">
      <c r="A211" s="91"/>
      <c r="B211" s="94"/>
      <c r="C211" s="99"/>
      <c r="D211" s="100"/>
      <c r="E211" s="101"/>
      <c r="F211" s="76"/>
      <c r="G211" s="103"/>
      <c r="H211" s="76"/>
      <c r="I211" s="80"/>
      <c r="J211" s="80"/>
      <c r="K211" s="83"/>
      <c r="L211" s="71" t="s">
        <v>58</v>
      </c>
    </row>
    <row r="212" spans="1:12" ht="13.5" customHeight="1">
      <c r="A212" s="91"/>
      <c r="B212" s="94"/>
      <c r="C212" s="99"/>
      <c r="D212" s="100"/>
      <c r="E212" s="101"/>
      <c r="F212" s="76"/>
      <c r="G212" s="103"/>
      <c r="H212" s="76"/>
      <c r="I212" s="84" t="s">
        <v>14</v>
      </c>
      <c r="J212" s="87"/>
      <c r="K212" s="83"/>
      <c r="L212" s="71"/>
    </row>
    <row r="213" spans="1:12" ht="13.5" customHeight="1">
      <c r="A213" s="91"/>
      <c r="B213" s="94"/>
      <c r="C213" s="63"/>
      <c r="D213" s="65"/>
      <c r="E213" s="67"/>
      <c r="F213" s="76"/>
      <c r="G213" s="103"/>
      <c r="H213" s="76"/>
      <c r="I213" s="85"/>
      <c r="J213" s="88"/>
      <c r="K213" s="69">
        <f t="shared" ref="K213" si="23">K209-K211</f>
        <v>0</v>
      </c>
      <c r="L213" s="71" t="s">
        <v>58</v>
      </c>
    </row>
    <row r="214" spans="1:12" ht="11.25" customHeight="1" thickBot="1">
      <c r="A214" s="92"/>
      <c r="B214" s="95"/>
      <c r="C214" s="64"/>
      <c r="D214" s="66"/>
      <c r="E214" s="68"/>
      <c r="F214" s="77"/>
      <c r="G214" s="104"/>
      <c r="H214" s="77"/>
      <c r="I214" s="86"/>
      <c r="J214" s="89"/>
      <c r="K214" s="70"/>
      <c r="L214" s="72"/>
    </row>
    <row r="215" spans="1:12" ht="11.25" customHeight="1">
      <c r="A215" s="19"/>
      <c r="B215" s="19"/>
      <c r="C215" s="21"/>
      <c r="D215" s="21"/>
      <c r="E215" s="21"/>
      <c r="F215" s="19"/>
      <c r="G215" s="19"/>
      <c r="H215" s="19"/>
      <c r="I215" s="12"/>
      <c r="J215" s="12"/>
      <c r="K215" s="73" t="s">
        <v>12</v>
      </c>
      <c r="L215" s="73"/>
    </row>
    <row r="216" spans="1:12" ht="19.5" customHeight="1" thickBot="1">
      <c r="K216" s="74"/>
      <c r="L216" s="74"/>
    </row>
    <row r="217" spans="1:12" ht="18" customHeight="1">
      <c r="G217" s="52" t="s">
        <v>13</v>
      </c>
      <c r="H217" s="53"/>
      <c r="I217" s="54">
        <f>SUM(K159+K165+K171+K177+K183+K189+K195+K201+K207+K213)</f>
        <v>0</v>
      </c>
      <c r="J217" s="55"/>
      <c r="K217" s="55"/>
      <c r="L217" s="60" t="s">
        <v>58</v>
      </c>
    </row>
    <row r="218" spans="1:12" ht="18" customHeight="1">
      <c r="G218" s="52"/>
      <c r="H218" s="53"/>
      <c r="I218" s="56"/>
      <c r="J218" s="57"/>
      <c r="K218" s="57"/>
      <c r="L218" s="61"/>
    </row>
    <row r="219" spans="1:12" ht="18.600000000000001" customHeight="1" thickBot="1">
      <c r="G219" s="52"/>
      <c r="H219" s="53"/>
      <c r="I219" s="58"/>
      <c r="J219" s="59"/>
      <c r="K219" s="59"/>
      <c r="L219" s="62"/>
    </row>
    <row r="220" spans="1:12" ht="18.75" customHeight="1">
      <c r="K220" s="151"/>
      <c r="L220" s="151"/>
    </row>
    <row r="221" spans="1:12" ht="45.75" customHeight="1">
      <c r="A221" s="157" t="s">
        <v>0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</row>
    <row r="222" spans="1:12" ht="33.75" customHeight="1">
      <c r="A222" s="13" t="s">
        <v>25</v>
      </c>
      <c r="B222" s="25">
        <f>$B$3</f>
        <v>0</v>
      </c>
      <c r="C222" s="158">
        <f>$C$3</f>
        <v>0</v>
      </c>
      <c r="D222" s="158"/>
      <c r="E222" s="9" t="s">
        <v>62</v>
      </c>
      <c r="F222" s="9"/>
      <c r="G222" s="20" t="s">
        <v>26</v>
      </c>
      <c r="H222" s="159">
        <f>$H$3</f>
        <v>0</v>
      </c>
      <c r="I222" s="159"/>
      <c r="J222" s="159"/>
      <c r="K222" s="159"/>
      <c r="L222" s="159"/>
    </row>
    <row r="223" spans="1:12" ht="19.5" thickBot="1">
      <c r="A223" s="10"/>
      <c r="B223" s="10"/>
      <c r="C223" s="10"/>
      <c r="D223" s="10"/>
      <c r="E223" s="10"/>
      <c r="F223" s="10"/>
      <c r="H223" s="8"/>
      <c r="I223" s="8"/>
    </row>
    <row r="224" spans="1:12" ht="24" customHeight="1">
      <c r="A224" s="143" t="s">
        <v>1</v>
      </c>
      <c r="B224" s="146" t="s">
        <v>2</v>
      </c>
      <c r="C224" s="147" t="s">
        <v>10</v>
      </c>
      <c r="D224" s="148"/>
      <c r="E224" s="149"/>
      <c r="F224" s="156" t="s">
        <v>71</v>
      </c>
      <c r="G224" s="146" t="s">
        <v>3</v>
      </c>
      <c r="H224" s="146"/>
      <c r="I224" s="146" t="s">
        <v>6</v>
      </c>
      <c r="J224" s="146"/>
      <c r="K224" s="133" t="s">
        <v>7</v>
      </c>
      <c r="L224" s="134"/>
    </row>
    <row r="225" spans="1:12" ht="24">
      <c r="A225" s="144"/>
      <c r="B225" s="139"/>
      <c r="C225" s="150"/>
      <c r="D225" s="151"/>
      <c r="E225" s="152"/>
      <c r="F225" s="137"/>
      <c r="G225" s="24" t="s">
        <v>4</v>
      </c>
      <c r="H225" s="24" t="s">
        <v>5</v>
      </c>
      <c r="I225" s="139"/>
      <c r="J225" s="139"/>
      <c r="K225" s="135"/>
      <c r="L225" s="136"/>
    </row>
    <row r="226" spans="1:12" ht="38.25" customHeight="1">
      <c r="A226" s="144"/>
      <c r="B226" s="139"/>
      <c r="C226" s="150"/>
      <c r="D226" s="151"/>
      <c r="E226" s="152"/>
      <c r="F226" s="137"/>
      <c r="G226" s="15" t="s">
        <v>16</v>
      </c>
      <c r="H226" s="22" t="s">
        <v>15</v>
      </c>
      <c r="I226" s="137" t="s">
        <v>9</v>
      </c>
      <c r="J226" s="137"/>
      <c r="K226" s="139" t="s">
        <v>8</v>
      </c>
      <c r="L226" s="140"/>
    </row>
    <row r="227" spans="1:12" ht="38.25" thickBot="1">
      <c r="A227" s="145"/>
      <c r="B227" s="141"/>
      <c r="C227" s="153"/>
      <c r="D227" s="154"/>
      <c r="E227" s="155"/>
      <c r="F227" s="138"/>
      <c r="G227" s="11" t="s">
        <v>17</v>
      </c>
      <c r="H227" s="23" t="s">
        <v>11</v>
      </c>
      <c r="I227" s="138"/>
      <c r="J227" s="138"/>
      <c r="K227" s="141" t="s">
        <v>61</v>
      </c>
      <c r="L227" s="142"/>
    </row>
    <row r="228" spans="1:12" ht="13.5" customHeight="1">
      <c r="A228" s="128">
        <v>31</v>
      </c>
      <c r="B228" s="129"/>
      <c r="C228" s="113"/>
      <c r="D228" s="114"/>
      <c r="E228" s="115"/>
      <c r="F228" s="105"/>
      <c r="G228" s="117"/>
      <c r="H228" s="105"/>
      <c r="I228" s="130"/>
      <c r="J228" s="130"/>
      <c r="K228" s="107" cm="1">
        <f t="array" ref="K228">SUM(COUNTIF(F228:H233,{"全部","一部","エックス線","内視鏡","未実施","エックス線(グルカゴンGノボ)","内視鏡(グルカゴンGノボ)","自院","眼科","未実施"})*{26980,26980,11650,11860,0,14070,14270,1232,0,0})-J231</f>
        <v>0</v>
      </c>
      <c r="L228" s="108" t="s">
        <v>58</v>
      </c>
    </row>
    <row r="229" spans="1:12" ht="13.5" customHeight="1">
      <c r="A229" s="91"/>
      <c r="B229" s="94"/>
      <c r="C229" s="99"/>
      <c r="D229" s="116"/>
      <c r="E229" s="101"/>
      <c r="F229" s="76"/>
      <c r="G229" s="103"/>
      <c r="H229" s="76"/>
      <c r="I229" s="131"/>
      <c r="J229" s="131"/>
      <c r="K229" s="69"/>
      <c r="L229" s="71"/>
    </row>
    <row r="230" spans="1:12" ht="13.5" customHeight="1">
      <c r="A230" s="91"/>
      <c r="B230" s="94"/>
      <c r="C230" s="99"/>
      <c r="D230" s="116"/>
      <c r="E230" s="101"/>
      <c r="F230" s="76"/>
      <c r="G230" s="103"/>
      <c r="H230" s="76"/>
      <c r="I230" s="132"/>
      <c r="J230" s="132"/>
      <c r="K230" s="83"/>
      <c r="L230" s="71" t="s">
        <v>58</v>
      </c>
    </row>
    <row r="231" spans="1:12" ht="13.5" customHeight="1">
      <c r="A231" s="91"/>
      <c r="B231" s="94"/>
      <c r="C231" s="99"/>
      <c r="D231" s="116"/>
      <c r="E231" s="101"/>
      <c r="F231" s="76"/>
      <c r="G231" s="103"/>
      <c r="H231" s="76"/>
      <c r="I231" s="84" t="s">
        <v>14</v>
      </c>
      <c r="J231" s="87"/>
      <c r="K231" s="83"/>
      <c r="L231" s="71"/>
    </row>
    <row r="232" spans="1:12" ht="18.75" customHeight="1">
      <c r="A232" s="91"/>
      <c r="B232" s="94"/>
      <c r="C232" s="63"/>
      <c r="D232" s="120"/>
      <c r="E232" s="67"/>
      <c r="F232" s="76"/>
      <c r="G232" s="103"/>
      <c r="H232" s="76"/>
      <c r="I232" s="85"/>
      <c r="J232" s="88"/>
      <c r="K232" s="69">
        <f>K228-K230</f>
        <v>0</v>
      </c>
      <c r="L232" s="71" t="s">
        <v>58</v>
      </c>
    </row>
    <row r="233" spans="1:12" ht="19.5" customHeight="1" thickBot="1">
      <c r="A233" s="125"/>
      <c r="B233" s="127"/>
      <c r="C233" s="119"/>
      <c r="D233" s="121"/>
      <c r="E233" s="122"/>
      <c r="F233" s="106"/>
      <c r="G233" s="118"/>
      <c r="H233" s="106"/>
      <c r="I233" s="109"/>
      <c r="J233" s="110"/>
      <c r="K233" s="123"/>
      <c r="L233" s="124"/>
    </row>
    <row r="234" spans="1:12" ht="13.5" customHeight="1" thickTop="1">
      <c r="A234" s="90">
        <v>32</v>
      </c>
      <c r="B234" s="93"/>
      <c r="C234" s="113"/>
      <c r="D234" s="114"/>
      <c r="E234" s="115"/>
      <c r="F234" s="105"/>
      <c r="G234" s="117"/>
      <c r="H234" s="105"/>
      <c r="I234" s="78"/>
      <c r="J234" s="78"/>
      <c r="K234" s="107" cm="1">
        <f t="array" ref="K234">SUM(COUNTIF(F234:H239,{"全部","一部","エックス線","内視鏡","未実施","エックス線(グルカゴンGノボ)","内視鏡(グルカゴンGノボ)","自院","眼科","未実施"})*{26980,26980,11650,11860,0,14070,14270,1232,0,0})-J237</f>
        <v>0</v>
      </c>
      <c r="L234" s="108" t="s">
        <v>58</v>
      </c>
    </row>
    <row r="235" spans="1:12" ht="13.5" customHeight="1">
      <c r="A235" s="91"/>
      <c r="B235" s="94"/>
      <c r="C235" s="99"/>
      <c r="D235" s="116"/>
      <c r="E235" s="101"/>
      <c r="F235" s="76"/>
      <c r="G235" s="103"/>
      <c r="H235" s="76"/>
      <c r="I235" s="79"/>
      <c r="J235" s="79"/>
      <c r="K235" s="69"/>
      <c r="L235" s="71"/>
    </row>
    <row r="236" spans="1:12" ht="13.5" customHeight="1">
      <c r="A236" s="91"/>
      <c r="B236" s="94"/>
      <c r="C236" s="99"/>
      <c r="D236" s="116"/>
      <c r="E236" s="101"/>
      <c r="F236" s="76"/>
      <c r="G236" s="103"/>
      <c r="H236" s="76"/>
      <c r="I236" s="80"/>
      <c r="J236" s="80"/>
      <c r="K236" s="83"/>
      <c r="L236" s="71" t="s">
        <v>58</v>
      </c>
    </row>
    <row r="237" spans="1:12" ht="13.5" customHeight="1">
      <c r="A237" s="91"/>
      <c r="B237" s="94"/>
      <c r="C237" s="99"/>
      <c r="D237" s="116"/>
      <c r="E237" s="101"/>
      <c r="F237" s="76"/>
      <c r="G237" s="103"/>
      <c r="H237" s="76"/>
      <c r="I237" s="84" t="s">
        <v>14</v>
      </c>
      <c r="J237" s="87"/>
      <c r="K237" s="83"/>
      <c r="L237" s="71"/>
    </row>
    <row r="238" spans="1:12" ht="18.75" customHeight="1">
      <c r="A238" s="91"/>
      <c r="B238" s="94"/>
      <c r="C238" s="63"/>
      <c r="D238" s="120"/>
      <c r="E238" s="67"/>
      <c r="F238" s="76"/>
      <c r="G238" s="103"/>
      <c r="H238" s="76"/>
      <c r="I238" s="85"/>
      <c r="J238" s="88"/>
      <c r="K238" s="69">
        <f t="shared" ref="K238" si="24">K234-K236</f>
        <v>0</v>
      </c>
      <c r="L238" s="71" t="s">
        <v>58</v>
      </c>
    </row>
    <row r="239" spans="1:12" ht="19.5" customHeight="1" thickBot="1">
      <c r="A239" s="125"/>
      <c r="B239" s="127"/>
      <c r="C239" s="119"/>
      <c r="D239" s="121"/>
      <c r="E239" s="122"/>
      <c r="F239" s="106"/>
      <c r="G239" s="118"/>
      <c r="H239" s="106"/>
      <c r="I239" s="109"/>
      <c r="J239" s="110"/>
      <c r="K239" s="123"/>
      <c r="L239" s="124"/>
    </row>
    <row r="240" spans="1:12" ht="13.5" customHeight="1" thickTop="1">
      <c r="A240" s="90">
        <v>33</v>
      </c>
      <c r="B240" s="93"/>
      <c r="C240" s="113"/>
      <c r="D240" s="114"/>
      <c r="E240" s="115"/>
      <c r="F240" s="105"/>
      <c r="G240" s="117"/>
      <c r="H240" s="105"/>
      <c r="I240" s="78"/>
      <c r="J240" s="78"/>
      <c r="K240" s="107" cm="1">
        <f t="array" ref="K240">SUM(COUNTIF(F240:H245,{"全部","一部","エックス線","内視鏡","未実施","エックス線(グルカゴンGノボ)","内視鏡(グルカゴンGノボ)","自院","眼科","未実施"})*{26980,26980,11650,11860,0,14070,14270,1232,0,0})-J243</f>
        <v>0</v>
      </c>
      <c r="L240" s="108" t="s">
        <v>58</v>
      </c>
    </row>
    <row r="241" spans="1:12" ht="13.5" customHeight="1">
      <c r="A241" s="91"/>
      <c r="B241" s="94"/>
      <c r="C241" s="99"/>
      <c r="D241" s="116"/>
      <c r="E241" s="101"/>
      <c r="F241" s="76"/>
      <c r="G241" s="103"/>
      <c r="H241" s="76"/>
      <c r="I241" s="79"/>
      <c r="J241" s="79"/>
      <c r="K241" s="69"/>
      <c r="L241" s="71"/>
    </row>
    <row r="242" spans="1:12" ht="13.5" customHeight="1">
      <c r="A242" s="91"/>
      <c r="B242" s="94"/>
      <c r="C242" s="99"/>
      <c r="D242" s="116"/>
      <c r="E242" s="101"/>
      <c r="F242" s="76"/>
      <c r="G242" s="103"/>
      <c r="H242" s="76"/>
      <c r="I242" s="80"/>
      <c r="J242" s="80"/>
      <c r="K242" s="83"/>
      <c r="L242" s="71" t="s">
        <v>58</v>
      </c>
    </row>
    <row r="243" spans="1:12" ht="13.5" customHeight="1">
      <c r="A243" s="91"/>
      <c r="B243" s="94"/>
      <c r="C243" s="99"/>
      <c r="D243" s="116"/>
      <c r="E243" s="101"/>
      <c r="F243" s="76"/>
      <c r="G243" s="103"/>
      <c r="H243" s="76"/>
      <c r="I243" s="84" t="s">
        <v>14</v>
      </c>
      <c r="J243" s="87"/>
      <c r="K243" s="83"/>
      <c r="L243" s="71"/>
    </row>
    <row r="244" spans="1:12" ht="18.75" customHeight="1">
      <c r="A244" s="91"/>
      <c r="B244" s="94"/>
      <c r="C244" s="63"/>
      <c r="D244" s="120"/>
      <c r="E244" s="67"/>
      <c r="F244" s="76"/>
      <c r="G244" s="103"/>
      <c r="H244" s="76"/>
      <c r="I244" s="85"/>
      <c r="J244" s="88"/>
      <c r="K244" s="69">
        <f t="shared" ref="K244" si="25">K240-K242</f>
        <v>0</v>
      </c>
      <c r="L244" s="71" t="s">
        <v>58</v>
      </c>
    </row>
    <row r="245" spans="1:12" ht="19.5" customHeight="1" thickBot="1">
      <c r="A245" s="111"/>
      <c r="B245" s="112"/>
      <c r="C245" s="119"/>
      <c r="D245" s="121"/>
      <c r="E245" s="122"/>
      <c r="F245" s="106"/>
      <c r="G245" s="118"/>
      <c r="H245" s="106"/>
      <c r="I245" s="109"/>
      <c r="J245" s="110"/>
      <c r="K245" s="123"/>
      <c r="L245" s="124"/>
    </row>
    <row r="246" spans="1:12" ht="13.5" customHeight="1" thickTop="1">
      <c r="A246" s="90">
        <v>34</v>
      </c>
      <c r="B246" s="126"/>
      <c r="C246" s="113"/>
      <c r="D246" s="114"/>
      <c r="E246" s="115"/>
      <c r="F246" s="105"/>
      <c r="G246" s="117"/>
      <c r="H246" s="105"/>
      <c r="I246" s="78"/>
      <c r="J246" s="78"/>
      <c r="K246" s="107" cm="1">
        <f t="array" ref="K246">SUM(COUNTIF(F246:H251,{"全部","一部","エックス線","内視鏡","未実施","エックス線(グルカゴンGノボ)","内視鏡(グルカゴンGノボ)","自院","眼科","未実施"})*{26980,26980,11650,11860,0,14070,14270,1232,0,0})-J249</f>
        <v>0</v>
      </c>
      <c r="L246" s="108" t="s">
        <v>58</v>
      </c>
    </row>
    <row r="247" spans="1:12" ht="13.5" customHeight="1">
      <c r="A247" s="91"/>
      <c r="B247" s="94"/>
      <c r="C247" s="99"/>
      <c r="D247" s="116"/>
      <c r="E247" s="101"/>
      <c r="F247" s="76"/>
      <c r="G247" s="103"/>
      <c r="H247" s="76"/>
      <c r="I247" s="79"/>
      <c r="J247" s="79"/>
      <c r="K247" s="69"/>
      <c r="L247" s="71"/>
    </row>
    <row r="248" spans="1:12" ht="13.5" customHeight="1">
      <c r="A248" s="91"/>
      <c r="B248" s="94"/>
      <c r="C248" s="99"/>
      <c r="D248" s="116"/>
      <c r="E248" s="101"/>
      <c r="F248" s="76"/>
      <c r="G248" s="103"/>
      <c r="H248" s="76"/>
      <c r="I248" s="80"/>
      <c r="J248" s="80"/>
      <c r="K248" s="83"/>
      <c r="L248" s="71" t="s">
        <v>58</v>
      </c>
    </row>
    <row r="249" spans="1:12" ht="13.5" customHeight="1">
      <c r="A249" s="91"/>
      <c r="B249" s="94"/>
      <c r="C249" s="99"/>
      <c r="D249" s="116"/>
      <c r="E249" s="101"/>
      <c r="F249" s="76"/>
      <c r="G249" s="103"/>
      <c r="H249" s="76"/>
      <c r="I249" s="84" t="s">
        <v>14</v>
      </c>
      <c r="J249" s="87"/>
      <c r="K249" s="83"/>
      <c r="L249" s="71"/>
    </row>
    <row r="250" spans="1:12" ht="18.75" customHeight="1">
      <c r="A250" s="91"/>
      <c r="B250" s="94"/>
      <c r="C250" s="63"/>
      <c r="D250" s="120"/>
      <c r="E250" s="67"/>
      <c r="F250" s="76"/>
      <c r="G250" s="103"/>
      <c r="H250" s="76"/>
      <c r="I250" s="85"/>
      <c r="J250" s="88"/>
      <c r="K250" s="69">
        <f t="shared" ref="K250" si="26">K246-K248</f>
        <v>0</v>
      </c>
      <c r="L250" s="71" t="s">
        <v>58</v>
      </c>
    </row>
    <row r="251" spans="1:12" ht="19.5" customHeight="1" thickBot="1">
      <c r="A251" s="125"/>
      <c r="B251" s="127"/>
      <c r="C251" s="119"/>
      <c r="D251" s="121"/>
      <c r="E251" s="122"/>
      <c r="F251" s="106"/>
      <c r="G251" s="118"/>
      <c r="H251" s="106"/>
      <c r="I251" s="109"/>
      <c r="J251" s="110"/>
      <c r="K251" s="123"/>
      <c r="L251" s="124"/>
    </row>
    <row r="252" spans="1:12" ht="13.5" customHeight="1" thickTop="1">
      <c r="A252" s="90">
        <v>35</v>
      </c>
      <c r="B252" s="93"/>
      <c r="C252" s="113"/>
      <c r="D252" s="114"/>
      <c r="E252" s="115"/>
      <c r="F252" s="105"/>
      <c r="G252" s="117"/>
      <c r="H252" s="105"/>
      <c r="I252" s="78"/>
      <c r="J252" s="78"/>
      <c r="K252" s="107" cm="1">
        <f t="array" ref="K252">SUM(COUNTIF(F252:H257,{"全部","一部","エックス線","内視鏡","未実施","エックス線(グルカゴンGノボ)","内視鏡(グルカゴンGノボ)","自院","眼科","未実施"})*{26980,26980,11650,11860,0,14070,14270,1232,0,0})-J255</f>
        <v>0</v>
      </c>
      <c r="L252" s="108" t="s">
        <v>58</v>
      </c>
    </row>
    <row r="253" spans="1:12" ht="13.5" customHeight="1">
      <c r="A253" s="91"/>
      <c r="B253" s="94"/>
      <c r="C253" s="99"/>
      <c r="D253" s="116"/>
      <c r="E253" s="101"/>
      <c r="F253" s="76"/>
      <c r="G253" s="103"/>
      <c r="H253" s="76"/>
      <c r="I253" s="79"/>
      <c r="J253" s="79"/>
      <c r="K253" s="69"/>
      <c r="L253" s="71"/>
    </row>
    <row r="254" spans="1:12" ht="13.5" customHeight="1">
      <c r="A254" s="91"/>
      <c r="B254" s="94"/>
      <c r="C254" s="99"/>
      <c r="D254" s="116"/>
      <c r="E254" s="101"/>
      <c r="F254" s="76"/>
      <c r="G254" s="103"/>
      <c r="H254" s="76"/>
      <c r="I254" s="80"/>
      <c r="J254" s="80"/>
      <c r="K254" s="83"/>
      <c r="L254" s="71" t="s">
        <v>58</v>
      </c>
    </row>
    <row r="255" spans="1:12" ht="13.5" customHeight="1">
      <c r="A255" s="91"/>
      <c r="B255" s="94"/>
      <c r="C255" s="99"/>
      <c r="D255" s="116"/>
      <c r="E255" s="101"/>
      <c r="F255" s="76"/>
      <c r="G255" s="103"/>
      <c r="H255" s="76"/>
      <c r="I255" s="84" t="s">
        <v>14</v>
      </c>
      <c r="J255" s="87"/>
      <c r="K255" s="83"/>
      <c r="L255" s="71"/>
    </row>
    <row r="256" spans="1:12" ht="18.75" customHeight="1">
      <c r="A256" s="91"/>
      <c r="B256" s="94"/>
      <c r="C256" s="63"/>
      <c r="D256" s="120"/>
      <c r="E256" s="67"/>
      <c r="F256" s="76"/>
      <c r="G256" s="103"/>
      <c r="H256" s="76"/>
      <c r="I256" s="85"/>
      <c r="J256" s="88"/>
      <c r="K256" s="69">
        <f>K252-K254</f>
        <v>0</v>
      </c>
      <c r="L256" s="71" t="s">
        <v>58</v>
      </c>
    </row>
    <row r="257" spans="1:12" ht="19.5" customHeight="1" thickBot="1">
      <c r="A257" s="111"/>
      <c r="B257" s="112"/>
      <c r="C257" s="119"/>
      <c r="D257" s="121"/>
      <c r="E257" s="122"/>
      <c r="F257" s="106"/>
      <c r="G257" s="118"/>
      <c r="H257" s="106"/>
      <c r="I257" s="109"/>
      <c r="J257" s="110"/>
      <c r="K257" s="123"/>
      <c r="L257" s="124"/>
    </row>
    <row r="258" spans="1:12" ht="13.5" customHeight="1" thickTop="1">
      <c r="A258" s="90">
        <v>36</v>
      </c>
      <c r="B258" s="126"/>
      <c r="C258" s="113"/>
      <c r="D258" s="114"/>
      <c r="E258" s="115"/>
      <c r="F258" s="105"/>
      <c r="G258" s="117"/>
      <c r="H258" s="105"/>
      <c r="I258" s="78"/>
      <c r="J258" s="78"/>
      <c r="K258" s="107" cm="1">
        <f t="array" ref="K258">SUM(COUNTIF(F258:H263,{"全部","一部","エックス線","内視鏡","未実施","エックス線(グルカゴンGノボ)","内視鏡(グルカゴンGノボ)","自院","眼科","未実施"})*{26980,26980,11650,11860,0,14070,14270,1232,0,0})-J261</f>
        <v>0</v>
      </c>
      <c r="L258" s="108" t="s">
        <v>58</v>
      </c>
    </row>
    <row r="259" spans="1:12" ht="13.5" customHeight="1">
      <c r="A259" s="91"/>
      <c r="B259" s="94"/>
      <c r="C259" s="99"/>
      <c r="D259" s="116"/>
      <c r="E259" s="101"/>
      <c r="F259" s="76"/>
      <c r="G259" s="103"/>
      <c r="H259" s="76"/>
      <c r="I259" s="79"/>
      <c r="J259" s="79"/>
      <c r="K259" s="69"/>
      <c r="L259" s="71"/>
    </row>
    <row r="260" spans="1:12" ht="13.5" customHeight="1">
      <c r="A260" s="91"/>
      <c r="B260" s="94"/>
      <c r="C260" s="99"/>
      <c r="D260" s="116"/>
      <c r="E260" s="101"/>
      <c r="F260" s="76"/>
      <c r="G260" s="103"/>
      <c r="H260" s="76"/>
      <c r="I260" s="80"/>
      <c r="J260" s="80"/>
      <c r="K260" s="83"/>
      <c r="L260" s="71" t="s">
        <v>58</v>
      </c>
    </row>
    <row r="261" spans="1:12" ht="13.5" customHeight="1">
      <c r="A261" s="91"/>
      <c r="B261" s="94"/>
      <c r="C261" s="99"/>
      <c r="D261" s="116"/>
      <c r="E261" s="101"/>
      <c r="F261" s="76"/>
      <c r="G261" s="103"/>
      <c r="H261" s="76"/>
      <c r="I261" s="84" t="s">
        <v>14</v>
      </c>
      <c r="J261" s="87"/>
      <c r="K261" s="83"/>
      <c r="L261" s="71"/>
    </row>
    <row r="262" spans="1:12" ht="18.75" customHeight="1">
      <c r="A262" s="91"/>
      <c r="B262" s="94"/>
      <c r="C262" s="63"/>
      <c r="D262" s="120"/>
      <c r="E262" s="67"/>
      <c r="F262" s="76"/>
      <c r="G262" s="103"/>
      <c r="H262" s="76"/>
      <c r="I262" s="85"/>
      <c r="J262" s="88"/>
      <c r="K262" s="69">
        <f t="shared" ref="K262" si="27">K258-K260</f>
        <v>0</v>
      </c>
      <c r="L262" s="71" t="s">
        <v>58</v>
      </c>
    </row>
    <row r="263" spans="1:12" ht="19.5" customHeight="1" thickBot="1">
      <c r="A263" s="125"/>
      <c r="B263" s="127"/>
      <c r="C263" s="119"/>
      <c r="D263" s="121"/>
      <c r="E263" s="122"/>
      <c r="F263" s="106"/>
      <c r="G263" s="118"/>
      <c r="H263" s="106"/>
      <c r="I263" s="109"/>
      <c r="J263" s="110"/>
      <c r="K263" s="123"/>
      <c r="L263" s="124"/>
    </row>
    <row r="264" spans="1:12" ht="13.5" customHeight="1" thickTop="1">
      <c r="A264" s="90">
        <v>37</v>
      </c>
      <c r="B264" s="93"/>
      <c r="C264" s="113"/>
      <c r="D264" s="114"/>
      <c r="E264" s="115"/>
      <c r="F264" s="105"/>
      <c r="G264" s="117"/>
      <c r="H264" s="105"/>
      <c r="I264" s="78"/>
      <c r="J264" s="78"/>
      <c r="K264" s="107" cm="1">
        <f t="array" ref="K264">SUM(COUNTIF(F264:H269,{"全部","一部","エックス線","内視鏡","未実施","エックス線(グルカゴンGノボ)","内視鏡(グルカゴンGノボ)","自院","眼科","未実施"})*{26980,26980,11650,11860,0,14070,14270,1232,0,0})-J267</f>
        <v>0</v>
      </c>
      <c r="L264" s="108" t="s">
        <v>58</v>
      </c>
    </row>
    <row r="265" spans="1:12" ht="13.5" customHeight="1">
      <c r="A265" s="91"/>
      <c r="B265" s="94"/>
      <c r="C265" s="99"/>
      <c r="D265" s="116"/>
      <c r="E265" s="101"/>
      <c r="F265" s="76"/>
      <c r="G265" s="103"/>
      <c r="H265" s="76"/>
      <c r="I265" s="79"/>
      <c r="J265" s="79"/>
      <c r="K265" s="69"/>
      <c r="L265" s="71"/>
    </row>
    <row r="266" spans="1:12" ht="13.5" customHeight="1">
      <c r="A266" s="91"/>
      <c r="B266" s="94"/>
      <c r="C266" s="99"/>
      <c r="D266" s="116"/>
      <c r="E266" s="101"/>
      <c r="F266" s="76"/>
      <c r="G266" s="103"/>
      <c r="H266" s="76"/>
      <c r="I266" s="80"/>
      <c r="J266" s="80"/>
      <c r="K266" s="83"/>
      <c r="L266" s="71" t="s">
        <v>58</v>
      </c>
    </row>
    <row r="267" spans="1:12" ht="13.5" customHeight="1">
      <c r="A267" s="91"/>
      <c r="B267" s="94"/>
      <c r="C267" s="99"/>
      <c r="D267" s="116"/>
      <c r="E267" s="101"/>
      <c r="F267" s="76"/>
      <c r="G267" s="103"/>
      <c r="H267" s="76"/>
      <c r="I267" s="84" t="s">
        <v>14</v>
      </c>
      <c r="J267" s="87"/>
      <c r="K267" s="83"/>
      <c r="L267" s="71"/>
    </row>
    <row r="268" spans="1:12" ht="18.75" customHeight="1">
      <c r="A268" s="91"/>
      <c r="B268" s="94"/>
      <c r="C268" s="63"/>
      <c r="D268" s="120"/>
      <c r="E268" s="67"/>
      <c r="F268" s="76"/>
      <c r="G268" s="103"/>
      <c r="H268" s="76"/>
      <c r="I268" s="85"/>
      <c r="J268" s="88"/>
      <c r="K268" s="69">
        <f t="shared" ref="K268" si="28">K264-K266</f>
        <v>0</v>
      </c>
      <c r="L268" s="71" t="s">
        <v>58</v>
      </c>
    </row>
    <row r="269" spans="1:12" ht="19.5" customHeight="1" thickBot="1">
      <c r="A269" s="111"/>
      <c r="B269" s="112"/>
      <c r="C269" s="119"/>
      <c r="D269" s="121"/>
      <c r="E269" s="122"/>
      <c r="F269" s="106"/>
      <c r="G269" s="118"/>
      <c r="H269" s="106"/>
      <c r="I269" s="109"/>
      <c r="J269" s="110"/>
      <c r="K269" s="123"/>
      <c r="L269" s="124"/>
    </row>
    <row r="270" spans="1:12" ht="13.5" customHeight="1" thickTop="1">
      <c r="A270" s="90">
        <v>38</v>
      </c>
      <c r="B270" s="126"/>
      <c r="C270" s="113"/>
      <c r="D270" s="114"/>
      <c r="E270" s="115"/>
      <c r="F270" s="105"/>
      <c r="G270" s="117"/>
      <c r="H270" s="105"/>
      <c r="I270" s="78"/>
      <c r="J270" s="78"/>
      <c r="K270" s="107" cm="1">
        <f t="array" ref="K270">SUM(COUNTIF(F270:H275,{"全部","一部","エックス線","内視鏡","未実施","エックス線(グルカゴンGノボ)","内視鏡(グルカゴンGノボ)","自院","眼科","未実施"})*{26980,26980,11650,11860,0,14070,14270,1232,0,0})-J273</f>
        <v>0</v>
      </c>
      <c r="L270" s="108" t="s">
        <v>58</v>
      </c>
    </row>
    <row r="271" spans="1:12" ht="13.5" customHeight="1">
      <c r="A271" s="91"/>
      <c r="B271" s="94"/>
      <c r="C271" s="99"/>
      <c r="D271" s="116"/>
      <c r="E271" s="101"/>
      <c r="F271" s="76"/>
      <c r="G271" s="103"/>
      <c r="H271" s="76"/>
      <c r="I271" s="79"/>
      <c r="J271" s="79"/>
      <c r="K271" s="69"/>
      <c r="L271" s="71"/>
    </row>
    <row r="272" spans="1:12" ht="13.5" customHeight="1">
      <c r="A272" s="91"/>
      <c r="B272" s="94"/>
      <c r="C272" s="99"/>
      <c r="D272" s="116"/>
      <c r="E272" s="101"/>
      <c r="F272" s="76"/>
      <c r="G272" s="103"/>
      <c r="H272" s="76"/>
      <c r="I272" s="80"/>
      <c r="J272" s="80"/>
      <c r="K272" s="83"/>
      <c r="L272" s="71" t="s">
        <v>58</v>
      </c>
    </row>
    <row r="273" spans="1:12" ht="13.5" customHeight="1">
      <c r="A273" s="91"/>
      <c r="B273" s="94"/>
      <c r="C273" s="99"/>
      <c r="D273" s="116"/>
      <c r="E273" s="101"/>
      <c r="F273" s="76"/>
      <c r="G273" s="103"/>
      <c r="H273" s="76"/>
      <c r="I273" s="84" t="s">
        <v>14</v>
      </c>
      <c r="J273" s="87"/>
      <c r="K273" s="83"/>
      <c r="L273" s="71"/>
    </row>
    <row r="274" spans="1:12" ht="18.75" customHeight="1">
      <c r="A274" s="91"/>
      <c r="B274" s="94"/>
      <c r="C274" s="63"/>
      <c r="D274" s="120"/>
      <c r="E274" s="67"/>
      <c r="F274" s="76"/>
      <c r="G274" s="103"/>
      <c r="H274" s="76"/>
      <c r="I274" s="85"/>
      <c r="J274" s="88"/>
      <c r="K274" s="69">
        <f t="shared" ref="K274" si="29">K270-K272</f>
        <v>0</v>
      </c>
      <c r="L274" s="71" t="s">
        <v>58</v>
      </c>
    </row>
    <row r="275" spans="1:12" ht="19.5" customHeight="1" thickBot="1">
      <c r="A275" s="125"/>
      <c r="B275" s="127"/>
      <c r="C275" s="119"/>
      <c r="D275" s="121"/>
      <c r="E275" s="122"/>
      <c r="F275" s="106"/>
      <c r="G275" s="118"/>
      <c r="H275" s="106"/>
      <c r="I275" s="109"/>
      <c r="J275" s="110"/>
      <c r="K275" s="123"/>
      <c r="L275" s="124"/>
    </row>
    <row r="276" spans="1:12" ht="13.5" customHeight="1" thickTop="1">
      <c r="A276" s="90">
        <v>39</v>
      </c>
      <c r="B276" s="93"/>
      <c r="C276" s="113"/>
      <c r="D276" s="114"/>
      <c r="E276" s="115"/>
      <c r="F276" s="105"/>
      <c r="G276" s="117"/>
      <c r="H276" s="105"/>
      <c r="I276" s="78"/>
      <c r="J276" s="78"/>
      <c r="K276" s="107" cm="1">
        <f t="array" ref="K276">SUM(COUNTIF(F276:H281,{"全部","一部","エックス線","内視鏡","未実施","エックス線(グルカゴンGノボ)","内視鏡(グルカゴンGノボ)","自院","眼科","未実施"})*{26980,26980,11650,11860,0,14070,14270,1232,0,0})-J279</f>
        <v>0</v>
      </c>
      <c r="L276" s="108" t="s">
        <v>58</v>
      </c>
    </row>
    <row r="277" spans="1:12" ht="13.5" customHeight="1">
      <c r="A277" s="91"/>
      <c r="B277" s="94"/>
      <c r="C277" s="99"/>
      <c r="D277" s="116"/>
      <c r="E277" s="101"/>
      <c r="F277" s="76"/>
      <c r="G277" s="103"/>
      <c r="H277" s="76"/>
      <c r="I277" s="79"/>
      <c r="J277" s="79"/>
      <c r="K277" s="69"/>
      <c r="L277" s="71"/>
    </row>
    <row r="278" spans="1:12" ht="13.5" customHeight="1">
      <c r="A278" s="91"/>
      <c r="B278" s="94"/>
      <c r="C278" s="99"/>
      <c r="D278" s="116"/>
      <c r="E278" s="101"/>
      <c r="F278" s="76"/>
      <c r="G278" s="103"/>
      <c r="H278" s="76"/>
      <c r="I278" s="80"/>
      <c r="J278" s="80"/>
      <c r="K278" s="83"/>
      <c r="L278" s="71" t="s">
        <v>58</v>
      </c>
    </row>
    <row r="279" spans="1:12" ht="13.5" customHeight="1">
      <c r="A279" s="91"/>
      <c r="B279" s="94"/>
      <c r="C279" s="99"/>
      <c r="D279" s="116"/>
      <c r="E279" s="101"/>
      <c r="F279" s="76"/>
      <c r="G279" s="103"/>
      <c r="H279" s="76"/>
      <c r="I279" s="84" t="s">
        <v>14</v>
      </c>
      <c r="J279" s="87"/>
      <c r="K279" s="83"/>
      <c r="L279" s="71"/>
    </row>
    <row r="280" spans="1:12" ht="18.75" customHeight="1">
      <c r="A280" s="91"/>
      <c r="B280" s="94"/>
      <c r="C280" s="63"/>
      <c r="D280" s="120"/>
      <c r="E280" s="67"/>
      <c r="F280" s="76"/>
      <c r="G280" s="103"/>
      <c r="H280" s="76"/>
      <c r="I280" s="85"/>
      <c r="J280" s="88"/>
      <c r="K280" s="69">
        <f t="shared" ref="K280" si="30">K276-K278</f>
        <v>0</v>
      </c>
      <c r="L280" s="71" t="s">
        <v>58</v>
      </c>
    </row>
    <row r="281" spans="1:12" ht="19.5" customHeight="1" thickBot="1">
      <c r="A281" s="111"/>
      <c r="B281" s="112"/>
      <c r="C281" s="119"/>
      <c r="D281" s="121"/>
      <c r="E281" s="122"/>
      <c r="F281" s="106"/>
      <c r="G281" s="118"/>
      <c r="H281" s="106"/>
      <c r="I281" s="109"/>
      <c r="J281" s="110"/>
      <c r="K281" s="123"/>
      <c r="L281" s="124"/>
    </row>
    <row r="282" spans="1:12" ht="13.5" customHeight="1" thickTop="1">
      <c r="A282" s="90">
        <v>40</v>
      </c>
      <c r="B282" s="93"/>
      <c r="C282" s="96"/>
      <c r="D282" s="97"/>
      <c r="E282" s="98"/>
      <c r="F282" s="75"/>
      <c r="G282" s="102"/>
      <c r="H282" s="75"/>
      <c r="I282" s="78"/>
      <c r="J282" s="78"/>
      <c r="K282" s="81" cm="1">
        <f t="array" ref="K282">SUM(COUNTIF(F282:H287,{"全部","一部","エックス線","内視鏡","未実施","エックス線(グルカゴンGノボ)","内視鏡(グルカゴンGノボ)","自院","眼科","未実施"})*{26980,26980,11650,11860,0,14070,14270,1232,0,0})-J285</f>
        <v>0</v>
      </c>
      <c r="L282" s="82" t="s">
        <v>58</v>
      </c>
    </row>
    <row r="283" spans="1:12" ht="13.5" customHeight="1">
      <c r="A283" s="91"/>
      <c r="B283" s="94"/>
      <c r="C283" s="99"/>
      <c r="D283" s="100"/>
      <c r="E283" s="101"/>
      <c r="F283" s="76"/>
      <c r="G283" s="103"/>
      <c r="H283" s="76"/>
      <c r="I283" s="79"/>
      <c r="J283" s="79"/>
      <c r="K283" s="69"/>
      <c r="L283" s="71"/>
    </row>
    <row r="284" spans="1:12" ht="13.5" customHeight="1">
      <c r="A284" s="91"/>
      <c r="B284" s="94"/>
      <c r="C284" s="99"/>
      <c r="D284" s="100"/>
      <c r="E284" s="101"/>
      <c r="F284" s="76"/>
      <c r="G284" s="103"/>
      <c r="H284" s="76"/>
      <c r="I284" s="80"/>
      <c r="J284" s="80"/>
      <c r="K284" s="83"/>
      <c r="L284" s="71" t="s">
        <v>58</v>
      </c>
    </row>
    <row r="285" spans="1:12" ht="13.5" customHeight="1">
      <c r="A285" s="91"/>
      <c r="B285" s="94"/>
      <c r="C285" s="99"/>
      <c r="D285" s="100"/>
      <c r="E285" s="101"/>
      <c r="F285" s="76"/>
      <c r="G285" s="103"/>
      <c r="H285" s="76"/>
      <c r="I285" s="84" t="s">
        <v>14</v>
      </c>
      <c r="J285" s="87"/>
      <c r="K285" s="83"/>
      <c r="L285" s="71"/>
    </row>
    <row r="286" spans="1:12" ht="18.75" customHeight="1">
      <c r="A286" s="91"/>
      <c r="B286" s="94"/>
      <c r="C286" s="63"/>
      <c r="D286" s="65"/>
      <c r="E286" s="67"/>
      <c r="F286" s="76"/>
      <c r="G286" s="103"/>
      <c r="H286" s="76"/>
      <c r="I286" s="85"/>
      <c r="J286" s="88"/>
      <c r="K286" s="69">
        <f t="shared" ref="K286" si="31">K282-K284</f>
        <v>0</v>
      </c>
      <c r="L286" s="71" t="s">
        <v>58</v>
      </c>
    </row>
    <row r="287" spans="1:12" ht="19.5" customHeight="1" thickBot="1">
      <c r="A287" s="92"/>
      <c r="B287" s="95"/>
      <c r="C287" s="64"/>
      <c r="D287" s="66"/>
      <c r="E287" s="68"/>
      <c r="F287" s="77"/>
      <c r="G287" s="104"/>
      <c r="H287" s="77"/>
      <c r="I287" s="86"/>
      <c r="J287" s="89"/>
      <c r="K287" s="70"/>
      <c r="L287" s="72"/>
    </row>
    <row r="288" spans="1:12" ht="19.5" customHeight="1">
      <c r="A288" s="19"/>
      <c r="B288" s="19"/>
      <c r="C288" s="21"/>
      <c r="D288" s="21"/>
      <c r="E288" s="21"/>
      <c r="F288" s="19"/>
      <c r="G288" s="19"/>
      <c r="H288" s="19"/>
      <c r="I288" s="12"/>
      <c r="J288" s="12"/>
      <c r="K288" s="73" t="s">
        <v>12</v>
      </c>
      <c r="L288" s="73"/>
    </row>
    <row r="289" spans="1:12" ht="19.5" customHeight="1" thickBot="1">
      <c r="K289" s="74"/>
      <c r="L289" s="74"/>
    </row>
    <row r="290" spans="1:12" ht="18.75" customHeight="1">
      <c r="G290" s="52" t="s">
        <v>13</v>
      </c>
      <c r="H290" s="53"/>
      <c r="I290" s="54">
        <f>SUM(K232+K238+K244+K250+K256+K262+K268+K274+K280+K286)</f>
        <v>0</v>
      </c>
      <c r="J290" s="55"/>
      <c r="K290" s="55"/>
      <c r="L290" s="60" t="s">
        <v>58</v>
      </c>
    </row>
    <row r="291" spans="1:12" ht="18.75" customHeight="1">
      <c r="G291" s="52"/>
      <c r="H291" s="53"/>
      <c r="I291" s="56"/>
      <c r="J291" s="57"/>
      <c r="K291" s="57"/>
      <c r="L291" s="61"/>
    </row>
    <row r="292" spans="1:12" ht="19.5" customHeight="1" thickBot="1">
      <c r="G292" s="52"/>
      <c r="H292" s="53"/>
      <c r="I292" s="58"/>
      <c r="J292" s="59"/>
      <c r="K292" s="59"/>
      <c r="L292" s="62"/>
    </row>
    <row r="293" spans="1:12" ht="18.75" customHeight="1">
      <c r="K293" s="151"/>
      <c r="L293" s="151"/>
    </row>
    <row r="294" spans="1:12" ht="46.5" customHeight="1">
      <c r="A294" s="157" t="s">
        <v>0</v>
      </c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</row>
    <row r="295" spans="1:12" ht="33.75" customHeight="1">
      <c r="A295" s="13" t="s">
        <v>25</v>
      </c>
      <c r="B295" s="25">
        <f>$B$3</f>
        <v>0</v>
      </c>
      <c r="C295" s="158">
        <f>$C$3</f>
        <v>0</v>
      </c>
      <c r="D295" s="158"/>
      <c r="E295" s="9" t="s">
        <v>62</v>
      </c>
      <c r="F295" s="9"/>
      <c r="G295" s="20" t="s">
        <v>26</v>
      </c>
      <c r="H295" s="159">
        <f>$H$3</f>
        <v>0</v>
      </c>
      <c r="I295" s="159"/>
      <c r="J295" s="159"/>
      <c r="K295" s="159"/>
      <c r="L295" s="159"/>
    </row>
    <row r="296" spans="1:12" ht="19.5" thickBot="1">
      <c r="A296" s="10"/>
      <c r="B296" s="10"/>
      <c r="C296" s="10"/>
      <c r="D296" s="10"/>
      <c r="E296" s="10"/>
      <c r="F296" s="10"/>
      <c r="H296" s="8"/>
      <c r="I296" s="8"/>
    </row>
    <row r="297" spans="1:12" ht="24" customHeight="1">
      <c r="A297" s="143" t="s">
        <v>1</v>
      </c>
      <c r="B297" s="146" t="s">
        <v>2</v>
      </c>
      <c r="C297" s="147" t="s">
        <v>10</v>
      </c>
      <c r="D297" s="148"/>
      <c r="E297" s="149"/>
      <c r="F297" s="156" t="s">
        <v>71</v>
      </c>
      <c r="G297" s="146" t="s">
        <v>3</v>
      </c>
      <c r="H297" s="146"/>
      <c r="I297" s="146" t="s">
        <v>6</v>
      </c>
      <c r="J297" s="146"/>
      <c r="K297" s="133" t="s">
        <v>7</v>
      </c>
      <c r="L297" s="134"/>
    </row>
    <row r="298" spans="1:12" ht="24" customHeight="1">
      <c r="A298" s="144"/>
      <c r="B298" s="139"/>
      <c r="C298" s="150"/>
      <c r="D298" s="151"/>
      <c r="E298" s="152"/>
      <c r="F298" s="137"/>
      <c r="G298" s="24" t="s">
        <v>4</v>
      </c>
      <c r="H298" s="24" t="s">
        <v>5</v>
      </c>
      <c r="I298" s="139"/>
      <c r="J298" s="139"/>
      <c r="K298" s="135"/>
      <c r="L298" s="136"/>
    </row>
    <row r="299" spans="1:12" ht="38.25" customHeight="1">
      <c r="A299" s="144"/>
      <c r="B299" s="139"/>
      <c r="C299" s="150"/>
      <c r="D299" s="151"/>
      <c r="E299" s="152"/>
      <c r="F299" s="137"/>
      <c r="G299" s="15" t="s">
        <v>16</v>
      </c>
      <c r="H299" s="22" t="s">
        <v>15</v>
      </c>
      <c r="I299" s="137" t="s">
        <v>9</v>
      </c>
      <c r="J299" s="137"/>
      <c r="K299" s="139" t="s">
        <v>8</v>
      </c>
      <c r="L299" s="140"/>
    </row>
    <row r="300" spans="1:12" ht="38.25" customHeight="1" thickBot="1">
      <c r="A300" s="145"/>
      <c r="B300" s="141"/>
      <c r="C300" s="153"/>
      <c r="D300" s="154"/>
      <c r="E300" s="155"/>
      <c r="F300" s="138"/>
      <c r="G300" s="11" t="s">
        <v>17</v>
      </c>
      <c r="H300" s="23" t="s">
        <v>11</v>
      </c>
      <c r="I300" s="138"/>
      <c r="J300" s="138"/>
      <c r="K300" s="141" t="s">
        <v>61</v>
      </c>
      <c r="L300" s="142"/>
    </row>
    <row r="301" spans="1:12" ht="18.75" customHeight="1">
      <c r="A301" s="128">
        <v>41</v>
      </c>
      <c r="B301" s="129"/>
      <c r="C301" s="113"/>
      <c r="D301" s="114"/>
      <c r="E301" s="115"/>
      <c r="F301" s="105"/>
      <c r="G301" s="117"/>
      <c r="H301" s="105"/>
      <c r="I301" s="130"/>
      <c r="J301" s="130"/>
      <c r="K301" s="107" cm="1">
        <f t="array" ref="K301">SUM(COUNTIF(F301:H306,{"全部","一部","エックス線","内視鏡","未実施","エックス線(グルカゴンGノボ)","内視鏡(グルカゴンGノボ)","自院","眼科","未実施"})*{26980,26980,11650,11860,0,14070,14270,1232,0,0})-J304</f>
        <v>0</v>
      </c>
      <c r="L301" s="108" t="s">
        <v>58</v>
      </c>
    </row>
    <row r="302" spans="1:12" ht="18.75" customHeight="1">
      <c r="A302" s="91"/>
      <c r="B302" s="94"/>
      <c r="C302" s="99"/>
      <c r="D302" s="116"/>
      <c r="E302" s="101"/>
      <c r="F302" s="76"/>
      <c r="G302" s="103"/>
      <c r="H302" s="76"/>
      <c r="I302" s="131"/>
      <c r="J302" s="131"/>
      <c r="K302" s="69"/>
      <c r="L302" s="71"/>
    </row>
    <row r="303" spans="1:12" ht="18.75" customHeight="1">
      <c r="A303" s="91"/>
      <c r="B303" s="94"/>
      <c r="C303" s="99"/>
      <c r="D303" s="116"/>
      <c r="E303" s="101"/>
      <c r="F303" s="76"/>
      <c r="G303" s="103"/>
      <c r="H303" s="76"/>
      <c r="I303" s="132"/>
      <c r="J303" s="132"/>
      <c r="K303" s="83"/>
      <c r="L303" s="71" t="s">
        <v>58</v>
      </c>
    </row>
    <row r="304" spans="1:12" ht="18.75" customHeight="1">
      <c r="A304" s="91"/>
      <c r="B304" s="94"/>
      <c r="C304" s="99"/>
      <c r="D304" s="116"/>
      <c r="E304" s="101"/>
      <c r="F304" s="76"/>
      <c r="G304" s="103"/>
      <c r="H304" s="76"/>
      <c r="I304" s="84" t="s">
        <v>14</v>
      </c>
      <c r="J304" s="87"/>
      <c r="K304" s="83"/>
      <c r="L304" s="71"/>
    </row>
    <row r="305" spans="1:12" ht="18.75" customHeight="1">
      <c r="A305" s="91"/>
      <c r="B305" s="94"/>
      <c r="C305" s="63"/>
      <c r="D305" s="120"/>
      <c r="E305" s="67"/>
      <c r="F305" s="76"/>
      <c r="G305" s="103"/>
      <c r="H305" s="76"/>
      <c r="I305" s="85"/>
      <c r="J305" s="88"/>
      <c r="K305" s="69">
        <f>K301-K303</f>
        <v>0</v>
      </c>
      <c r="L305" s="71" t="s">
        <v>58</v>
      </c>
    </row>
    <row r="306" spans="1:12" ht="19.5" customHeight="1" thickBot="1">
      <c r="A306" s="125"/>
      <c r="B306" s="127"/>
      <c r="C306" s="119"/>
      <c r="D306" s="121"/>
      <c r="E306" s="122"/>
      <c r="F306" s="106"/>
      <c r="G306" s="118"/>
      <c r="H306" s="106"/>
      <c r="I306" s="109"/>
      <c r="J306" s="110"/>
      <c r="K306" s="123"/>
      <c r="L306" s="124"/>
    </row>
    <row r="307" spans="1:12" ht="19.5" customHeight="1" thickTop="1">
      <c r="A307" s="90">
        <v>42</v>
      </c>
      <c r="B307" s="93"/>
      <c r="C307" s="113"/>
      <c r="D307" s="114"/>
      <c r="E307" s="115"/>
      <c r="F307" s="105"/>
      <c r="G307" s="117"/>
      <c r="H307" s="105"/>
      <c r="I307" s="78"/>
      <c r="J307" s="78"/>
      <c r="K307" s="107" cm="1">
        <f t="array" ref="K307">SUM(COUNTIF(F307:H312,{"全部","一部","エックス線","内視鏡","未実施","エックス線(グルカゴンGノボ)","内視鏡(グルカゴンGノボ)","自院","眼科","未実施"})*{26980,26980,11650,11860,0,14070,14270,1232,0,0})-J310</f>
        <v>0</v>
      </c>
      <c r="L307" s="108" t="s">
        <v>58</v>
      </c>
    </row>
    <row r="308" spans="1:12" ht="18.75" customHeight="1">
      <c r="A308" s="91"/>
      <c r="B308" s="94"/>
      <c r="C308" s="99"/>
      <c r="D308" s="116"/>
      <c r="E308" s="101"/>
      <c r="F308" s="76"/>
      <c r="G308" s="103"/>
      <c r="H308" s="76"/>
      <c r="I308" s="79"/>
      <c r="J308" s="79"/>
      <c r="K308" s="69"/>
      <c r="L308" s="71"/>
    </row>
    <row r="309" spans="1:12" ht="18.75" customHeight="1">
      <c r="A309" s="91"/>
      <c r="B309" s="94"/>
      <c r="C309" s="99"/>
      <c r="D309" s="116"/>
      <c r="E309" s="101"/>
      <c r="F309" s="76"/>
      <c r="G309" s="103"/>
      <c r="H309" s="76"/>
      <c r="I309" s="80"/>
      <c r="J309" s="80"/>
      <c r="K309" s="83"/>
      <c r="L309" s="71" t="s">
        <v>58</v>
      </c>
    </row>
    <row r="310" spans="1:12" ht="18.75" customHeight="1">
      <c r="A310" s="91"/>
      <c r="B310" s="94"/>
      <c r="C310" s="99"/>
      <c r="D310" s="116"/>
      <c r="E310" s="101"/>
      <c r="F310" s="76"/>
      <c r="G310" s="103"/>
      <c r="H310" s="76"/>
      <c r="I310" s="84" t="s">
        <v>14</v>
      </c>
      <c r="J310" s="87"/>
      <c r="K310" s="83"/>
      <c r="L310" s="71"/>
    </row>
    <row r="311" spans="1:12" ht="18.75" customHeight="1">
      <c r="A311" s="91"/>
      <c r="B311" s="94"/>
      <c r="C311" s="63"/>
      <c r="D311" s="120"/>
      <c r="E311" s="67"/>
      <c r="F311" s="76"/>
      <c r="G311" s="103"/>
      <c r="H311" s="76"/>
      <c r="I311" s="85"/>
      <c r="J311" s="88"/>
      <c r="K311" s="69">
        <f t="shared" ref="K311" si="32">K307-K309</f>
        <v>0</v>
      </c>
      <c r="L311" s="71" t="s">
        <v>58</v>
      </c>
    </row>
    <row r="312" spans="1:12" ht="19.5" customHeight="1" thickBot="1">
      <c r="A312" s="125"/>
      <c r="B312" s="127"/>
      <c r="C312" s="119"/>
      <c r="D312" s="121"/>
      <c r="E312" s="122"/>
      <c r="F312" s="106"/>
      <c r="G312" s="118"/>
      <c r="H312" s="106"/>
      <c r="I312" s="109"/>
      <c r="J312" s="110"/>
      <c r="K312" s="123"/>
      <c r="L312" s="124"/>
    </row>
    <row r="313" spans="1:12" ht="19.5" customHeight="1" thickTop="1">
      <c r="A313" s="90">
        <v>43</v>
      </c>
      <c r="B313" s="93"/>
      <c r="C313" s="113"/>
      <c r="D313" s="114"/>
      <c r="E313" s="115"/>
      <c r="F313" s="105"/>
      <c r="G313" s="117"/>
      <c r="H313" s="105"/>
      <c r="I313" s="78"/>
      <c r="J313" s="78"/>
      <c r="K313" s="107" cm="1">
        <f t="array" ref="K313">SUM(COUNTIF(F313:H318,{"全部","一部","エックス線","内視鏡","未実施","エックス線(グルカゴンGノボ)","内視鏡(グルカゴンGノボ)","自院","眼科","未実施"})*{26980,26980,11650,11860,0,14070,14270,1232,0,0})-J316</f>
        <v>0</v>
      </c>
      <c r="L313" s="108" t="s">
        <v>58</v>
      </c>
    </row>
    <row r="314" spans="1:12" ht="18.75" customHeight="1">
      <c r="A314" s="91"/>
      <c r="B314" s="94"/>
      <c r="C314" s="99"/>
      <c r="D314" s="116"/>
      <c r="E314" s="101"/>
      <c r="F314" s="76"/>
      <c r="G314" s="103"/>
      <c r="H314" s="76"/>
      <c r="I314" s="79"/>
      <c r="J314" s="79"/>
      <c r="K314" s="69"/>
      <c r="L314" s="71"/>
    </row>
    <row r="315" spans="1:12" ht="18.75" customHeight="1">
      <c r="A315" s="91"/>
      <c r="B315" s="94"/>
      <c r="C315" s="99"/>
      <c r="D315" s="116"/>
      <c r="E315" s="101"/>
      <c r="F315" s="76"/>
      <c r="G315" s="103"/>
      <c r="H315" s="76"/>
      <c r="I315" s="80"/>
      <c r="J315" s="80"/>
      <c r="K315" s="83"/>
      <c r="L315" s="71" t="s">
        <v>58</v>
      </c>
    </row>
    <row r="316" spans="1:12" ht="18.75" customHeight="1">
      <c r="A316" s="91"/>
      <c r="B316" s="94"/>
      <c r="C316" s="99"/>
      <c r="D316" s="116"/>
      <c r="E316" s="101"/>
      <c r="F316" s="76"/>
      <c r="G316" s="103"/>
      <c r="H316" s="76"/>
      <c r="I316" s="84" t="s">
        <v>14</v>
      </c>
      <c r="J316" s="87"/>
      <c r="K316" s="83"/>
      <c r="L316" s="71"/>
    </row>
    <row r="317" spans="1:12" ht="18.75" customHeight="1">
      <c r="A317" s="91"/>
      <c r="B317" s="94"/>
      <c r="C317" s="63"/>
      <c r="D317" s="120"/>
      <c r="E317" s="67"/>
      <c r="F317" s="76"/>
      <c r="G317" s="103"/>
      <c r="H317" s="76"/>
      <c r="I317" s="85"/>
      <c r="J317" s="88"/>
      <c r="K317" s="69">
        <f t="shared" ref="K317" si="33">K313-K315</f>
        <v>0</v>
      </c>
      <c r="L317" s="71" t="s">
        <v>58</v>
      </c>
    </row>
    <row r="318" spans="1:12" ht="19.5" customHeight="1" thickBot="1">
      <c r="A318" s="111"/>
      <c r="B318" s="112"/>
      <c r="C318" s="119"/>
      <c r="D318" s="121"/>
      <c r="E318" s="122"/>
      <c r="F318" s="106"/>
      <c r="G318" s="118"/>
      <c r="H318" s="106"/>
      <c r="I318" s="109"/>
      <c r="J318" s="110"/>
      <c r="K318" s="123"/>
      <c r="L318" s="124"/>
    </row>
    <row r="319" spans="1:12" ht="19.5" customHeight="1" thickTop="1">
      <c r="A319" s="90">
        <v>44</v>
      </c>
      <c r="B319" s="126"/>
      <c r="C319" s="113"/>
      <c r="D319" s="114"/>
      <c r="E319" s="115"/>
      <c r="F319" s="105"/>
      <c r="G319" s="117"/>
      <c r="H319" s="105"/>
      <c r="I319" s="78"/>
      <c r="J319" s="78"/>
      <c r="K319" s="107" cm="1">
        <f t="array" ref="K319">SUM(COUNTIF(F319:H324,{"全部","一部","エックス線","内視鏡","未実施","エックス線(グルカゴンGノボ)","内視鏡(グルカゴンGノボ)","自院","眼科","未実施"})*{26980,26980,11650,11860,0,14070,14270,1232,0,0})-J322</f>
        <v>0</v>
      </c>
      <c r="L319" s="108" t="s">
        <v>58</v>
      </c>
    </row>
    <row r="320" spans="1:12" ht="18.75" customHeight="1">
      <c r="A320" s="91"/>
      <c r="B320" s="94"/>
      <c r="C320" s="99"/>
      <c r="D320" s="116"/>
      <c r="E320" s="101"/>
      <c r="F320" s="76"/>
      <c r="G320" s="103"/>
      <c r="H320" s="76"/>
      <c r="I320" s="79"/>
      <c r="J320" s="79"/>
      <c r="K320" s="69"/>
      <c r="L320" s="71"/>
    </row>
    <row r="321" spans="1:12" ht="18.75" customHeight="1">
      <c r="A321" s="91"/>
      <c r="B321" s="94"/>
      <c r="C321" s="99"/>
      <c r="D321" s="116"/>
      <c r="E321" s="101"/>
      <c r="F321" s="76"/>
      <c r="G321" s="103"/>
      <c r="H321" s="76"/>
      <c r="I321" s="80"/>
      <c r="J321" s="80"/>
      <c r="K321" s="83"/>
      <c r="L321" s="71" t="s">
        <v>58</v>
      </c>
    </row>
    <row r="322" spans="1:12" ht="18.75" customHeight="1">
      <c r="A322" s="91"/>
      <c r="B322" s="94"/>
      <c r="C322" s="99"/>
      <c r="D322" s="116"/>
      <c r="E322" s="101"/>
      <c r="F322" s="76"/>
      <c r="G322" s="103"/>
      <c r="H322" s="76"/>
      <c r="I322" s="84" t="s">
        <v>14</v>
      </c>
      <c r="J322" s="87"/>
      <c r="K322" s="83"/>
      <c r="L322" s="71"/>
    </row>
    <row r="323" spans="1:12" ht="18.75" customHeight="1">
      <c r="A323" s="91"/>
      <c r="B323" s="94"/>
      <c r="C323" s="63"/>
      <c r="D323" s="120"/>
      <c r="E323" s="67"/>
      <c r="F323" s="76"/>
      <c r="G323" s="103"/>
      <c r="H323" s="76"/>
      <c r="I323" s="85"/>
      <c r="J323" s="88"/>
      <c r="K323" s="69">
        <f t="shared" ref="K323" si="34">K319-K321</f>
        <v>0</v>
      </c>
      <c r="L323" s="71" t="s">
        <v>58</v>
      </c>
    </row>
    <row r="324" spans="1:12" ht="19.5" customHeight="1" thickBot="1">
      <c r="A324" s="125"/>
      <c r="B324" s="127"/>
      <c r="C324" s="119"/>
      <c r="D324" s="121"/>
      <c r="E324" s="122"/>
      <c r="F324" s="106"/>
      <c r="G324" s="118"/>
      <c r="H324" s="106"/>
      <c r="I324" s="109"/>
      <c r="J324" s="110"/>
      <c r="K324" s="123"/>
      <c r="L324" s="124"/>
    </row>
    <row r="325" spans="1:12" ht="19.5" customHeight="1" thickTop="1">
      <c r="A325" s="90">
        <v>45</v>
      </c>
      <c r="B325" s="93"/>
      <c r="C325" s="113"/>
      <c r="D325" s="114"/>
      <c r="E325" s="115"/>
      <c r="F325" s="105"/>
      <c r="G325" s="117"/>
      <c r="H325" s="105"/>
      <c r="I325" s="78"/>
      <c r="J325" s="78"/>
      <c r="K325" s="107" cm="1">
        <f t="array" ref="K325">SUM(COUNTIF(F325:H330,{"全部","一部","エックス線","内視鏡","未実施","エックス線(グルカゴンGノボ)","内視鏡(グルカゴンGノボ)","自院","眼科","未実施"})*{26980,26980,11650,11860,0,14070,14270,1232,0,0})-J328</f>
        <v>0</v>
      </c>
      <c r="L325" s="108" t="s">
        <v>58</v>
      </c>
    </row>
    <row r="326" spans="1:12" ht="18.75" customHeight="1">
      <c r="A326" s="91"/>
      <c r="B326" s="94"/>
      <c r="C326" s="99"/>
      <c r="D326" s="116"/>
      <c r="E326" s="101"/>
      <c r="F326" s="76"/>
      <c r="G326" s="103"/>
      <c r="H326" s="76"/>
      <c r="I326" s="79"/>
      <c r="J326" s="79"/>
      <c r="K326" s="69"/>
      <c r="L326" s="71"/>
    </row>
    <row r="327" spans="1:12" ht="18.75" customHeight="1">
      <c r="A327" s="91"/>
      <c r="B327" s="94"/>
      <c r="C327" s="99"/>
      <c r="D327" s="116"/>
      <c r="E327" s="101"/>
      <c r="F327" s="76"/>
      <c r="G327" s="103"/>
      <c r="H327" s="76"/>
      <c r="I327" s="80"/>
      <c r="J327" s="80"/>
      <c r="K327" s="83"/>
      <c r="L327" s="71" t="s">
        <v>58</v>
      </c>
    </row>
    <row r="328" spans="1:12" ht="18.75" customHeight="1">
      <c r="A328" s="91"/>
      <c r="B328" s="94"/>
      <c r="C328" s="99"/>
      <c r="D328" s="116"/>
      <c r="E328" s="101"/>
      <c r="F328" s="76"/>
      <c r="G328" s="103"/>
      <c r="H328" s="76"/>
      <c r="I328" s="84" t="s">
        <v>14</v>
      </c>
      <c r="J328" s="87"/>
      <c r="K328" s="83"/>
      <c r="L328" s="71"/>
    </row>
    <row r="329" spans="1:12" ht="18.75" customHeight="1">
      <c r="A329" s="91"/>
      <c r="B329" s="94"/>
      <c r="C329" s="63"/>
      <c r="D329" s="120"/>
      <c r="E329" s="67"/>
      <c r="F329" s="76"/>
      <c r="G329" s="103"/>
      <c r="H329" s="76"/>
      <c r="I329" s="85"/>
      <c r="J329" s="88"/>
      <c r="K329" s="69">
        <f>K325-K327</f>
        <v>0</v>
      </c>
      <c r="L329" s="71" t="s">
        <v>58</v>
      </c>
    </row>
    <row r="330" spans="1:12" ht="19.5" customHeight="1" thickBot="1">
      <c r="A330" s="111"/>
      <c r="B330" s="112"/>
      <c r="C330" s="119"/>
      <c r="D330" s="121"/>
      <c r="E330" s="122"/>
      <c r="F330" s="106"/>
      <c r="G330" s="118"/>
      <c r="H330" s="106"/>
      <c r="I330" s="109"/>
      <c r="J330" s="110"/>
      <c r="K330" s="123"/>
      <c r="L330" s="124"/>
    </row>
    <row r="331" spans="1:12" ht="19.5" customHeight="1" thickTop="1">
      <c r="A331" s="90">
        <v>46</v>
      </c>
      <c r="B331" s="126"/>
      <c r="C331" s="113"/>
      <c r="D331" s="114"/>
      <c r="E331" s="115"/>
      <c r="F331" s="105"/>
      <c r="G331" s="117"/>
      <c r="H331" s="105"/>
      <c r="I331" s="78"/>
      <c r="J331" s="78"/>
      <c r="K331" s="107" cm="1">
        <f t="array" ref="K331">SUM(COUNTIF(F331:H336,{"全部","一部","エックス線","内視鏡","未実施","エックス線(グルカゴンGノボ)","内視鏡(グルカゴンGノボ)","自院","眼科","未実施"})*{26980,26980,11650,11860,0,14070,14270,1232,0,0})-J334</f>
        <v>0</v>
      </c>
      <c r="L331" s="108" t="s">
        <v>58</v>
      </c>
    </row>
    <row r="332" spans="1:12" ht="18.75" customHeight="1">
      <c r="A332" s="91"/>
      <c r="B332" s="94"/>
      <c r="C332" s="99"/>
      <c r="D332" s="116"/>
      <c r="E332" s="101"/>
      <c r="F332" s="76"/>
      <c r="G332" s="103"/>
      <c r="H332" s="76"/>
      <c r="I332" s="79"/>
      <c r="J332" s="79"/>
      <c r="K332" s="69"/>
      <c r="L332" s="71"/>
    </row>
    <row r="333" spans="1:12" ht="18.75" customHeight="1">
      <c r="A333" s="91"/>
      <c r="B333" s="94"/>
      <c r="C333" s="99"/>
      <c r="D333" s="116"/>
      <c r="E333" s="101"/>
      <c r="F333" s="76"/>
      <c r="G333" s="103"/>
      <c r="H333" s="76"/>
      <c r="I333" s="80"/>
      <c r="J333" s="80"/>
      <c r="K333" s="83"/>
      <c r="L333" s="71" t="s">
        <v>58</v>
      </c>
    </row>
    <row r="334" spans="1:12" ht="18.75" customHeight="1">
      <c r="A334" s="91"/>
      <c r="B334" s="94"/>
      <c r="C334" s="99"/>
      <c r="D334" s="116"/>
      <c r="E334" s="101"/>
      <c r="F334" s="76"/>
      <c r="G334" s="103"/>
      <c r="H334" s="76"/>
      <c r="I334" s="84" t="s">
        <v>14</v>
      </c>
      <c r="J334" s="87"/>
      <c r="K334" s="83"/>
      <c r="L334" s="71"/>
    </row>
    <row r="335" spans="1:12" ht="18.75" customHeight="1">
      <c r="A335" s="91"/>
      <c r="B335" s="94"/>
      <c r="C335" s="63"/>
      <c r="D335" s="120"/>
      <c r="E335" s="67"/>
      <c r="F335" s="76"/>
      <c r="G335" s="103"/>
      <c r="H335" s="76"/>
      <c r="I335" s="85"/>
      <c r="J335" s="88"/>
      <c r="K335" s="69">
        <f t="shared" ref="K335" si="35">K331-K333</f>
        <v>0</v>
      </c>
      <c r="L335" s="71" t="s">
        <v>58</v>
      </c>
    </row>
    <row r="336" spans="1:12" ht="19.5" customHeight="1" thickBot="1">
      <c r="A336" s="125"/>
      <c r="B336" s="127"/>
      <c r="C336" s="119"/>
      <c r="D336" s="121"/>
      <c r="E336" s="122"/>
      <c r="F336" s="106"/>
      <c r="G336" s="118"/>
      <c r="H336" s="106"/>
      <c r="I336" s="109"/>
      <c r="J336" s="110"/>
      <c r="K336" s="123"/>
      <c r="L336" s="124"/>
    </row>
    <row r="337" spans="1:12" ht="19.5" customHeight="1" thickTop="1">
      <c r="A337" s="90">
        <v>47</v>
      </c>
      <c r="B337" s="93"/>
      <c r="C337" s="113"/>
      <c r="D337" s="114"/>
      <c r="E337" s="115"/>
      <c r="F337" s="105"/>
      <c r="G337" s="117"/>
      <c r="H337" s="105"/>
      <c r="I337" s="78"/>
      <c r="J337" s="78"/>
      <c r="K337" s="107" cm="1">
        <f t="array" ref="K337">SUM(COUNTIF(F337:H342,{"全部","一部","エックス線","内視鏡","未実施","エックス線(グルカゴンGノボ)","内視鏡(グルカゴンGノボ)","自院","眼科","未実施"})*{26980,26980,11650,11860,0,14070,14270,1232,0,0})-J340</f>
        <v>0</v>
      </c>
      <c r="L337" s="108" t="s">
        <v>58</v>
      </c>
    </row>
    <row r="338" spans="1:12" ht="18.75" customHeight="1">
      <c r="A338" s="91"/>
      <c r="B338" s="94"/>
      <c r="C338" s="99"/>
      <c r="D338" s="116"/>
      <c r="E338" s="101"/>
      <c r="F338" s="76"/>
      <c r="G338" s="103"/>
      <c r="H338" s="76"/>
      <c r="I338" s="79"/>
      <c r="J338" s="79"/>
      <c r="K338" s="69"/>
      <c r="L338" s="71"/>
    </row>
    <row r="339" spans="1:12" ht="18.75" customHeight="1">
      <c r="A339" s="91"/>
      <c r="B339" s="94"/>
      <c r="C339" s="99"/>
      <c r="D339" s="116"/>
      <c r="E339" s="101"/>
      <c r="F339" s="76"/>
      <c r="G339" s="103"/>
      <c r="H339" s="76"/>
      <c r="I339" s="80"/>
      <c r="J339" s="80"/>
      <c r="K339" s="83"/>
      <c r="L339" s="71" t="s">
        <v>58</v>
      </c>
    </row>
    <row r="340" spans="1:12" ht="18.75" customHeight="1">
      <c r="A340" s="91"/>
      <c r="B340" s="94"/>
      <c r="C340" s="99"/>
      <c r="D340" s="116"/>
      <c r="E340" s="101"/>
      <c r="F340" s="76"/>
      <c r="G340" s="103"/>
      <c r="H340" s="76"/>
      <c r="I340" s="84" t="s">
        <v>14</v>
      </c>
      <c r="J340" s="87"/>
      <c r="K340" s="83"/>
      <c r="L340" s="71"/>
    </row>
    <row r="341" spans="1:12" ht="18.75" customHeight="1">
      <c r="A341" s="91"/>
      <c r="B341" s="94"/>
      <c r="C341" s="63"/>
      <c r="D341" s="120"/>
      <c r="E341" s="67"/>
      <c r="F341" s="76"/>
      <c r="G341" s="103"/>
      <c r="H341" s="76"/>
      <c r="I341" s="85"/>
      <c r="J341" s="88"/>
      <c r="K341" s="69">
        <f t="shared" ref="K341" si="36">K337-K339</f>
        <v>0</v>
      </c>
      <c r="L341" s="71" t="s">
        <v>58</v>
      </c>
    </row>
    <row r="342" spans="1:12" ht="19.5" customHeight="1" thickBot="1">
      <c r="A342" s="111"/>
      <c r="B342" s="112"/>
      <c r="C342" s="119"/>
      <c r="D342" s="121"/>
      <c r="E342" s="122"/>
      <c r="F342" s="106"/>
      <c r="G342" s="118"/>
      <c r="H342" s="106"/>
      <c r="I342" s="109"/>
      <c r="J342" s="110"/>
      <c r="K342" s="123"/>
      <c r="L342" s="124"/>
    </row>
    <row r="343" spans="1:12" ht="19.5" customHeight="1" thickTop="1">
      <c r="A343" s="90">
        <v>48</v>
      </c>
      <c r="B343" s="126"/>
      <c r="C343" s="113"/>
      <c r="D343" s="114"/>
      <c r="E343" s="115"/>
      <c r="F343" s="105"/>
      <c r="G343" s="117"/>
      <c r="H343" s="105"/>
      <c r="I343" s="78"/>
      <c r="J343" s="78"/>
      <c r="K343" s="107" cm="1">
        <f t="array" ref="K343">SUM(COUNTIF(F343:H348,{"全部","一部","エックス線","内視鏡","未実施","エックス線(グルカゴンGノボ)","内視鏡(グルカゴンGノボ)","自院","眼科","未実施"})*{26980,26980,11650,11860,0,14070,14270,1232,0,0})-J346</f>
        <v>0</v>
      </c>
      <c r="L343" s="108" t="s">
        <v>58</v>
      </c>
    </row>
    <row r="344" spans="1:12" ht="18.75" customHeight="1">
      <c r="A344" s="91"/>
      <c r="B344" s="94"/>
      <c r="C344" s="99"/>
      <c r="D344" s="116"/>
      <c r="E344" s="101"/>
      <c r="F344" s="76"/>
      <c r="G344" s="103"/>
      <c r="H344" s="76"/>
      <c r="I344" s="79"/>
      <c r="J344" s="79"/>
      <c r="K344" s="69"/>
      <c r="L344" s="71"/>
    </row>
    <row r="345" spans="1:12" ht="18.75" customHeight="1">
      <c r="A345" s="91"/>
      <c r="B345" s="94"/>
      <c r="C345" s="99"/>
      <c r="D345" s="116"/>
      <c r="E345" s="101"/>
      <c r="F345" s="76"/>
      <c r="G345" s="103"/>
      <c r="H345" s="76"/>
      <c r="I345" s="80"/>
      <c r="J345" s="80"/>
      <c r="K345" s="83"/>
      <c r="L345" s="71" t="s">
        <v>58</v>
      </c>
    </row>
    <row r="346" spans="1:12" ht="18.75" customHeight="1">
      <c r="A346" s="91"/>
      <c r="B346" s="94"/>
      <c r="C346" s="99"/>
      <c r="D346" s="116"/>
      <c r="E346" s="101"/>
      <c r="F346" s="76"/>
      <c r="G346" s="103"/>
      <c r="H346" s="76"/>
      <c r="I346" s="84" t="s">
        <v>14</v>
      </c>
      <c r="J346" s="87"/>
      <c r="K346" s="83"/>
      <c r="L346" s="71"/>
    </row>
    <row r="347" spans="1:12" ht="18.75" customHeight="1">
      <c r="A347" s="91"/>
      <c r="B347" s="94"/>
      <c r="C347" s="63"/>
      <c r="D347" s="120"/>
      <c r="E347" s="67"/>
      <c r="F347" s="76"/>
      <c r="G347" s="103"/>
      <c r="H347" s="76"/>
      <c r="I347" s="85"/>
      <c r="J347" s="88"/>
      <c r="K347" s="69">
        <f t="shared" ref="K347" si="37">K343-K345</f>
        <v>0</v>
      </c>
      <c r="L347" s="71" t="s">
        <v>58</v>
      </c>
    </row>
    <row r="348" spans="1:12" ht="19.5" customHeight="1" thickBot="1">
      <c r="A348" s="125"/>
      <c r="B348" s="127"/>
      <c r="C348" s="119"/>
      <c r="D348" s="121"/>
      <c r="E348" s="122"/>
      <c r="F348" s="106"/>
      <c r="G348" s="118"/>
      <c r="H348" s="106"/>
      <c r="I348" s="109"/>
      <c r="J348" s="110"/>
      <c r="K348" s="123"/>
      <c r="L348" s="124"/>
    </row>
    <row r="349" spans="1:12" ht="19.5" customHeight="1" thickTop="1">
      <c r="A349" s="90">
        <v>49</v>
      </c>
      <c r="B349" s="93"/>
      <c r="C349" s="113"/>
      <c r="D349" s="114"/>
      <c r="E349" s="115"/>
      <c r="F349" s="105"/>
      <c r="G349" s="117"/>
      <c r="H349" s="105"/>
      <c r="I349" s="78"/>
      <c r="J349" s="78"/>
      <c r="K349" s="107" cm="1">
        <f t="array" ref="K349">SUM(COUNTIF(F349:H354,{"全部","一部","エックス線","内視鏡","未実施","エックス線(グルカゴンGノボ)","内視鏡(グルカゴンGノボ)","自院","眼科","未実施"})*{26980,26980,11650,11860,0,14070,14270,1232,0,0})-J352</f>
        <v>0</v>
      </c>
      <c r="L349" s="108" t="s">
        <v>58</v>
      </c>
    </row>
    <row r="350" spans="1:12" ht="18.75" customHeight="1">
      <c r="A350" s="91"/>
      <c r="B350" s="94"/>
      <c r="C350" s="99"/>
      <c r="D350" s="116"/>
      <c r="E350" s="101"/>
      <c r="F350" s="76"/>
      <c r="G350" s="103"/>
      <c r="H350" s="76"/>
      <c r="I350" s="79"/>
      <c r="J350" s="79"/>
      <c r="K350" s="69"/>
      <c r="L350" s="71"/>
    </row>
    <row r="351" spans="1:12" ht="18.75" customHeight="1">
      <c r="A351" s="91"/>
      <c r="B351" s="94"/>
      <c r="C351" s="99"/>
      <c r="D351" s="116"/>
      <c r="E351" s="101"/>
      <c r="F351" s="76"/>
      <c r="G351" s="103"/>
      <c r="H351" s="76"/>
      <c r="I351" s="80"/>
      <c r="J351" s="80"/>
      <c r="K351" s="83"/>
      <c r="L351" s="71" t="s">
        <v>58</v>
      </c>
    </row>
    <row r="352" spans="1:12" ht="18.75" customHeight="1">
      <c r="A352" s="91"/>
      <c r="B352" s="94"/>
      <c r="C352" s="99"/>
      <c r="D352" s="116"/>
      <c r="E352" s="101"/>
      <c r="F352" s="76"/>
      <c r="G352" s="103"/>
      <c r="H352" s="76"/>
      <c r="I352" s="84" t="s">
        <v>14</v>
      </c>
      <c r="J352" s="87"/>
      <c r="K352" s="83"/>
      <c r="L352" s="71"/>
    </row>
    <row r="353" spans="1:12" ht="18.75" customHeight="1">
      <c r="A353" s="91"/>
      <c r="B353" s="94"/>
      <c r="C353" s="63"/>
      <c r="D353" s="120"/>
      <c r="E353" s="67"/>
      <c r="F353" s="76"/>
      <c r="G353" s="103"/>
      <c r="H353" s="76"/>
      <c r="I353" s="85"/>
      <c r="J353" s="88"/>
      <c r="K353" s="69">
        <f t="shared" ref="K353" si="38">K349-K351</f>
        <v>0</v>
      </c>
      <c r="L353" s="71" t="s">
        <v>58</v>
      </c>
    </row>
    <row r="354" spans="1:12" ht="19.5" customHeight="1" thickBot="1">
      <c r="A354" s="111"/>
      <c r="B354" s="112"/>
      <c r="C354" s="119"/>
      <c r="D354" s="121"/>
      <c r="E354" s="122"/>
      <c r="F354" s="106"/>
      <c r="G354" s="118"/>
      <c r="H354" s="106"/>
      <c r="I354" s="109"/>
      <c r="J354" s="110"/>
      <c r="K354" s="123"/>
      <c r="L354" s="124"/>
    </row>
    <row r="355" spans="1:12" ht="19.5" customHeight="1" thickTop="1">
      <c r="A355" s="90">
        <v>50</v>
      </c>
      <c r="B355" s="93"/>
      <c r="C355" s="96"/>
      <c r="D355" s="97"/>
      <c r="E355" s="98"/>
      <c r="F355" s="75"/>
      <c r="G355" s="102"/>
      <c r="H355" s="75"/>
      <c r="I355" s="78"/>
      <c r="J355" s="78"/>
      <c r="K355" s="81" cm="1">
        <f t="array" ref="K355">SUM(COUNTIF(F355:H360,{"全部","一部","エックス線","内視鏡","未実施","エックス線(グルカゴンGノボ)","内視鏡(グルカゴンGノボ)","自院","眼科","未実施"})*{26980,26980,11650,11860,0,14070,14270,1232,0,0})-J358</f>
        <v>0</v>
      </c>
      <c r="L355" s="82" t="s">
        <v>58</v>
      </c>
    </row>
    <row r="356" spans="1:12" ht="18.75" customHeight="1">
      <c r="A356" s="91"/>
      <c r="B356" s="94"/>
      <c r="C356" s="99"/>
      <c r="D356" s="100"/>
      <c r="E356" s="101"/>
      <c r="F356" s="76"/>
      <c r="G356" s="103"/>
      <c r="H356" s="76"/>
      <c r="I356" s="79"/>
      <c r="J356" s="79"/>
      <c r="K356" s="69"/>
      <c r="L356" s="71"/>
    </row>
    <row r="357" spans="1:12" ht="18.75" customHeight="1">
      <c r="A357" s="91"/>
      <c r="B357" s="94"/>
      <c r="C357" s="99"/>
      <c r="D357" s="100"/>
      <c r="E357" s="101"/>
      <c r="F357" s="76"/>
      <c r="G357" s="103"/>
      <c r="H357" s="76"/>
      <c r="I357" s="80"/>
      <c r="J357" s="80"/>
      <c r="K357" s="83"/>
      <c r="L357" s="71" t="s">
        <v>58</v>
      </c>
    </row>
    <row r="358" spans="1:12" ht="18.75" customHeight="1">
      <c r="A358" s="91"/>
      <c r="B358" s="94"/>
      <c r="C358" s="99"/>
      <c r="D358" s="100"/>
      <c r="E358" s="101"/>
      <c r="F358" s="76"/>
      <c r="G358" s="103"/>
      <c r="H358" s="76"/>
      <c r="I358" s="84" t="s">
        <v>14</v>
      </c>
      <c r="J358" s="87"/>
      <c r="K358" s="83"/>
      <c r="L358" s="71"/>
    </row>
    <row r="359" spans="1:12" ht="18.75" customHeight="1">
      <c r="A359" s="91"/>
      <c r="B359" s="94"/>
      <c r="C359" s="63"/>
      <c r="D359" s="65"/>
      <c r="E359" s="67"/>
      <c r="F359" s="76"/>
      <c r="G359" s="103"/>
      <c r="H359" s="76"/>
      <c r="I359" s="85"/>
      <c r="J359" s="88"/>
      <c r="K359" s="69">
        <f t="shared" ref="K359" si="39">K355-K357</f>
        <v>0</v>
      </c>
      <c r="L359" s="71" t="s">
        <v>58</v>
      </c>
    </row>
    <row r="360" spans="1:12" ht="19.5" customHeight="1" thickBot="1">
      <c r="A360" s="92"/>
      <c r="B360" s="95"/>
      <c r="C360" s="64"/>
      <c r="D360" s="66"/>
      <c r="E360" s="68"/>
      <c r="F360" s="77"/>
      <c r="G360" s="104"/>
      <c r="H360" s="77"/>
      <c r="I360" s="86"/>
      <c r="J360" s="89"/>
      <c r="K360" s="70"/>
      <c r="L360" s="72"/>
    </row>
    <row r="361" spans="1:12" ht="19.5" customHeight="1">
      <c r="A361" s="19"/>
      <c r="B361" s="19"/>
      <c r="C361" s="21"/>
      <c r="D361" s="21"/>
      <c r="E361" s="21"/>
      <c r="F361" s="19"/>
      <c r="G361" s="19"/>
      <c r="H361" s="19"/>
      <c r="I361" s="12"/>
      <c r="J361" s="12"/>
      <c r="K361" s="73" t="s">
        <v>12</v>
      </c>
      <c r="L361" s="73"/>
    </row>
    <row r="362" spans="1:12" ht="19.5" customHeight="1" thickBot="1">
      <c r="K362" s="74"/>
      <c r="L362" s="74"/>
    </row>
    <row r="363" spans="1:12" ht="18.75" customHeight="1">
      <c r="G363" s="52" t="s">
        <v>13</v>
      </c>
      <c r="H363" s="53"/>
      <c r="I363" s="54">
        <f>SUM(K305+K311+K317+K323+K329+K335+K341+K347+K353+K359)</f>
        <v>0</v>
      </c>
      <c r="J363" s="55"/>
      <c r="K363" s="55"/>
      <c r="L363" s="60" t="s">
        <v>58</v>
      </c>
    </row>
    <row r="364" spans="1:12" ht="18.75" customHeight="1">
      <c r="G364" s="52"/>
      <c r="H364" s="53"/>
      <c r="I364" s="56"/>
      <c r="J364" s="57"/>
      <c r="K364" s="57"/>
      <c r="L364" s="61"/>
    </row>
    <row r="365" spans="1:12" ht="19.5" customHeight="1" thickBot="1">
      <c r="G365" s="52"/>
      <c r="H365" s="53"/>
      <c r="I365" s="58"/>
      <c r="J365" s="59"/>
      <c r="K365" s="59"/>
      <c r="L365" s="62"/>
    </row>
  </sheetData>
  <sheetProtection algorithmName="SHA-512" hashValue="hH52V1ag+wj4L2yfrzSF0wy/EdvLROH9p1KXlLaCFjXSxqQ9/mLk0DRNoiFj4sxPsTpBAtdK9j/1LEP/pB122A==" saltValue="3ApGCGnDtoDMSizo37V84Q==" spinCount="100000" sheet="1" formatCells="0" formatColumns="0" formatRows="0" insertColumns="0" insertRows="0" deleteColumns="0" deleteRows="0" sort="0" autoFilter="0"/>
  <mergeCells count="990">
    <mergeCell ref="K11:K12"/>
    <mergeCell ref="L11:L12"/>
    <mergeCell ref="I12:I14"/>
    <mergeCell ref="J12:J14"/>
    <mergeCell ref="K5:L6"/>
    <mergeCell ref="I7:J8"/>
    <mergeCell ref="K7:L7"/>
    <mergeCell ref="K8:L8"/>
    <mergeCell ref="K1:L1"/>
    <mergeCell ref="A2:L2"/>
    <mergeCell ref="C3:D3"/>
    <mergeCell ref="H3:L3"/>
    <mergeCell ref="A5:A8"/>
    <mergeCell ref="B5:B8"/>
    <mergeCell ref="C5:E8"/>
    <mergeCell ref="F5:F8"/>
    <mergeCell ref="G5:H5"/>
    <mergeCell ref="I5:J6"/>
    <mergeCell ref="C13:C14"/>
    <mergeCell ref="D13:D14"/>
    <mergeCell ref="E13:E14"/>
    <mergeCell ref="K13:K14"/>
    <mergeCell ref="L13:L14"/>
    <mergeCell ref="A15:A20"/>
    <mergeCell ref="B15:B20"/>
    <mergeCell ref="C15:E18"/>
    <mergeCell ref="F15:F20"/>
    <mergeCell ref="G15:G20"/>
    <mergeCell ref="A9:A14"/>
    <mergeCell ref="B9:B14"/>
    <mergeCell ref="C9:E12"/>
    <mergeCell ref="F9:F14"/>
    <mergeCell ref="G9:G14"/>
    <mergeCell ref="H9:H14"/>
    <mergeCell ref="C19:C20"/>
    <mergeCell ref="D19:D20"/>
    <mergeCell ref="E19:E20"/>
    <mergeCell ref="K19:K20"/>
    <mergeCell ref="L19:L20"/>
    <mergeCell ref="I9:J11"/>
    <mergeCell ref="K9:K10"/>
    <mergeCell ref="L9:L10"/>
    <mergeCell ref="A21:A26"/>
    <mergeCell ref="B21:B26"/>
    <mergeCell ref="C21:E24"/>
    <mergeCell ref="F21:F26"/>
    <mergeCell ref="G21:G26"/>
    <mergeCell ref="H15:H20"/>
    <mergeCell ref="I15:J17"/>
    <mergeCell ref="K15:K16"/>
    <mergeCell ref="L15:L16"/>
    <mergeCell ref="K17:K18"/>
    <mergeCell ref="L17:L18"/>
    <mergeCell ref="I18:I20"/>
    <mergeCell ref="J18:J20"/>
    <mergeCell ref="C25:C26"/>
    <mergeCell ref="D25:D26"/>
    <mergeCell ref="E25:E26"/>
    <mergeCell ref="K25:K26"/>
    <mergeCell ref="L25:L26"/>
    <mergeCell ref="H21:H26"/>
    <mergeCell ref="I21:J23"/>
    <mergeCell ref="K21:K22"/>
    <mergeCell ref="L21:L22"/>
    <mergeCell ref="K23:K24"/>
    <mergeCell ref="L23:L24"/>
    <mergeCell ref="I24:I26"/>
    <mergeCell ref="J24:J26"/>
    <mergeCell ref="C31:C32"/>
    <mergeCell ref="D31:D32"/>
    <mergeCell ref="E31:E32"/>
    <mergeCell ref="K31:K32"/>
    <mergeCell ref="L31:L32"/>
    <mergeCell ref="A33:A38"/>
    <mergeCell ref="B33:B38"/>
    <mergeCell ref="C33:E36"/>
    <mergeCell ref="F33:F38"/>
    <mergeCell ref="G33:G38"/>
    <mergeCell ref="H27:H32"/>
    <mergeCell ref="I27:J29"/>
    <mergeCell ref="K27:K28"/>
    <mergeCell ref="L27:L28"/>
    <mergeCell ref="K29:K30"/>
    <mergeCell ref="L29:L30"/>
    <mergeCell ref="I30:I32"/>
    <mergeCell ref="J30:J32"/>
    <mergeCell ref="C37:C38"/>
    <mergeCell ref="D37:D38"/>
    <mergeCell ref="E37:E38"/>
    <mergeCell ref="K37:K38"/>
    <mergeCell ref="L37:L38"/>
    <mergeCell ref="A27:A32"/>
    <mergeCell ref="B27:B32"/>
    <mergeCell ref="C27:E30"/>
    <mergeCell ref="F27:F32"/>
    <mergeCell ref="G27:G32"/>
    <mergeCell ref="H33:H38"/>
    <mergeCell ref="I33:J35"/>
    <mergeCell ref="K33:K34"/>
    <mergeCell ref="L33:L34"/>
    <mergeCell ref="K35:K36"/>
    <mergeCell ref="L35:L36"/>
    <mergeCell ref="I36:I38"/>
    <mergeCell ref="J36:J38"/>
    <mergeCell ref="C43:C44"/>
    <mergeCell ref="D43:D44"/>
    <mergeCell ref="E43:E44"/>
    <mergeCell ref="K43:K44"/>
    <mergeCell ref="L43:L44"/>
    <mergeCell ref="A45:A50"/>
    <mergeCell ref="B45:B50"/>
    <mergeCell ref="C45:E48"/>
    <mergeCell ref="F45:F50"/>
    <mergeCell ref="G45:G50"/>
    <mergeCell ref="H39:H44"/>
    <mergeCell ref="I39:J41"/>
    <mergeCell ref="K39:K40"/>
    <mergeCell ref="L39:L40"/>
    <mergeCell ref="K41:K42"/>
    <mergeCell ref="L41:L42"/>
    <mergeCell ref="I42:I44"/>
    <mergeCell ref="J42:J44"/>
    <mergeCell ref="C49:C50"/>
    <mergeCell ref="D49:D50"/>
    <mergeCell ref="E49:E50"/>
    <mergeCell ref="K49:K50"/>
    <mergeCell ref="L49:L50"/>
    <mergeCell ref="A39:A44"/>
    <mergeCell ref="B39:B44"/>
    <mergeCell ref="C39:E42"/>
    <mergeCell ref="F39:F44"/>
    <mergeCell ref="G39:G44"/>
    <mergeCell ref="H45:H50"/>
    <mergeCell ref="I45:J47"/>
    <mergeCell ref="K45:K46"/>
    <mergeCell ref="L45:L46"/>
    <mergeCell ref="K47:K48"/>
    <mergeCell ref="L47:L48"/>
    <mergeCell ref="I48:I50"/>
    <mergeCell ref="J48:J50"/>
    <mergeCell ref="C55:C56"/>
    <mergeCell ref="D55:D56"/>
    <mergeCell ref="E55:E56"/>
    <mergeCell ref="K55:K56"/>
    <mergeCell ref="L55:L56"/>
    <mergeCell ref="A57:A62"/>
    <mergeCell ref="B57:B62"/>
    <mergeCell ref="C57:E60"/>
    <mergeCell ref="F57:F62"/>
    <mergeCell ref="G57:G62"/>
    <mergeCell ref="H51:H56"/>
    <mergeCell ref="I51:J53"/>
    <mergeCell ref="K51:K52"/>
    <mergeCell ref="L51:L52"/>
    <mergeCell ref="K53:K54"/>
    <mergeCell ref="L53:L54"/>
    <mergeCell ref="I54:I56"/>
    <mergeCell ref="J54:J56"/>
    <mergeCell ref="C61:C62"/>
    <mergeCell ref="D61:D62"/>
    <mergeCell ref="E61:E62"/>
    <mergeCell ref="K61:K62"/>
    <mergeCell ref="L61:L62"/>
    <mergeCell ref="A51:A56"/>
    <mergeCell ref="B51:B56"/>
    <mergeCell ref="C51:E54"/>
    <mergeCell ref="F51:F56"/>
    <mergeCell ref="G51:G56"/>
    <mergeCell ref="H57:H62"/>
    <mergeCell ref="I57:J59"/>
    <mergeCell ref="K57:K58"/>
    <mergeCell ref="L57:L58"/>
    <mergeCell ref="K59:K60"/>
    <mergeCell ref="L59:L60"/>
    <mergeCell ref="I60:I62"/>
    <mergeCell ref="J60:J62"/>
    <mergeCell ref="C67:C68"/>
    <mergeCell ref="D67:D68"/>
    <mergeCell ref="E67:E68"/>
    <mergeCell ref="K67:K68"/>
    <mergeCell ref="L67:L68"/>
    <mergeCell ref="G71:H73"/>
    <mergeCell ref="I71:K73"/>
    <mergeCell ref="L71:L73"/>
    <mergeCell ref="K74:L74"/>
    <mergeCell ref="A75:L75"/>
    <mergeCell ref="C76:D76"/>
    <mergeCell ref="H76:L76"/>
    <mergeCell ref="K69:L70"/>
    <mergeCell ref="H63:H68"/>
    <mergeCell ref="I63:J65"/>
    <mergeCell ref="K63:K64"/>
    <mergeCell ref="L63:L64"/>
    <mergeCell ref="K65:K66"/>
    <mergeCell ref="L65:L66"/>
    <mergeCell ref="I66:I68"/>
    <mergeCell ref="J66:J68"/>
    <mergeCell ref="A63:A68"/>
    <mergeCell ref="B63:B68"/>
    <mergeCell ref="C63:E66"/>
    <mergeCell ref="F63:F68"/>
    <mergeCell ref="G63:G68"/>
    <mergeCell ref="K84:K85"/>
    <mergeCell ref="L84:L85"/>
    <mergeCell ref="I85:I87"/>
    <mergeCell ref="J85:J87"/>
    <mergeCell ref="K78:L79"/>
    <mergeCell ref="I80:J81"/>
    <mergeCell ref="K80:L80"/>
    <mergeCell ref="K81:L81"/>
    <mergeCell ref="A78:A81"/>
    <mergeCell ref="B78:B81"/>
    <mergeCell ref="C78:E81"/>
    <mergeCell ref="F78:F81"/>
    <mergeCell ref="G78:H78"/>
    <mergeCell ref="I78:J79"/>
    <mergeCell ref="C86:C87"/>
    <mergeCell ref="D86:D87"/>
    <mergeCell ref="E86:E87"/>
    <mergeCell ref="K86:K87"/>
    <mergeCell ref="L86:L87"/>
    <mergeCell ref="A88:A93"/>
    <mergeCell ref="B88:B93"/>
    <mergeCell ref="C88:E91"/>
    <mergeCell ref="F88:F93"/>
    <mergeCell ref="G88:G93"/>
    <mergeCell ref="A82:A87"/>
    <mergeCell ref="B82:B87"/>
    <mergeCell ref="C82:E85"/>
    <mergeCell ref="F82:F87"/>
    <mergeCell ref="G82:G87"/>
    <mergeCell ref="H82:H87"/>
    <mergeCell ref="C92:C93"/>
    <mergeCell ref="D92:D93"/>
    <mergeCell ref="E92:E93"/>
    <mergeCell ref="K92:K93"/>
    <mergeCell ref="L92:L93"/>
    <mergeCell ref="I82:J84"/>
    <mergeCell ref="K82:K83"/>
    <mergeCell ref="L82:L83"/>
    <mergeCell ref="A94:A99"/>
    <mergeCell ref="B94:B99"/>
    <mergeCell ref="C94:E97"/>
    <mergeCell ref="F94:F99"/>
    <mergeCell ref="G94:G99"/>
    <mergeCell ref="H88:H93"/>
    <mergeCell ref="I88:J90"/>
    <mergeCell ref="K88:K89"/>
    <mergeCell ref="L88:L89"/>
    <mergeCell ref="K90:K91"/>
    <mergeCell ref="L90:L91"/>
    <mergeCell ref="I91:I93"/>
    <mergeCell ref="J91:J93"/>
    <mergeCell ref="C98:C99"/>
    <mergeCell ref="D98:D99"/>
    <mergeCell ref="E98:E99"/>
    <mergeCell ref="K98:K99"/>
    <mergeCell ref="L98:L99"/>
    <mergeCell ref="H94:H99"/>
    <mergeCell ref="I94:J96"/>
    <mergeCell ref="K94:K95"/>
    <mergeCell ref="L94:L95"/>
    <mergeCell ref="K96:K97"/>
    <mergeCell ref="L96:L97"/>
    <mergeCell ref="I97:I99"/>
    <mergeCell ref="J97:J99"/>
    <mergeCell ref="C104:C105"/>
    <mergeCell ref="D104:D105"/>
    <mergeCell ref="E104:E105"/>
    <mergeCell ref="K104:K105"/>
    <mergeCell ref="L104:L105"/>
    <mergeCell ref="A106:A111"/>
    <mergeCell ref="B106:B111"/>
    <mergeCell ref="C106:E109"/>
    <mergeCell ref="F106:F111"/>
    <mergeCell ref="G106:G111"/>
    <mergeCell ref="H100:H105"/>
    <mergeCell ref="I100:J102"/>
    <mergeCell ref="K100:K101"/>
    <mergeCell ref="L100:L101"/>
    <mergeCell ref="K102:K103"/>
    <mergeCell ref="L102:L103"/>
    <mergeCell ref="I103:I105"/>
    <mergeCell ref="J103:J105"/>
    <mergeCell ref="C110:C111"/>
    <mergeCell ref="D110:D111"/>
    <mergeCell ref="E110:E111"/>
    <mergeCell ref="K110:K111"/>
    <mergeCell ref="L110:L111"/>
    <mergeCell ref="A100:A105"/>
    <mergeCell ref="B100:B105"/>
    <mergeCell ref="C100:E103"/>
    <mergeCell ref="F100:F105"/>
    <mergeCell ref="G100:G105"/>
    <mergeCell ref="H106:H111"/>
    <mergeCell ref="I106:J108"/>
    <mergeCell ref="K106:K107"/>
    <mergeCell ref="L106:L107"/>
    <mergeCell ref="K108:K109"/>
    <mergeCell ref="L108:L109"/>
    <mergeCell ref="I109:I111"/>
    <mergeCell ref="J109:J111"/>
    <mergeCell ref="C116:C117"/>
    <mergeCell ref="D116:D117"/>
    <mergeCell ref="E116:E117"/>
    <mergeCell ref="K116:K117"/>
    <mergeCell ref="L116:L117"/>
    <mergeCell ref="A118:A123"/>
    <mergeCell ref="B118:B123"/>
    <mergeCell ref="C118:E121"/>
    <mergeCell ref="F118:F123"/>
    <mergeCell ref="G118:G123"/>
    <mergeCell ref="H112:H117"/>
    <mergeCell ref="I112:J114"/>
    <mergeCell ref="K112:K113"/>
    <mergeCell ref="L112:L113"/>
    <mergeCell ref="K114:K115"/>
    <mergeCell ref="L114:L115"/>
    <mergeCell ref="I115:I117"/>
    <mergeCell ref="J115:J117"/>
    <mergeCell ref="C122:C123"/>
    <mergeCell ref="D122:D123"/>
    <mergeCell ref="E122:E123"/>
    <mergeCell ref="K122:K123"/>
    <mergeCell ref="L122:L123"/>
    <mergeCell ref="A112:A117"/>
    <mergeCell ref="B112:B117"/>
    <mergeCell ref="C112:E115"/>
    <mergeCell ref="F112:F117"/>
    <mergeCell ref="G112:G117"/>
    <mergeCell ref="H118:H123"/>
    <mergeCell ref="I118:J120"/>
    <mergeCell ref="K118:K119"/>
    <mergeCell ref="L118:L119"/>
    <mergeCell ref="K120:K121"/>
    <mergeCell ref="L120:L121"/>
    <mergeCell ref="I121:I123"/>
    <mergeCell ref="J121:J123"/>
    <mergeCell ref="C128:C129"/>
    <mergeCell ref="D128:D129"/>
    <mergeCell ref="E128:E129"/>
    <mergeCell ref="K128:K129"/>
    <mergeCell ref="L128:L129"/>
    <mergeCell ref="A130:A135"/>
    <mergeCell ref="B130:B135"/>
    <mergeCell ref="C130:E133"/>
    <mergeCell ref="F130:F135"/>
    <mergeCell ref="G130:G135"/>
    <mergeCell ref="H124:H129"/>
    <mergeCell ref="I124:J126"/>
    <mergeCell ref="K124:K125"/>
    <mergeCell ref="L124:L125"/>
    <mergeCell ref="K126:K127"/>
    <mergeCell ref="L126:L127"/>
    <mergeCell ref="I127:I129"/>
    <mergeCell ref="J127:J129"/>
    <mergeCell ref="C134:C135"/>
    <mergeCell ref="D134:D135"/>
    <mergeCell ref="E134:E135"/>
    <mergeCell ref="K134:K135"/>
    <mergeCell ref="L134:L135"/>
    <mergeCell ref="A124:A129"/>
    <mergeCell ref="B124:B129"/>
    <mergeCell ref="C124:E127"/>
    <mergeCell ref="F124:F129"/>
    <mergeCell ref="G124:G129"/>
    <mergeCell ref="H130:H135"/>
    <mergeCell ref="I130:J132"/>
    <mergeCell ref="K130:K131"/>
    <mergeCell ref="L130:L131"/>
    <mergeCell ref="K132:K133"/>
    <mergeCell ref="L132:L133"/>
    <mergeCell ref="I133:I135"/>
    <mergeCell ref="J133:J135"/>
    <mergeCell ref="C140:C141"/>
    <mergeCell ref="D140:D141"/>
    <mergeCell ref="E140:E141"/>
    <mergeCell ref="K140:K141"/>
    <mergeCell ref="L140:L141"/>
    <mergeCell ref="G144:H146"/>
    <mergeCell ref="I144:K146"/>
    <mergeCell ref="L144:L146"/>
    <mergeCell ref="K147:L147"/>
    <mergeCell ref="A148:L148"/>
    <mergeCell ref="C149:D149"/>
    <mergeCell ref="H149:L149"/>
    <mergeCell ref="K142:L143"/>
    <mergeCell ref="H136:H141"/>
    <mergeCell ref="I136:J138"/>
    <mergeCell ref="K136:K137"/>
    <mergeCell ref="L136:L137"/>
    <mergeCell ref="K138:K139"/>
    <mergeCell ref="L138:L139"/>
    <mergeCell ref="I139:I141"/>
    <mergeCell ref="J139:J141"/>
    <mergeCell ref="A136:A141"/>
    <mergeCell ref="B136:B141"/>
    <mergeCell ref="C136:E139"/>
    <mergeCell ref="F136:F141"/>
    <mergeCell ref="G136:G141"/>
    <mergeCell ref="K157:K158"/>
    <mergeCell ref="L157:L158"/>
    <mergeCell ref="I158:I160"/>
    <mergeCell ref="J158:J160"/>
    <mergeCell ref="K151:L152"/>
    <mergeCell ref="I153:J154"/>
    <mergeCell ref="K153:L153"/>
    <mergeCell ref="K154:L154"/>
    <mergeCell ref="A151:A154"/>
    <mergeCell ref="B151:B154"/>
    <mergeCell ref="C151:E154"/>
    <mergeCell ref="F151:F154"/>
    <mergeCell ref="G151:H151"/>
    <mergeCell ref="I151:J152"/>
    <mergeCell ref="C159:C160"/>
    <mergeCell ref="D159:D160"/>
    <mergeCell ref="E159:E160"/>
    <mergeCell ref="K159:K160"/>
    <mergeCell ref="L159:L160"/>
    <mergeCell ref="A161:A166"/>
    <mergeCell ref="B161:B166"/>
    <mergeCell ref="C161:E164"/>
    <mergeCell ref="F161:F166"/>
    <mergeCell ref="G161:G166"/>
    <mergeCell ref="A155:A160"/>
    <mergeCell ref="B155:B160"/>
    <mergeCell ref="C155:E158"/>
    <mergeCell ref="F155:F160"/>
    <mergeCell ref="G155:G160"/>
    <mergeCell ref="H155:H160"/>
    <mergeCell ref="C165:C166"/>
    <mergeCell ref="D165:D166"/>
    <mergeCell ref="E165:E166"/>
    <mergeCell ref="K165:K166"/>
    <mergeCell ref="L165:L166"/>
    <mergeCell ref="I155:J157"/>
    <mergeCell ref="K155:K156"/>
    <mergeCell ref="L155:L156"/>
    <mergeCell ref="A167:A172"/>
    <mergeCell ref="B167:B172"/>
    <mergeCell ref="C167:E170"/>
    <mergeCell ref="F167:F172"/>
    <mergeCell ref="G167:G172"/>
    <mergeCell ref="H161:H166"/>
    <mergeCell ref="I161:J163"/>
    <mergeCell ref="K161:K162"/>
    <mergeCell ref="L161:L162"/>
    <mergeCell ref="K163:K164"/>
    <mergeCell ref="L163:L164"/>
    <mergeCell ref="I164:I166"/>
    <mergeCell ref="J164:J166"/>
    <mergeCell ref="C171:C172"/>
    <mergeCell ref="D171:D172"/>
    <mergeCell ref="E171:E172"/>
    <mergeCell ref="K171:K172"/>
    <mergeCell ref="L171:L172"/>
    <mergeCell ref="H167:H172"/>
    <mergeCell ref="I167:J169"/>
    <mergeCell ref="K167:K168"/>
    <mergeCell ref="L167:L168"/>
    <mergeCell ref="K169:K170"/>
    <mergeCell ref="L169:L170"/>
    <mergeCell ref="I170:I172"/>
    <mergeCell ref="J170:J172"/>
    <mergeCell ref="C177:C178"/>
    <mergeCell ref="D177:D178"/>
    <mergeCell ref="E177:E178"/>
    <mergeCell ref="K177:K178"/>
    <mergeCell ref="L177:L178"/>
    <mergeCell ref="A179:A184"/>
    <mergeCell ref="B179:B184"/>
    <mergeCell ref="C179:E182"/>
    <mergeCell ref="F179:F184"/>
    <mergeCell ref="G179:G184"/>
    <mergeCell ref="H173:H178"/>
    <mergeCell ref="I173:J175"/>
    <mergeCell ref="K173:K174"/>
    <mergeCell ref="L173:L174"/>
    <mergeCell ref="K175:K176"/>
    <mergeCell ref="L175:L176"/>
    <mergeCell ref="I176:I178"/>
    <mergeCell ref="J176:J178"/>
    <mergeCell ref="C183:C184"/>
    <mergeCell ref="D183:D184"/>
    <mergeCell ref="E183:E184"/>
    <mergeCell ref="K183:K184"/>
    <mergeCell ref="L183:L184"/>
    <mergeCell ref="A173:A178"/>
    <mergeCell ref="B173:B178"/>
    <mergeCell ref="C173:E176"/>
    <mergeCell ref="F173:F178"/>
    <mergeCell ref="G173:G178"/>
    <mergeCell ref="H179:H184"/>
    <mergeCell ref="I179:J181"/>
    <mergeCell ref="K179:K180"/>
    <mergeCell ref="L179:L180"/>
    <mergeCell ref="K181:K182"/>
    <mergeCell ref="L181:L182"/>
    <mergeCell ref="I182:I184"/>
    <mergeCell ref="J182:J184"/>
    <mergeCell ref="C189:C190"/>
    <mergeCell ref="D189:D190"/>
    <mergeCell ref="E189:E190"/>
    <mergeCell ref="K189:K190"/>
    <mergeCell ref="L189:L190"/>
    <mergeCell ref="A191:A196"/>
    <mergeCell ref="B191:B196"/>
    <mergeCell ref="C191:E194"/>
    <mergeCell ref="F191:F196"/>
    <mergeCell ref="G191:G196"/>
    <mergeCell ref="H185:H190"/>
    <mergeCell ref="I185:J187"/>
    <mergeCell ref="K185:K186"/>
    <mergeCell ref="L185:L186"/>
    <mergeCell ref="K187:K188"/>
    <mergeCell ref="L187:L188"/>
    <mergeCell ref="I188:I190"/>
    <mergeCell ref="J188:J190"/>
    <mergeCell ref="C195:C196"/>
    <mergeCell ref="D195:D196"/>
    <mergeCell ref="E195:E196"/>
    <mergeCell ref="K195:K196"/>
    <mergeCell ref="L195:L196"/>
    <mergeCell ref="A185:A190"/>
    <mergeCell ref="B185:B190"/>
    <mergeCell ref="C185:E188"/>
    <mergeCell ref="F185:F190"/>
    <mergeCell ref="G185:G190"/>
    <mergeCell ref="H191:H196"/>
    <mergeCell ref="I191:J193"/>
    <mergeCell ref="K191:K192"/>
    <mergeCell ref="L191:L192"/>
    <mergeCell ref="K193:K194"/>
    <mergeCell ref="L193:L194"/>
    <mergeCell ref="I194:I196"/>
    <mergeCell ref="J194:J196"/>
    <mergeCell ref="C201:C202"/>
    <mergeCell ref="D201:D202"/>
    <mergeCell ref="E201:E202"/>
    <mergeCell ref="K201:K202"/>
    <mergeCell ref="L201:L202"/>
    <mergeCell ref="A203:A208"/>
    <mergeCell ref="B203:B208"/>
    <mergeCell ref="C203:E206"/>
    <mergeCell ref="F203:F208"/>
    <mergeCell ref="G203:G208"/>
    <mergeCell ref="H197:H202"/>
    <mergeCell ref="I197:J199"/>
    <mergeCell ref="K197:K198"/>
    <mergeCell ref="L197:L198"/>
    <mergeCell ref="K199:K200"/>
    <mergeCell ref="L199:L200"/>
    <mergeCell ref="I200:I202"/>
    <mergeCell ref="J200:J202"/>
    <mergeCell ref="C207:C208"/>
    <mergeCell ref="D207:D208"/>
    <mergeCell ref="E207:E208"/>
    <mergeCell ref="K207:K208"/>
    <mergeCell ref="L207:L208"/>
    <mergeCell ref="A197:A202"/>
    <mergeCell ref="B197:B202"/>
    <mergeCell ref="C197:E200"/>
    <mergeCell ref="F197:F202"/>
    <mergeCell ref="G197:G202"/>
    <mergeCell ref="H203:H208"/>
    <mergeCell ref="I203:J205"/>
    <mergeCell ref="K203:K204"/>
    <mergeCell ref="L203:L204"/>
    <mergeCell ref="K205:K206"/>
    <mergeCell ref="L205:L206"/>
    <mergeCell ref="I206:I208"/>
    <mergeCell ref="J206:J208"/>
    <mergeCell ref="C213:C214"/>
    <mergeCell ref="D213:D214"/>
    <mergeCell ref="E213:E214"/>
    <mergeCell ref="K213:K214"/>
    <mergeCell ref="L213:L214"/>
    <mergeCell ref="G217:H219"/>
    <mergeCell ref="I217:K219"/>
    <mergeCell ref="L217:L219"/>
    <mergeCell ref="K220:L220"/>
    <mergeCell ref="A221:L221"/>
    <mergeCell ref="C222:D222"/>
    <mergeCell ref="H222:L222"/>
    <mergeCell ref="K215:L216"/>
    <mergeCell ref="H209:H214"/>
    <mergeCell ref="I209:J211"/>
    <mergeCell ref="K209:K210"/>
    <mergeCell ref="L209:L210"/>
    <mergeCell ref="K211:K212"/>
    <mergeCell ref="L211:L212"/>
    <mergeCell ref="I212:I214"/>
    <mergeCell ref="J212:J214"/>
    <mergeCell ref="A209:A214"/>
    <mergeCell ref="B209:B214"/>
    <mergeCell ref="C209:E212"/>
    <mergeCell ref="F209:F214"/>
    <mergeCell ref="G209:G214"/>
    <mergeCell ref="K230:K231"/>
    <mergeCell ref="L230:L231"/>
    <mergeCell ref="I231:I233"/>
    <mergeCell ref="J231:J233"/>
    <mergeCell ref="K224:L225"/>
    <mergeCell ref="I226:J227"/>
    <mergeCell ref="K226:L226"/>
    <mergeCell ref="K227:L227"/>
    <mergeCell ref="A224:A227"/>
    <mergeCell ref="B224:B227"/>
    <mergeCell ref="C224:E227"/>
    <mergeCell ref="F224:F227"/>
    <mergeCell ref="G224:H224"/>
    <mergeCell ref="I224:J225"/>
    <mergeCell ref="C232:C233"/>
    <mergeCell ref="D232:D233"/>
    <mergeCell ref="E232:E233"/>
    <mergeCell ref="K232:K233"/>
    <mergeCell ref="L232:L233"/>
    <mergeCell ref="A234:A239"/>
    <mergeCell ref="B234:B239"/>
    <mergeCell ref="C234:E237"/>
    <mergeCell ref="F234:F239"/>
    <mergeCell ref="G234:G239"/>
    <mergeCell ref="A228:A233"/>
    <mergeCell ref="B228:B233"/>
    <mergeCell ref="C228:E231"/>
    <mergeCell ref="F228:F233"/>
    <mergeCell ref="G228:G233"/>
    <mergeCell ref="H228:H233"/>
    <mergeCell ref="C238:C239"/>
    <mergeCell ref="D238:D239"/>
    <mergeCell ref="E238:E239"/>
    <mergeCell ref="K238:K239"/>
    <mergeCell ref="L238:L239"/>
    <mergeCell ref="I228:J230"/>
    <mergeCell ref="K228:K229"/>
    <mergeCell ref="L228:L229"/>
    <mergeCell ref="A240:A245"/>
    <mergeCell ref="B240:B245"/>
    <mergeCell ref="C240:E243"/>
    <mergeCell ref="F240:F245"/>
    <mergeCell ref="G240:G245"/>
    <mergeCell ref="H234:H239"/>
    <mergeCell ref="I234:J236"/>
    <mergeCell ref="K234:K235"/>
    <mergeCell ref="L234:L235"/>
    <mergeCell ref="K236:K237"/>
    <mergeCell ref="L236:L237"/>
    <mergeCell ref="I237:I239"/>
    <mergeCell ref="J237:J239"/>
    <mergeCell ref="C244:C245"/>
    <mergeCell ref="D244:D245"/>
    <mergeCell ref="E244:E245"/>
    <mergeCell ref="K244:K245"/>
    <mergeCell ref="L244:L245"/>
    <mergeCell ref="H240:H245"/>
    <mergeCell ref="I240:J242"/>
    <mergeCell ref="K240:K241"/>
    <mergeCell ref="L240:L241"/>
    <mergeCell ref="K242:K243"/>
    <mergeCell ref="L242:L243"/>
    <mergeCell ref="I243:I245"/>
    <mergeCell ref="J243:J245"/>
    <mergeCell ref="C250:C251"/>
    <mergeCell ref="D250:D251"/>
    <mergeCell ref="E250:E251"/>
    <mergeCell ref="K250:K251"/>
    <mergeCell ref="L250:L251"/>
    <mergeCell ref="A252:A257"/>
    <mergeCell ref="B252:B257"/>
    <mergeCell ref="C252:E255"/>
    <mergeCell ref="F252:F257"/>
    <mergeCell ref="G252:G257"/>
    <mergeCell ref="H246:H251"/>
    <mergeCell ref="I246:J248"/>
    <mergeCell ref="K246:K247"/>
    <mergeCell ref="L246:L247"/>
    <mergeCell ref="K248:K249"/>
    <mergeCell ref="L248:L249"/>
    <mergeCell ref="I249:I251"/>
    <mergeCell ref="J249:J251"/>
    <mergeCell ref="C256:C257"/>
    <mergeCell ref="D256:D257"/>
    <mergeCell ref="E256:E257"/>
    <mergeCell ref="K256:K257"/>
    <mergeCell ref="L256:L257"/>
    <mergeCell ref="A246:A251"/>
    <mergeCell ref="B246:B251"/>
    <mergeCell ref="C246:E249"/>
    <mergeCell ref="F246:F251"/>
    <mergeCell ref="G246:G251"/>
    <mergeCell ref="H252:H257"/>
    <mergeCell ref="I252:J254"/>
    <mergeCell ref="K252:K253"/>
    <mergeCell ref="L252:L253"/>
    <mergeCell ref="K254:K255"/>
    <mergeCell ref="L254:L255"/>
    <mergeCell ref="I255:I257"/>
    <mergeCell ref="J255:J257"/>
    <mergeCell ref="C262:C263"/>
    <mergeCell ref="D262:D263"/>
    <mergeCell ref="E262:E263"/>
    <mergeCell ref="K262:K263"/>
    <mergeCell ref="L262:L263"/>
    <mergeCell ref="A264:A269"/>
    <mergeCell ref="B264:B269"/>
    <mergeCell ref="C264:E267"/>
    <mergeCell ref="F264:F269"/>
    <mergeCell ref="G264:G269"/>
    <mergeCell ref="H258:H263"/>
    <mergeCell ref="I258:J260"/>
    <mergeCell ref="K258:K259"/>
    <mergeCell ref="L258:L259"/>
    <mergeCell ref="K260:K261"/>
    <mergeCell ref="L260:L261"/>
    <mergeCell ref="I261:I263"/>
    <mergeCell ref="J261:J263"/>
    <mergeCell ref="C268:C269"/>
    <mergeCell ref="D268:D269"/>
    <mergeCell ref="E268:E269"/>
    <mergeCell ref="K268:K269"/>
    <mergeCell ref="L268:L269"/>
    <mergeCell ref="A258:A263"/>
    <mergeCell ref="B258:B263"/>
    <mergeCell ref="C258:E261"/>
    <mergeCell ref="F258:F263"/>
    <mergeCell ref="G258:G263"/>
    <mergeCell ref="H264:H269"/>
    <mergeCell ref="I264:J266"/>
    <mergeCell ref="K264:K265"/>
    <mergeCell ref="L264:L265"/>
    <mergeCell ref="K266:K267"/>
    <mergeCell ref="L266:L267"/>
    <mergeCell ref="I267:I269"/>
    <mergeCell ref="J267:J269"/>
    <mergeCell ref="C274:C275"/>
    <mergeCell ref="D274:D275"/>
    <mergeCell ref="E274:E275"/>
    <mergeCell ref="K274:K275"/>
    <mergeCell ref="L274:L275"/>
    <mergeCell ref="A276:A281"/>
    <mergeCell ref="B276:B281"/>
    <mergeCell ref="C276:E279"/>
    <mergeCell ref="F276:F281"/>
    <mergeCell ref="G276:G281"/>
    <mergeCell ref="H270:H275"/>
    <mergeCell ref="I270:J272"/>
    <mergeCell ref="K270:K271"/>
    <mergeCell ref="L270:L271"/>
    <mergeCell ref="K272:K273"/>
    <mergeCell ref="L272:L273"/>
    <mergeCell ref="I273:I275"/>
    <mergeCell ref="J273:J275"/>
    <mergeCell ref="C280:C281"/>
    <mergeCell ref="D280:D281"/>
    <mergeCell ref="E280:E281"/>
    <mergeCell ref="K280:K281"/>
    <mergeCell ref="L280:L281"/>
    <mergeCell ref="A270:A275"/>
    <mergeCell ref="B270:B275"/>
    <mergeCell ref="C270:E273"/>
    <mergeCell ref="F270:F275"/>
    <mergeCell ref="G270:G275"/>
    <mergeCell ref="H276:H281"/>
    <mergeCell ref="I276:J278"/>
    <mergeCell ref="K276:K277"/>
    <mergeCell ref="L276:L277"/>
    <mergeCell ref="K278:K279"/>
    <mergeCell ref="L278:L279"/>
    <mergeCell ref="I279:I281"/>
    <mergeCell ref="J279:J281"/>
    <mergeCell ref="C286:C287"/>
    <mergeCell ref="D286:D287"/>
    <mergeCell ref="E286:E287"/>
    <mergeCell ref="K286:K287"/>
    <mergeCell ref="L286:L287"/>
    <mergeCell ref="G290:H292"/>
    <mergeCell ref="I290:K292"/>
    <mergeCell ref="L290:L292"/>
    <mergeCell ref="K293:L293"/>
    <mergeCell ref="A294:L294"/>
    <mergeCell ref="C295:D295"/>
    <mergeCell ref="H295:L295"/>
    <mergeCell ref="K288:L289"/>
    <mergeCell ref="H282:H287"/>
    <mergeCell ref="I282:J284"/>
    <mergeCell ref="K282:K283"/>
    <mergeCell ref="L282:L283"/>
    <mergeCell ref="K284:K285"/>
    <mergeCell ref="L284:L285"/>
    <mergeCell ref="I285:I287"/>
    <mergeCell ref="J285:J287"/>
    <mergeCell ref="A282:A287"/>
    <mergeCell ref="B282:B287"/>
    <mergeCell ref="C282:E285"/>
    <mergeCell ref="F282:F287"/>
    <mergeCell ref="G282:G287"/>
    <mergeCell ref="K303:K304"/>
    <mergeCell ref="L303:L304"/>
    <mergeCell ref="I304:I306"/>
    <mergeCell ref="J304:J306"/>
    <mergeCell ref="K297:L298"/>
    <mergeCell ref="I299:J300"/>
    <mergeCell ref="K299:L299"/>
    <mergeCell ref="K300:L300"/>
    <mergeCell ref="A297:A300"/>
    <mergeCell ref="B297:B300"/>
    <mergeCell ref="C297:E300"/>
    <mergeCell ref="F297:F300"/>
    <mergeCell ref="G297:H297"/>
    <mergeCell ref="I297:J298"/>
    <mergeCell ref="C305:C306"/>
    <mergeCell ref="D305:D306"/>
    <mergeCell ref="E305:E306"/>
    <mergeCell ref="K305:K306"/>
    <mergeCell ref="L305:L306"/>
    <mergeCell ref="A307:A312"/>
    <mergeCell ref="B307:B312"/>
    <mergeCell ref="C307:E310"/>
    <mergeCell ref="F307:F312"/>
    <mergeCell ref="G307:G312"/>
    <mergeCell ref="A301:A306"/>
    <mergeCell ref="B301:B306"/>
    <mergeCell ref="C301:E304"/>
    <mergeCell ref="F301:F306"/>
    <mergeCell ref="G301:G306"/>
    <mergeCell ref="H301:H306"/>
    <mergeCell ref="C311:C312"/>
    <mergeCell ref="D311:D312"/>
    <mergeCell ref="E311:E312"/>
    <mergeCell ref="K311:K312"/>
    <mergeCell ref="L311:L312"/>
    <mergeCell ref="I301:J303"/>
    <mergeCell ref="K301:K302"/>
    <mergeCell ref="L301:L302"/>
    <mergeCell ref="H307:H312"/>
    <mergeCell ref="I307:J309"/>
    <mergeCell ref="K307:K308"/>
    <mergeCell ref="L307:L308"/>
    <mergeCell ref="K309:K310"/>
    <mergeCell ref="L309:L310"/>
    <mergeCell ref="I310:I312"/>
    <mergeCell ref="J310:J312"/>
    <mergeCell ref="C317:C318"/>
    <mergeCell ref="D317:D318"/>
    <mergeCell ref="E317:E318"/>
    <mergeCell ref="K317:K318"/>
    <mergeCell ref="L317:L318"/>
    <mergeCell ref="A319:A324"/>
    <mergeCell ref="B319:B324"/>
    <mergeCell ref="C319:E322"/>
    <mergeCell ref="F319:F324"/>
    <mergeCell ref="G319:G324"/>
    <mergeCell ref="H313:H318"/>
    <mergeCell ref="I313:J315"/>
    <mergeCell ref="K313:K314"/>
    <mergeCell ref="L313:L314"/>
    <mergeCell ref="K315:K316"/>
    <mergeCell ref="L315:L316"/>
    <mergeCell ref="I316:I318"/>
    <mergeCell ref="J316:J318"/>
    <mergeCell ref="C323:C324"/>
    <mergeCell ref="D323:D324"/>
    <mergeCell ref="E323:E324"/>
    <mergeCell ref="K323:K324"/>
    <mergeCell ref="L323:L324"/>
    <mergeCell ref="A313:A318"/>
    <mergeCell ref="B313:B318"/>
    <mergeCell ref="C313:E316"/>
    <mergeCell ref="F313:F318"/>
    <mergeCell ref="G313:G318"/>
    <mergeCell ref="H319:H324"/>
    <mergeCell ref="I319:J321"/>
    <mergeCell ref="K319:K320"/>
    <mergeCell ref="L319:L320"/>
    <mergeCell ref="K321:K322"/>
    <mergeCell ref="L321:L322"/>
    <mergeCell ref="I322:I324"/>
    <mergeCell ref="J322:J324"/>
    <mergeCell ref="C329:C330"/>
    <mergeCell ref="D329:D330"/>
    <mergeCell ref="E329:E330"/>
    <mergeCell ref="K329:K330"/>
    <mergeCell ref="L329:L330"/>
    <mergeCell ref="A331:A336"/>
    <mergeCell ref="B331:B336"/>
    <mergeCell ref="C331:E334"/>
    <mergeCell ref="F331:F336"/>
    <mergeCell ref="G331:G336"/>
    <mergeCell ref="H325:H330"/>
    <mergeCell ref="I325:J327"/>
    <mergeCell ref="K325:K326"/>
    <mergeCell ref="L325:L326"/>
    <mergeCell ref="K327:K328"/>
    <mergeCell ref="L327:L328"/>
    <mergeCell ref="I328:I330"/>
    <mergeCell ref="J328:J330"/>
    <mergeCell ref="C335:C336"/>
    <mergeCell ref="D335:D336"/>
    <mergeCell ref="E335:E336"/>
    <mergeCell ref="K335:K336"/>
    <mergeCell ref="L335:L336"/>
    <mergeCell ref="A325:A330"/>
    <mergeCell ref="B325:B330"/>
    <mergeCell ref="C325:E328"/>
    <mergeCell ref="F325:F330"/>
    <mergeCell ref="G325:G330"/>
    <mergeCell ref="H331:H336"/>
    <mergeCell ref="I331:J333"/>
    <mergeCell ref="K331:K332"/>
    <mergeCell ref="L331:L332"/>
    <mergeCell ref="K333:K334"/>
    <mergeCell ref="L333:L334"/>
    <mergeCell ref="I334:I336"/>
    <mergeCell ref="J334:J336"/>
    <mergeCell ref="C341:C342"/>
    <mergeCell ref="D341:D342"/>
    <mergeCell ref="E341:E342"/>
    <mergeCell ref="K341:K342"/>
    <mergeCell ref="L341:L342"/>
    <mergeCell ref="A343:A348"/>
    <mergeCell ref="B343:B348"/>
    <mergeCell ref="C343:E346"/>
    <mergeCell ref="F343:F348"/>
    <mergeCell ref="G343:G348"/>
    <mergeCell ref="H337:H342"/>
    <mergeCell ref="I337:J339"/>
    <mergeCell ref="K337:K338"/>
    <mergeCell ref="L337:L338"/>
    <mergeCell ref="K339:K340"/>
    <mergeCell ref="L339:L340"/>
    <mergeCell ref="I340:I342"/>
    <mergeCell ref="J340:J342"/>
    <mergeCell ref="C347:C348"/>
    <mergeCell ref="D347:D348"/>
    <mergeCell ref="E347:E348"/>
    <mergeCell ref="K347:K348"/>
    <mergeCell ref="L347:L348"/>
    <mergeCell ref="A337:A342"/>
    <mergeCell ref="B337:B342"/>
    <mergeCell ref="C337:E340"/>
    <mergeCell ref="F337:F342"/>
    <mergeCell ref="G337:G342"/>
    <mergeCell ref="H343:H348"/>
    <mergeCell ref="I343:J345"/>
    <mergeCell ref="K343:K344"/>
    <mergeCell ref="L343:L344"/>
    <mergeCell ref="K345:K346"/>
    <mergeCell ref="L345:L346"/>
    <mergeCell ref="I346:I348"/>
    <mergeCell ref="J346:J348"/>
    <mergeCell ref="C353:C354"/>
    <mergeCell ref="D353:D354"/>
    <mergeCell ref="E353:E354"/>
    <mergeCell ref="K353:K354"/>
    <mergeCell ref="L353:L354"/>
    <mergeCell ref="A355:A360"/>
    <mergeCell ref="B355:B360"/>
    <mergeCell ref="C355:E358"/>
    <mergeCell ref="F355:F360"/>
    <mergeCell ref="G355:G360"/>
    <mergeCell ref="H349:H354"/>
    <mergeCell ref="I349:J351"/>
    <mergeCell ref="K349:K350"/>
    <mergeCell ref="L349:L350"/>
    <mergeCell ref="K351:K352"/>
    <mergeCell ref="L351:L352"/>
    <mergeCell ref="I352:I354"/>
    <mergeCell ref="J352:J354"/>
    <mergeCell ref="A349:A354"/>
    <mergeCell ref="B349:B354"/>
    <mergeCell ref="C349:E352"/>
    <mergeCell ref="F349:F354"/>
    <mergeCell ref="G349:G354"/>
    <mergeCell ref="G363:H365"/>
    <mergeCell ref="I363:K365"/>
    <mergeCell ref="L363:L365"/>
    <mergeCell ref="C359:C360"/>
    <mergeCell ref="D359:D360"/>
    <mergeCell ref="E359:E360"/>
    <mergeCell ref="K359:K360"/>
    <mergeCell ref="L359:L360"/>
    <mergeCell ref="K361:L362"/>
    <mergeCell ref="H355:H360"/>
    <mergeCell ref="I355:J357"/>
    <mergeCell ref="K355:K356"/>
    <mergeCell ref="L355:L356"/>
    <mergeCell ref="K357:K358"/>
    <mergeCell ref="L357:L358"/>
    <mergeCell ref="I358:I360"/>
    <mergeCell ref="J358:J360"/>
  </mergeCells>
  <phoneticPr fontId="1"/>
  <dataValidations count="5">
    <dataValidation type="list" allowBlank="1" showInputMessage="1" showErrorMessage="1" sqref="F82:F141 F9:F68 F228:F287 F155:F214 F301:F360" xr:uid="{CFF019B9-E7C2-4FB6-B8F4-9C1F956205DC}">
      <formula1>"全部,一部"</formula1>
    </dataValidation>
    <dataValidation type="list" allowBlank="1" showInputMessage="1" showErrorMessage="1" sqref="D13:D14 D19:D20 D25:D26 D31:D32 D37:D38 D43:D44 D49:D50 D55:D56 D61:D62 D67:D68 D159:D160 D165:D166 D171:D172 D177:D178 D183:D184 D189:D190 D195:D196 D201:D202 D207:D208 D213:D214 D232:D233 D238:D239 D244:D245 D250:D251 D256:D257 D262:D263 D268:D269 D274:D275 D280:D281 D286:D287 D86:D87 D92:D93 D98:D99 D104:D105 D110:D111 D116:D117 D122:D123 D128:D129 D134:D135 D140:D141 D305:D306 D311:D312 D317:D318 D323:D324 D329:D330 D335:D336 D341:D342 D347:D348 D353:D354 D359:D360" xr:uid="{1E3F55BD-BBED-4FAE-BC89-44CC1674F761}">
      <formula1>"4月,5月,6月,7月,8月,9月,10月,11月,12月,1月,2月,3月"</formula1>
    </dataValidation>
    <dataValidation type="list" allowBlank="1" showInputMessage="1" showErrorMessage="1" sqref="K11:K12 K17:K18 K23:K24 K29:K30 K35:K36 K41:K42 K47:K48 K53:K54 K59:K60 K65:K66 K157:K158 K163:K164 K169:K170 K175:K176 K181:K182 K187:K188 K193:K194 K199:K200 K205:K206 K211:K212 K230:K231 K236:K237 K242:K243 K248:K249 K254:K255 K260:K261 K266:K267 K272:K273 K278:K279 K284:K285 K84:K85 K90:K91 K96:K97 K102:K103 K108:K109 K114:K115 K120:K121 K126:K127 K132:K133 K138:K139 K303:K304 K309:K310 K315:K316 K321:K322 K327:K328 K333:K334 K339:K340 K345:K346 K351:K352 K357:K358" xr:uid="{F2BFDD94-E879-42DD-AA47-C4E794B2D479}">
      <formula1>"8000,0"</formula1>
    </dataValidation>
    <dataValidation type="list" allowBlank="1" showInputMessage="1" showErrorMessage="1" sqref="G9:G68 G155:G214 G228:G287 G82:G141 G301:G360" xr:uid="{DF6FF46D-78DE-451F-8761-DEE3BFCF76B6}">
      <formula1>"エックス線,内視鏡,未実施,エックス線(グルカゴンGノボ),内視鏡(グルカゴンGノボ)"</formula1>
    </dataValidation>
    <dataValidation type="list" allowBlank="1" showInputMessage="1" showErrorMessage="1" sqref="H9:H68 H155:H214 H228:H287 H82:H141 H301:H360" xr:uid="{90206E50-AD81-4881-A253-255A96431746}">
      <formula1>"自院,眼科,未実施"</formula1>
    </dataValidation>
  </dataValidations>
  <pageMargins left="0.7" right="0.7" top="0.75" bottom="0.75" header="0.3" footer="0.3"/>
  <pageSetup paperSize="9" scale="50" orientation="portrait" r:id="rId1"/>
  <rowBreaks count="4" manualBreakCount="4">
    <brk id="73" max="11" man="1"/>
    <brk id="146" max="11" man="1"/>
    <brk id="219" max="11" man="1"/>
    <brk id="292" max="11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5DE72A9-796C-4F57-A67B-A292AC0F6337}">
          <x14:formula1>
            <xm:f>入力規則用!$D$1:$D$18</xm:f>
          </x14:formula1>
          <xm:sqref>C67:C68 C61:C62 C55:C56 C49:C50 C43:C44 C37:C38 C31:C32 C25:C26 C19:C20 C13:C14 C213:C214 C207:C208 C201:C202 C195:C196 C189:C190 C183:C184 C177:C178 C171:C172 C165:C166 C159:C160 C286:C287 C280:C281 C274:C275 C268:C269 C262:C263 C256:C257 C250:C251 C244:C245 C238:C239 C232:C233 C140:C141 C134:C135 C128:C129 C122:C123 C116:C117 C110:C111 C104:C105 C98:C99 C92:C93 C86:C87 C359:C360 C353:C354 C347:C348 C341:C342 C335:C336 C329:C330 C323:C324 C317:C318 C311:C312 C305:C306</xm:sqref>
        </x14:dataValidation>
        <x14:dataValidation type="list" allowBlank="1" showInputMessage="1" showErrorMessage="1" xr:uid="{3271D5B6-EFAC-42EB-9AD1-4380CFF6BC48}">
          <x14:formula1>
            <xm:f>入力規則用!$B$1:$B$31</xm:f>
          </x14:formula1>
          <xm:sqref>E13:E14 E311:E312 E317:E318 E323:E324 E329:E330 E335:E336 E341:E342 E347:E348 E353:E354 E359:E360 E305:E306 E92:E93 E98:E99 E104:E105 E110:E111 E116:E117 E122:E123 E128:E129 E134:E135 E140:E141 E86:E87 E238:E239 E244:E245 E250:E251 E256:E257 E262:E263 E268:E269 E274:E275 E280:E281 E286:E287 E232:E233 E165:E166 E171:E172 E177:E178 E183:E184 E189:E190 E195:E196 E201:E202 E207:E208 E213:E214 E159:E160 E19:E20 E25:E26 E31:E32 E37:E38 E43:E44 E49:E50 E55:E56 E61:E62 E67:E68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B1361-560D-4086-9EC3-9D74D4DE73D4}">
  <dimension ref="B1:E31"/>
  <sheetViews>
    <sheetView tabSelected="1" topLeftCell="A16" workbookViewId="0">
      <selection activeCell="B20" sqref="B20"/>
    </sheetView>
  </sheetViews>
  <sheetFormatPr defaultRowHeight="18.75"/>
  <sheetData>
    <row r="1" spans="2:5">
      <c r="B1" s="1" t="s">
        <v>27</v>
      </c>
      <c r="C1" s="1"/>
      <c r="D1" s="1" t="s">
        <v>72</v>
      </c>
      <c r="E1" s="1"/>
    </row>
    <row r="2" spans="2:5">
      <c r="B2" s="1" t="s">
        <v>28</v>
      </c>
      <c r="C2" s="1"/>
      <c r="D2" s="1" t="s">
        <v>73</v>
      </c>
      <c r="E2" s="1"/>
    </row>
    <row r="3" spans="2:5">
      <c r="B3" s="1" t="s">
        <v>29</v>
      </c>
      <c r="C3" s="1"/>
      <c r="D3" s="1" t="s">
        <v>63</v>
      </c>
      <c r="E3" s="1"/>
    </row>
    <row r="4" spans="2:5">
      <c r="B4" s="1" t="s">
        <v>30</v>
      </c>
      <c r="C4" s="1"/>
      <c r="D4" s="1" t="s">
        <v>74</v>
      </c>
      <c r="E4" s="1"/>
    </row>
    <row r="5" spans="2:5">
      <c r="B5" s="1" t="s">
        <v>31</v>
      </c>
      <c r="C5" s="1"/>
      <c r="D5" s="1" t="s">
        <v>64</v>
      </c>
      <c r="E5" s="1"/>
    </row>
    <row r="6" spans="2:5">
      <c r="B6" s="1" t="s">
        <v>32</v>
      </c>
      <c r="C6" s="1"/>
      <c r="D6" s="1" t="s">
        <v>75</v>
      </c>
      <c r="E6" s="1"/>
    </row>
    <row r="7" spans="2:5">
      <c r="B7" s="1" t="s">
        <v>33</v>
      </c>
      <c r="C7" s="1"/>
      <c r="D7" s="1" t="s">
        <v>65</v>
      </c>
      <c r="E7" s="1"/>
    </row>
    <row r="8" spans="2:5">
      <c r="B8" s="1" t="s">
        <v>34</v>
      </c>
      <c r="C8" s="1"/>
      <c r="D8" s="1" t="s">
        <v>76</v>
      </c>
      <c r="E8" s="1"/>
    </row>
    <row r="9" spans="2:5">
      <c r="B9" s="1" t="s">
        <v>35</v>
      </c>
      <c r="C9" s="1"/>
      <c r="D9" s="1" t="s">
        <v>66</v>
      </c>
      <c r="E9" s="1"/>
    </row>
    <row r="10" spans="2:5">
      <c r="B10" s="1" t="s">
        <v>36</v>
      </c>
      <c r="C10" s="1"/>
      <c r="D10" s="1" t="s">
        <v>77</v>
      </c>
      <c r="E10" s="1"/>
    </row>
    <row r="11" spans="2:5">
      <c r="B11" s="1" t="s">
        <v>37</v>
      </c>
      <c r="C11" s="1"/>
      <c r="D11" s="1" t="s">
        <v>67</v>
      </c>
      <c r="E11" s="1"/>
    </row>
    <row r="12" spans="2:5">
      <c r="B12" s="1" t="s">
        <v>38</v>
      </c>
      <c r="C12" s="1"/>
      <c r="D12" s="1" t="s">
        <v>78</v>
      </c>
      <c r="E12" s="1"/>
    </row>
    <row r="13" spans="2:5">
      <c r="B13" s="1" t="s">
        <v>39</v>
      </c>
      <c r="C13" s="1"/>
      <c r="D13" s="1" t="s">
        <v>68</v>
      </c>
      <c r="E13" s="1"/>
    </row>
    <row r="14" spans="2:5">
      <c r="B14" s="1" t="s">
        <v>40</v>
      </c>
      <c r="C14" s="1"/>
      <c r="D14" s="1" t="s">
        <v>79</v>
      </c>
      <c r="E14" s="1"/>
    </row>
    <row r="15" spans="2:5">
      <c r="B15" s="1" t="s">
        <v>41</v>
      </c>
      <c r="C15" s="1"/>
      <c r="D15" s="1" t="s">
        <v>69</v>
      </c>
      <c r="E15" s="1"/>
    </row>
    <row r="16" spans="2:5">
      <c r="B16" s="1" t="s">
        <v>42</v>
      </c>
      <c r="C16" s="1"/>
      <c r="D16" s="1" t="s">
        <v>80</v>
      </c>
      <c r="E16" s="1"/>
    </row>
    <row r="17" spans="2:5">
      <c r="B17" s="1" t="s">
        <v>43</v>
      </c>
      <c r="C17" s="1"/>
      <c r="D17" s="1" t="s">
        <v>70</v>
      </c>
      <c r="E17" s="1"/>
    </row>
    <row r="18" spans="2:5">
      <c r="B18" s="1" t="s">
        <v>44</v>
      </c>
      <c r="C18" s="1"/>
      <c r="D18" s="1" t="s">
        <v>81</v>
      </c>
      <c r="E18" s="1"/>
    </row>
    <row r="19" spans="2:5">
      <c r="B19" s="1" t="s">
        <v>45</v>
      </c>
      <c r="C19" s="1"/>
      <c r="D19" s="1"/>
      <c r="E19" s="1"/>
    </row>
    <row r="20" spans="2:5">
      <c r="B20" s="1" t="s">
        <v>46</v>
      </c>
      <c r="C20" s="1"/>
      <c r="D20" s="1"/>
      <c r="E20" s="1"/>
    </row>
    <row r="21" spans="2:5">
      <c r="B21" s="1" t="s">
        <v>47</v>
      </c>
      <c r="C21" s="1"/>
      <c r="D21" s="1"/>
      <c r="E21" s="1"/>
    </row>
    <row r="22" spans="2:5">
      <c r="B22" s="1" t="s">
        <v>48</v>
      </c>
      <c r="C22" s="1"/>
      <c r="D22" s="1"/>
      <c r="E22" s="1"/>
    </row>
    <row r="23" spans="2:5">
      <c r="B23" s="1" t="s">
        <v>49</v>
      </c>
      <c r="C23" s="1"/>
      <c r="D23" s="1"/>
      <c r="E23" s="1"/>
    </row>
    <row r="24" spans="2:5">
      <c r="B24" s="1" t="s">
        <v>50</v>
      </c>
      <c r="C24" s="1"/>
      <c r="D24" s="1"/>
      <c r="E24" s="1"/>
    </row>
    <row r="25" spans="2:5">
      <c r="B25" s="1" t="s">
        <v>51</v>
      </c>
      <c r="C25" s="1"/>
      <c r="D25" s="1"/>
      <c r="E25" s="1"/>
    </row>
    <row r="26" spans="2:5">
      <c r="B26" s="1" t="s">
        <v>52</v>
      </c>
      <c r="C26" s="1"/>
      <c r="D26" s="1"/>
      <c r="E26" s="1"/>
    </row>
    <row r="27" spans="2:5">
      <c r="B27" s="1" t="s">
        <v>53</v>
      </c>
      <c r="C27" s="1"/>
      <c r="D27" s="1"/>
      <c r="E27" s="1"/>
    </row>
    <row r="28" spans="2:5">
      <c r="B28" s="1" t="s">
        <v>54</v>
      </c>
      <c r="C28" s="1"/>
      <c r="D28" s="1"/>
      <c r="E28" s="1"/>
    </row>
    <row r="29" spans="2:5">
      <c r="B29" s="1" t="s">
        <v>55</v>
      </c>
      <c r="C29" s="1"/>
      <c r="D29" s="1"/>
      <c r="E29" s="1"/>
    </row>
    <row r="30" spans="2:5">
      <c r="B30" s="1" t="s">
        <v>56</v>
      </c>
      <c r="C30" s="1"/>
      <c r="D30" s="1"/>
      <c r="E30" s="1"/>
    </row>
    <row r="31" spans="2:5">
      <c r="B31" s="1" t="s">
        <v>57</v>
      </c>
      <c r="C31" s="1"/>
      <c r="D31" s="1"/>
      <c r="E31" s="1"/>
    </row>
  </sheetData>
  <sheetProtection algorithmName="SHA-512" hashValue="p0MXS/LgUccBV7ILkL/Ip7Lbmb+fB0JpClzZh5KQTFN8R3RX9SQAsHkWSp0DwaN5xW0+AMq9bibsFFtpsAZpMA==" saltValue="R9AyFgi3enWGVX0TeFJk6Q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請求書</vt:lpstr>
      <vt:lpstr>委託料内訳</vt:lpstr>
      <vt:lpstr>入力規則用</vt:lpstr>
      <vt:lpstr>委託料内訳!Print_Area</vt:lpstr>
      <vt:lpstr>請求書!Print_Area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2023-06-29T06:20:33Z</dcterms:created>
  <dcterms:modified xsi:type="dcterms:W3CDTF">2026-06-08T05:50:55Z</dcterms:modified>
</cp:coreProperties>
</file>