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0370" yWindow="-7020" windowWidth="28110" windowHeight="16440" activeTab="1"/>
  </bookViews>
  <sheets>
    <sheet name="請求書様式(記入例)" sheetId="1" r:id="rId1"/>
    <sheet name="請求書様式(一般健診機関用)" sheetId="12" r:id="rId2"/>
    <sheet name="請求書様式(眼底検査実施医療機関用)" sheetId="15" r:id="rId3"/>
    <sheet name="請求書様式(眼科用)" sheetId="14" r:id="rId4"/>
  </sheets>
  <definedNames>
    <definedName name="_xlnm.Print_Area" localSheetId="1">'請求書様式(一般健診機関用)'!$A$2:$T$32</definedName>
    <definedName name="_xlnm.Print_Area" localSheetId="3">'請求書様式(眼科用)'!$A$2:$T$32</definedName>
    <definedName name="_xlnm.Print_Area" localSheetId="2">'請求書様式(眼底検査実施医療機関用)'!$A$2:$T$32</definedName>
    <definedName name="_xlnm.Print_Area" localSheetId="0">'請求書様式(記入例)'!$A$2:$T$32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<sst xmlns="http://schemas.openxmlformats.org/spreadsheetml/2006/main" xmlns:r="http://schemas.openxmlformats.org/officeDocument/2006/relationships" count="52" uniqueCount="52">
  <si>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合計請求金額（小計①＋小計②＋③）</t>
    <rPh sb="0" eb="2">
      <t>ゴウケイ</t>
    </rPh>
    <rPh sb="2" eb="4">
      <t>セイキュウ</t>
    </rPh>
    <rPh sb="4" eb="6">
      <t>キンガク</t>
    </rPh>
    <rPh sb="7" eb="9">
      <t>ショウケイ</t>
    </rPh>
    <rPh sb="11" eb="13">
      <t>ショウケイ</t>
    </rPh>
    <phoneticPr fontId="2"/>
  </si>
  <si>
    <t>年</t>
    <rPh sb="0" eb="1">
      <t>ネン</t>
    </rPh>
    <phoneticPr fontId="2"/>
  </si>
  <si>
    <t>Ｃ型のみ</t>
    <rPh sb="1" eb="2">
      <t>ガタ</t>
    </rPh>
    <phoneticPr fontId="2"/>
  </si>
  <si>
    <t>出雲市国民健康保険若年層健康診査</t>
    <rPh sb="0" eb="3">
      <t>イズモシ</t>
    </rPh>
    <rPh sb="3" eb="5">
      <t>コクミン</t>
    </rPh>
    <rPh sb="5" eb="7">
      <t>ケンコウ</t>
    </rPh>
    <rPh sb="7" eb="9">
      <t>ホケン</t>
    </rPh>
    <rPh sb="9" eb="11">
      <t>ジャクネン</t>
    </rPh>
    <rPh sb="11" eb="12">
      <t>ソウ</t>
    </rPh>
    <rPh sb="12" eb="14">
      <t>ケンコウ</t>
    </rPh>
    <rPh sb="14" eb="16">
      <t>シンサ</t>
    </rPh>
    <phoneticPr fontId="2"/>
  </si>
  <si>
    <r>
      <rPr>
        <b/>
        <sz val="9"/>
        <color theme="1"/>
        <rFont val="BIZ UD明朝 Medium"/>
      </rPr>
      <t>出雲市長　</t>
    </r>
    <r>
      <rPr>
        <b/>
        <sz val="12"/>
        <color theme="1"/>
        <rFont val="BIZ UD明朝 Medium"/>
      </rPr>
      <t>飯 塚 俊 之　様</t>
    </r>
    <rPh sb="0" eb="4">
      <t>イズモシチョウ</t>
    </rPh>
    <rPh sb="5" eb="6">
      <t>メシ</t>
    </rPh>
    <rPh sb="7" eb="8">
      <t>ツカ</t>
    </rPh>
    <rPh sb="9" eb="10">
      <t>シュン</t>
    </rPh>
    <rPh sb="11" eb="12">
      <t>コレ</t>
    </rPh>
    <rPh sb="13" eb="14">
      <t>サマ</t>
    </rPh>
    <phoneticPr fontId="2"/>
  </si>
  <si>
    <t>詳細健診</t>
    <rPh sb="0" eb="2">
      <t>ショウサイ</t>
    </rPh>
    <rPh sb="2" eb="4">
      <t>ケンシン</t>
    </rPh>
    <phoneticPr fontId="2"/>
  </si>
  <si>
    <t>令和</t>
    <rPh sb="0" eb="2">
      <t>レイワ</t>
    </rPh>
    <phoneticPr fontId="2"/>
  </si>
  <si>
    <t>円</t>
    <rPh sb="0" eb="1">
      <t>エン</t>
    </rPh>
    <phoneticPr fontId="2"/>
  </si>
  <si>
    <t>及び肝炎ウイルス検診等　委託料請求書</t>
    <rPh sb="0" eb="1">
      <t>オヨ</t>
    </rPh>
    <rPh sb="2" eb="4">
      <t>カンエン</t>
    </rPh>
    <rPh sb="8" eb="10">
      <t>ケンシン</t>
    </rPh>
    <rPh sb="10" eb="11">
      <t>トウ</t>
    </rPh>
    <rPh sb="12" eb="14">
      <t>イタク</t>
    </rPh>
    <rPh sb="14" eb="15">
      <t>リョウ</t>
    </rPh>
    <rPh sb="15" eb="18">
      <t>セイキュウショ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</si>
  <si>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</si>
  <si>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若年齢層
健康診査</t>
    <rPh sb="0" eb="1">
      <t>ジャク</t>
    </rPh>
    <rPh sb="1" eb="4">
      <t>ネンレイソウ</t>
    </rPh>
    <rPh sb="5" eb="7">
      <t>ケンコウ</t>
    </rPh>
    <rPh sb="7" eb="9">
      <t>シンサ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</si>
  <si>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</si>
  <si>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←氏名</t>
    <rPh sb="1" eb="3">
      <t>シメイ</t>
    </rPh>
    <phoneticPr fontId="2"/>
  </si>
  <si>
    <t>氏　　　名</t>
    <rPh sb="0" eb="1">
      <t>シ</t>
    </rPh>
    <rPh sb="4" eb="5">
      <t>メイ</t>
    </rPh>
    <phoneticPr fontId="2"/>
  </si>
  <si>
    <t>眼底検査
(内科)</t>
    <rPh sb="0" eb="2">
      <t>ガンテイ</t>
    </rPh>
    <rPh sb="2" eb="4">
      <t>ケンサ</t>
    </rPh>
    <rPh sb="6" eb="8">
      <t>ナイカ</t>
    </rPh>
    <phoneticPr fontId="2"/>
  </si>
  <si>
    <t>生活保護世帯
健康診査</t>
    <rPh sb="0" eb="2">
      <t>セイカツ</t>
    </rPh>
    <rPh sb="2" eb="4">
      <t>ホゴ</t>
    </rPh>
    <rPh sb="4" eb="6">
      <t>セタイ</t>
    </rPh>
    <rPh sb="7" eb="9">
      <t>ケンコウ</t>
    </rPh>
    <rPh sb="9" eb="11">
      <t>シンサ</t>
    </rPh>
    <phoneticPr fontId="2"/>
  </si>
  <si>
    <t>月分の委託料として、下記のとおり請求します。</t>
    <rPh sb="0" eb="2">
      <t>ガツブン</t>
    </rPh>
    <rPh sb="3" eb="5">
      <t>イタク</t>
    </rPh>
    <rPh sb="5" eb="6">
      <t>リョウ</t>
    </rPh>
    <rPh sb="10" eb="12">
      <t>カキ</t>
    </rPh>
    <rPh sb="16" eb="18">
      <t>セイキュウ</t>
    </rPh>
    <phoneticPr fontId="2"/>
  </si>
  <si>
    <t>金　額</t>
    <rPh sb="0" eb="1">
      <t>キン</t>
    </rPh>
    <rPh sb="2" eb="3">
      <t>ガク</t>
    </rPh>
    <phoneticPr fontId="2"/>
  </si>
  <si>
    <t>契約単価</t>
    <rPh sb="0" eb="2">
      <t>ケイヤク</t>
    </rPh>
    <rPh sb="2" eb="4">
      <t>タンカ</t>
    </rPh>
    <phoneticPr fontId="2"/>
  </si>
  <si>
    <t>心電図検査</t>
    <rPh sb="0" eb="3">
      <t>シンデンズ</t>
    </rPh>
    <rPh sb="3" eb="5">
      <t>ケンサ</t>
    </rPh>
    <phoneticPr fontId="2"/>
  </si>
  <si>
    <t>ネット健診システム
を利用</t>
    <rPh sb="3" eb="5">
      <t>ケンシン</t>
    </rPh>
    <rPh sb="11" eb="13">
      <t>リヨウ</t>
    </rPh>
    <phoneticPr fontId="2"/>
  </si>
  <si>
    <t>貧血検査</t>
    <rPh sb="0" eb="2">
      <t>ヒンケツ</t>
    </rPh>
    <rPh sb="2" eb="4">
      <t>ケンサ</t>
    </rPh>
    <phoneticPr fontId="2"/>
  </si>
  <si>
    <t>ネット健診システム
を利用しない</t>
    <rPh sb="3" eb="5">
      <t>ケンシン</t>
    </rPh>
    <rPh sb="11" eb="13">
      <t>リヨウ</t>
    </rPh>
    <phoneticPr fontId="2"/>
  </si>
  <si>
    <t>円 ×</t>
    <rPh sb="0" eb="1">
      <t>エン</t>
    </rPh>
    <phoneticPr fontId="2"/>
  </si>
  <si>
    <t>小計①…</t>
    <rPh sb="0" eb="2">
      <t>ショウケイ</t>
    </rPh>
    <phoneticPr fontId="2"/>
  </si>
  <si>
    <t>委 託 料</t>
    <rPh sb="0" eb="1">
      <t>イ</t>
    </rPh>
    <rPh sb="2" eb="3">
      <t>タク</t>
    </rPh>
    <rPh sb="4" eb="5">
      <t>リョウ</t>
    </rPh>
    <phoneticPr fontId="2"/>
  </si>
  <si>
    <t>※この検査項目は入力しない</t>
    <rPh sb="3" eb="5">
      <t>ケンサ</t>
    </rPh>
    <rPh sb="5" eb="7">
      <t>コウモク</t>
    </rPh>
    <rPh sb="8" eb="10">
      <t>ニュウリョク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</si>
  <si>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</si>
  <si>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健　康　診　査</t>
    <rPh sb="0" eb="1">
      <t>ケン</t>
    </rPh>
    <rPh sb="2" eb="3">
      <t>ヤスシ</t>
    </rPh>
    <rPh sb="4" eb="5">
      <t>ミ</t>
    </rPh>
    <rPh sb="6" eb="7">
      <t>サ</t>
    </rPh>
    <phoneticPr fontId="2"/>
  </si>
  <si>
    <t>Ｃ型＋Ｂ型</t>
    <rPh sb="1" eb="2">
      <t>ガタ</t>
    </rPh>
    <rPh sb="4" eb="5">
      <t>カタ</t>
    </rPh>
    <phoneticPr fontId="2"/>
  </si>
  <si>
    <t>←請求日</t>
    <rPh sb="1" eb="3">
      <t>セイキュウ</t>
    </rPh>
    <rPh sb="3" eb="4">
      <t>ビ</t>
    </rPh>
    <phoneticPr fontId="2"/>
  </si>
  <si>
    <t>要指導者検診</t>
    <rPh sb="0" eb="1">
      <t>ヨウ</t>
    </rPh>
    <rPh sb="1" eb="4">
      <t>シドウシャ</t>
    </rPh>
    <rPh sb="4" eb="6">
      <t>ケンシン</t>
    </rPh>
    <phoneticPr fontId="2"/>
  </si>
  <si>
    <t>節目検診
節目外検診</t>
    <rPh sb="0" eb="2">
      <t>フシメ</t>
    </rPh>
    <rPh sb="2" eb="4">
      <t>ケンシン</t>
    </rPh>
    <rPh sb="5" eb="7">
      <t>フシメ</t>
    </rPh>
    <rPh sb="7" eb="8">
      <t>ガイ</t>
    </rPh>
    <rPh sb="8" eb="10">
      <t>ケンシン</t>
    </rPh>
    <phoneticPr fontId="2"/>
  </si>
  <si>
    <t>Ｂ型のみ</t>
  </si>
  <si>
    <t>肝炎ウイルス検診</t>
    <rPh sb="0" eb="2">
      <t>カンエン</t>
    </rPh>
    <rPh sb="6" eb="8">
      <t>ケンシン</t>
    </rPh>
    <phoneticPr fontId="2"/>
  </si>
  <si>
    <t>小計②…</t>
    <rPh sb="0" eb="2">
      <t>ショウケイ</t>
    </rPh>
    <phoneticPr fontId="2"/>
  </si>
  <si>
    <t>ＨＣＶ－ＲＮＡ検査</t>
    <rPh sb="7" eb="9">
      <t>ケンサ</t>
    </rPh>
    <phoneticPr fontId="2"/>
  </si>
  <si>
    <t>③…診療情報提供</t>
    <rPh sb="2" eb="4">
      <t>シンリョウ</t>
    </rPh>
    <rPh sb="4" eb="6">
      <t>ジョウホウ</t>
    </rPh>
    <rPh sb="6" eb="8">
      <t>テイキョウ</t>
    </rPh>
    <phoneticPr fontId="2"/>
  </si>
  <si>
    <t>←他院から眼底検査依頼を受けた受診者数(０人の場合は入力不要）</t>
    <rPh sb="1" eb="3">
      <t>タイン</t>
    </rPh>
    <rPh sb="5" eb="7">
      <t>ガンテイ</t>
    </rPh>
    <rPh sb="7" eb="9">
      <t>ケンサ</t>
    </rPh>
    <rPh sb="9" eb="11">
      <t>イライ</t>
    </rPh>
    <rPh sb="12" eb="13">
      <t>ウ</t>
    </rPh>
    <rPh sb="15" eb="17">
      <t>ジュシン</t>
    </rPh>
    <rPh sb="17" eb="18">
      <t>スウ</t>
    </rPh>
    <rPh sb="20" eb="21">
      <t>ニン</t>
    </rPh>
    <rPh sb="22" eb="24">
      <t>バアイ</t>
    </rPh>
    <rPh sb="25" eb="27">
      <t>ニュウリョク</t>
    </rPh>
    <rPh sb="27" eb="29">
      <t>フヨウ</t>
    </rPh>
    <phoneticPr fontId="2"/>
  </si>
  <si>
    <t>①＋②＋③</t>
  </si>
  <si>
    <t>人＝</t>
    <rPh sb="0" eb="1">
      <t>ニン</t>
    </rPh>
    <phoneticPr fontId="2"/>
  </si>
  <si>
    <t>←実施年、実施月（リストから選択)</t>
    <rPh sb="1" eb="3">
      <t>ジッシ</t>
    </rPh>
    <rPh sb="3" eb="4">
      <t>トシ</t>
    </rPh>
    <rPh sb="5" eb="7">
      <t>ジッシ</t>
    </rPh>
    <rPh sb="7" eb="8">
      <t>ツキ</t>
    </rPh>
    <rPh sb="14" eb="16">
      <t>センタク</t>
    </rPh>
    <phoneticPr fontId="2"/>
  </si>
  <si>
    <t>出雲市今市町北本町1011-1</t>
    <rPh sb="0" eb="3">
      <t>イズモシ</t>
    </rPh>
    <rPh sb="3" eb="6">
      <t>イマイチチョウ</t>
    </rPh>
    <rPh sb="6" eb="9">
      <t>キタホンマチ</t>
    </rPh>
    <phoneticPr fontId="2"/>
  </si>
  <si>
    <t>←受診者数　※０人の場合は入力不要</t>
    <rPh sb="1" eb="3">
      <t>ジュシン</t>
    </rPh>
    <rPh sb="3" eb="4">
      <t>シャ</t>
    </rPh>
    <rPh sb="4" eb="5">
      <t>スウ</t>
    </rPh>
    <rPh sb="8" eb="9">
      <t>ニン</t>
    </rPh>
    <rPh sb="10" eb="12">
      <t>バアイ</t>
    </rPh>
    <rPh sb="13" eb="15">
      <t>ニュウリョク</t>
    </rPh>
    <rPh sb="15" eb="17">
      <t>フヨウ</t>
    </rPh>
    <phoneticPr fontId="2"/>
  </si>
  <si>
    <t>医療法人今市会　今市第一医院</t>
    <rPh sb="0" eb="2">
      <t>イリョウ</t>
    </rPh>
    <rPh sb="2" eb="4">
      <t>ホウジン</t>
    </rPh>
    <rPh sb="4" eb="6">
      <t>イマイチ</t>
    </rPh>
    <rPh sb="6" eb="7">
      <t>カイ</t>
    </rPh>
    <rPh sb="8" eb="10">
      <t>イマイチ</t>
    </rPh>
    <rPh sb="10" eb="12">
      <t>ダイイチ</t>
    </rPh>
    <rPh sb="12" eb="14">
      <t>イイン</t>
    </rPh>
    <phoneticPr fontId="2"/>
  </si>
  <si>
    <t>←所在地</t>
    <rPh sb="1" eb="4">
      <t>ショザイチ</t>
    </rPh>
    <phoneticPr fontId="2"/>
  </si>
  <si>
    <t>理事長　今市　一郎</t>
    <rPh sb="0" eb="3">
      <t>リジチョウ</t>
    </rPh>
    <rPh sb="4" eb="6">
      <t>イマイチ</t>
    </rPh>
    <rPh sb="7" eb="9">
      <t>イチロウ</t>
    </rPh>
    <phoneticPr fontId="2"/>
  </si>
  <si>
    <t>眼底検査
(眼科)</t>
    <rPh sb="0" eb="2">
      <t>ガンテイ</t>
    </rPh>
    <rPh sb="2" eb="4">
      <t>ケンサ</t>
    </rPh>
    <rPh sb="6" eb="8">
      <t>ガンカ</t>
    </rPh>
    <phoneticPr fontId="2"/>
  </si>
  <si>
    <t>←医療機関名</t>
    <rPh sb="1" eb="3">
      <t>イリョウ</t>
    </rPh>
    <rPh sb="3" eb="5">
      <t>キカン</t>
    </rPh>
    <rPh sb="5" eb="6">
      <t>メイ</t>
    </rPh>
    <phoneticPr fontId="2"/>
  </si>
  <si>
    <t>★以下に記載してある項目のみ入力をお願いします。</t>
    <rPh sb="1" eb="3">
      <t>イカ</t>
    </rPh>
    <rPh sb="4" eb="6">
      <t>キサイ</t>
    </rPh>
    <rPh sb="10" eb="12">
      <t>コウモク</t>
    </rPh>
    <rPh sb="14" eb="16">
      <t>ニュウリョク</t>
    </rPh>
    <rPh sb="18" eb="19">
      <t>ネガ</t>
    </rPh>
    <phoneticPr fontId="2"/>
  </si>
  <si>
    <t>←自院内で眼底検査を実施した受診者数(０人の場合は入力不要）</t>
    <rPh sb="1" eb="3">
      <t>ジイン</t>
    </rPh>
    <rPh sb="3" eb="4">
      <t>ナイ</t>
    </rPh>
    <rPh sb="5" eb="7">
      <t>ガンテイ</t>
    </rPh>
    <rPh sb="7" eb="9">
      <t>ケンサ</t>
    </rPh>
    <rPh sb="10" eb="12">
      <t>ジッシ</t>
    </rPh>
    <rPh sb="14" eb="16">
      <t>ジュシン</t>
    </rPh>
    <rPh sb="16" eb="17">
      <t>シャ</t>
    </rPh>
    <rPh sb="17" eb="18">
      <t>スウ</t>
    </rPh>
    <rPh sb="20" eb="21">
      <t>ニン</t>
    </rPh>
    <rPh sb="22" eb="24">
      <t>バアイ</t>
    </rPh>
    <rPh sb="25" eb="27">
      <t>ニュウリョク</t>
    </rPh>
    <rPh sb="27" eb="29">
      <t>フヨウ</t>
    </rPh>
    <phoneticPr fontId="2"/>
  </si>
  <si>
    <t>令和７年度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</si>
</sst>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23">
    <font>
      <sz val="11"/>
      <color theme="1"/>
      <name val="Yu Gothic"/>
      <family val="3"/>
      <scheme val="minor"/>
    </font>
    <font>
      <sz val="11"/>
      <color auto="1"/>
      <name val="ＭＳ Ｐゴシック"/>
      <family val="3"/>
    </font>
    <font>
      <sz val="6"/>
      <color auto="1"/>
      <name val="Yu Gothic"/>
      <family val="3"/>
      <scheme val="minor"/>
    </font>
    <font>
      <sz val="11"/>
      <color theme="1"/>
      <name val="BIZ UD明朝 Medium"/>
      <family val="1"/>
    </font>
    <font>
      <sz val="17"/>
      <color theme="1"/>
      <name val="HGP創英角ｺﾞｼｯｸUB"/>
      <family val="3"/>
    </font>
    <font>
      <b/>
      <sz val="11"/>
      <color theme="1"/>
      <name val="BIZ UD明朝 Medium"/>
      <family val="1"/>
    </font>
    <font>
      <b/>
      <sz val="11"/>
      <color theme="1"/>
      <name val="ＭＳ Ｐゴシック"/>
      <family val="3"/>
    </font>
    <font>
      <sz val="16"/>
      <color theme="1"/>
      <name val="HGP創英角ｺﾞｼｯｸUB"/>
      <family val="3"/>
    </font>
    <font>
      <sz val="10"/>
      <color theme="1"/>
      <name val="BIZ UD明朝 Medium"/>
      <family val="1"/>
    </font>
    <font>
      <sz val="14"/>
      <color theme="1"/>
      <name val="BIZ UDゴシック"/>
      <family val="3"/>
    </font>
    <font>
      <sz val="12"/>
      <color theme="1"/>
      <name val="HGP創英角ｺﾞｼｯｸUB"/>
      <family val="3"/>
    </font>
    <font>
      <sz val="14"/>
      <color theme="1"/>
      <name val="HGP創英角ｺﾞｼｯｸUB"/>
      <family val="3"/>
    </font>
    <font>
      <sz val="7"/>
      <color theme="1"/>
      <name val="BIZ UD明朝 Medium"/>
      <family val="1"/>
    </font>
    <font>
      <b/>
      <sz val="18"/>
      <color theme="1"/>
      <name val="BIZ UDゴシック"/>
      <family val="3"/>
    </font>
    <font>
      <sz val="9"/>
      <color theme="1"/>
      <name val="BIZ UD明朝 Medium"/>
      <family val="1"/>
    </font>
    <font>
      <sz val="11"/>
      <color theme="1"/>
      <name val="Yu Gothic"/>
      <family val="3"/>
      <scheme val="minor"/>
    </font>
    <font>
      <sz val="11"/>
      <color theme="1"/>
      <name val="ＭＳ Ｐ明朝"/>
      <family val="1"/>
    </font>
    <font>
      <sz val="12"/>
      <color theme="1"/>
      <name val="BIZ UDゴシック"/>
      <family val="3"/>
    </font>
    <font>
      <sz val="10"/>
      <color theme="1"/>
      <name val="HGP創英角ｺﾞｼｯｸUB"/>
      <family val="3"/>
    </font>
    <font>
      <b/>
      <sz val="14"/>
      <color theme="1"/>
      <name val="BIZ UDゴシック"/>
      <family val="3"/>
    </font>
    <font>
      <b/>
      <sz val="11"/>
      <color theme="1"/>
      <name val="BIZ UDゴシック"/>
      <family val="3"/>
    </font>
    <font>
      <sz val="11"/>
      <color theme="1"/>
      <name val="HGP創英角ｺﾞｼｯｸUB"/>
      <family val="3"/>
    </font>
    <font>
      <b/>
      <sz val="11"/>
      <color theme="1"/>
      <name val="Yu Gothic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wrapText="1"/>
    </xf>
    <xf numFmtId="0" fontId="8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9" fillId="0" borderId="0" xfId="0" applyFont="1"/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8" fillId="0" borderId="0" xfId="0" applyFont="1" applyAlignment="1"/>
    <xf numFmtId="0" fontId="10" fillId="0" borderId="0" xfId="0" applyFont="1"/>
    <xf numFmtId="0" fontId="11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/>
    </xf>
    <xf numFmtId="0" fontId="11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13" fillId="0" borderId="28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/>
    </xf>
    <xf numFmtId="38" fontId="16" fillId="0" borderId="20" xfId="2" applyFont="1" applyBorder="1" applyAlignment="1">
      <alignment vertical="center"/>
    </xf>
    <xf numFmtId="38" fontId="16" fillId="0" borderId="21" xfId="2" applyFont="1" applyBorder="1" applyAlignment="1">
      <alignment vertical="center"/>
    </xf>
    <xf numFmtId="38" fontId="16" fillId="0" borderId="22" xfId="2" applyFont="1" applyBorder="1" applyAlignment="1">
      <alignment vertical="center"/>
    </xf>
    <xf numFmtId="0" fontId="16" fillId="0" borderId="0" xfId="0" applyFont="1"/>
    <xf numFmtId="38" fontId="16" fillId="0" borderId="9" xfId="2" applyFont="1" applyBorder="1" applyAlignment="1">
      <alignment vertical="center"/>
    </xf>
    <xf numFmtId="38" fontId="13" fillId="0" borderId="29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8" fontId="13" fillId="0" borderId="2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0" fillId="0" borderId="5" xfId="0" applyBorder="1"/>
    <xf numFmtId="176" fontId="17" fillId="0" borderId="0" xfId="0" applyNumberFormat="1" applyFont="1" applyAlignment="1">
      <alignment horizontal="right"/>
    </xf>
    <xf numFmtId="0" fontId="17" fillId="0" borderId="0" xfId="0" applyFont="1" applyAlignment="1">
      <alignment shrinkToFit="1"/>
    </xf>
    <xf numFmtId="0" fontId="18" fillId="0" borderId="0" xfId="0" applyFont="1" applyAlignment="1">
      <alignment horizontal="right" vertical="center"/>
    </xf>
    <xf numFmtId="0" fontId="0" fillId="0" borderId="9" xfId="0" applyBorder="1"/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38" fontId="19" fillId="0" borderId="5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30" xfId="0" applyBorder="1"/>
    <xf numFmtId="38" fontId="13" fillId="0" borderId="31" xfId="0" applyNumberFormat="1" applyFont="1" applyBorder="1" applyAlignment="1">
      <alignment horizontal="center" vertical="center"/>
    </xf>
    <xf numFmtId="38" fontId="17" fillId="0" borderId="20" xfId="2" applyFont="1" applyBorder="1" applyAlignment="1">
      <alignment vertical="center"/>
    </xf>
    <xf numFmtId="38" fontId="17" fillId="0" borderId="21" xfId="2" applyFont="1" applyBorder="1" applyAlignment="1">
      <alignment vertical="center"/>
    </xf>
    <xf numFmtId="38" fontId="17" fillId="0" borderId="22" xfId="2" applyFont="1" applyBorder="1" applyAlignment="1">
      <alignment vertical="center"/>
    </xf>
    <xf numFmtId="38" fontId="19" fillId="0" borderId="9" xfId="0" applyNumberFormat="1" applyFont="1" applyBorder="1" applyAlignment="1">
      <alignment vertical="center"/>
    </xf>
    <xf numFmtId="38" fontId="17" fillId="0" borderId="9" xfId="2" applyFont="1" applyBorder="1" applyAlignment="1">
      <alignment vertical="center"/>
    </xf>
    <xf numFmtId="38" fontId="20" fillId="0" borderId="5" xfId="2" applyFont="1" applyBorder="1" applyAlignment="1">
      <alignment vertical="center"/>
    </xf>
    <xf numFmtId="0" fontId="21" fillId="0" borderId="0" xfId="0" applyFont="1"/>
    <xf numFmtId="0" fontId="14" fillId="0" borderId="0" xfId="0" applyFont="1" applyAlignment="1">
      <alignment horizontal="right"/>
    </xf>
    <xf numFmtId="38" fontId="20" fillId="0" borderId="9" xfId="2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22" fillId="0" borderId="0" xfId="0" applyFont="1"/>
  </cellXfs>
  <cellStyles count="3">
    <cellStyle name="桁区切り 8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1" tint="0.5"/>
  </sheetPr>
  <dimension ref="B3:V34"/>
  <sheetViews>
    <sheetView view="pageBreakPreview" topLeftCell="A10" zoomScaleSheetLayoutView="100" workbookViewId="0">
      <selection activeCell="Z26" sqref="Z26"/>
    </sheetView>
  </sheetViews>
  <sheetFormatPr defaultRowHeight="18.75"/>
  <cols>
    <col min="1" max="1" width="3.125" customWidth="1"/>
    <col min="2" max="2" width="2.875" customWidth="1"/>
    <col min="3" max="5" width="3.625" customWidth="1"/>
    <col min="6" max="16" width="4.125" customWidth="1"/>
    <col min="17" max="19" width="3.875" customWidth="1"/>
    <col min="20" max="20" width="3.125" bestFit="1" customWidth="1"/>
    <col min="21" max="25" width="3.625" customWidth="1"/>
  </cols>
  <sheetData>
    <row r="1" spans="2:22" ht="22.5" customHeight="1"/>
    <row r="2" spans="2:22" ht="22.5" customHeight="1"/>
    <row r="3" spans="2:22" ht="22.5" customHeight="1">
      <c r="B3" s="2" t="s">
        <v>51</v>
      </c>
      <c r="C3" s="9"/>
      <c r="D3" s="9"/>
      <c r="E3" s="9"/>
      <c r="G3" s="33" t="s">
        <v>3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2" ht="22.5" customHeight="1">
      <c r="G4" s="33" t="s">
        <v>8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V4" s="90" t="s">
        <v>49</v>
      </c>
    </row>
    <row r="5" spans="2:22" s="1" customFormat="1" ht="22.5" customHeight="1">
      <c r="N5" s="66">
        <v>45874</v>
      </c>
      <c r="O5" s="66"/>
      <c r="P5" s="66"/>
      <c r="Q5" s="66"/>
      <c r="R5" s="66"/>
      <c r="S5" s="66"/>
      <c r="T5" s="10"/>
      <c r="V5" s="1" t="s">
        <v>30</v>
      </c>
    </row>
    <row r="6" spans="2:22" s="1" customFormat="1" ht="22.5" customHeight="1">
      <c r="B6" s="3" t="s">
        <v>4</v>
      </c>
      <c r="K6" s="55" t="s">
        <v>9</v>
      </c>
      <c r="L6" s="55"/>
      <c r="M6" s="55"/>
      <c r="N6" s="67" t="s">
        <v>42</v>
      </c>
      <c r="O6" s="67"/>
      <c r="P6" s="67"/>
      <c r="Q6" s="67"/>
      <c r="R6" s="67"/>
      <c r="S6" s="67"/>
      <c r="V6" s="1" t="s">
        <v>45</v>
      </c>
    </row>
    <row r="7" spans="2:22" s="1" customFormat="1" ht="22.5" customHeight="1">
      <c r="K7" s="55" t="s">
        <v>11</v>
      </c>
      <c r="L7" s="55"/>
      <c r="M7" s="55"/>
      <c r="N7" s="67" t="s">
        <v>44</v>
      </c>
      <c r="O7" s="67"/>
      <c r="P7" s="67"/>
      <c r="Q7" s="67"/>
      <c r="R7" s="67"/>
      <c r="S7" s="67"/>
      <c r="V7" s="1" t="s">
        <v>48</v>
      </c>
    </row>
    <row r="8" spans="2:22" s="1" customFormat="1" ht="22.5" customHeight="1">
      <c r="K8" s="55" t="s">
        <v>13</v>
      </c>
      <c r="L8" s="55"/>
      <c r="M8" s="55"/>
      <c r="N8" s="67" t="s">
        <v>46</v>
      </c>
      <c r="O8" s="67"/>
      <c r="P8" s="67"/>
      <c r="Q8" s="67"/>
      <c r="R8" s="67"/>
      <c r="S8" s="67"/>
      <c r="V8" s="1" t="s">
        <v>12</v>
      </c>
    </row>
    <row r="9" spans="2:22" s="1" customFormat="1" ht="22.5" customHeight="1">
      <c r="C9" s="10"/>
      <c r="D9" s="17" t="s">
        <v>6</v>
      </c>
      <c r="E9" s="21">
        <v>7</v>
      </c>
      <c r="F9" s="25" t="s">
        <v>1</v>
      </c>
      <c r="G9" s="21">
        <v>7</v>
      </c>
      <c r="H9" s="10" t="s">
        <v>16</v>
      </c>
      <c r="V9" s="1" t="s">
        <v>41</v>
      </c>
    </row>
    <row r="10" spans="2:22" s="1" customFormat="1" ht="22.5" customHeight="1">
      <c r="F10" s="26" t="s">
        <v>0</v>
      </c>
    </row>
    <row r="11" spans="2:22" s="1" customFormat="1" ht="30" customHeight="1">
      <c r="F11" s="27" t="s">
        <v>17</v>
      </c>
      <c r="G11" s="34"/>
      <c r="H11" s="40" t="str">
        <f>IF(LEN($P$34)&gt;=9,LEFT(RIGHT($P$34,9),1),"")</f>
        <v/>
      </c>
      <c r="I11" s="47" t="str">
        <f>IF(LEN($P$34)&gt;=8,LEFT(RIGHT($P$34,8),1),"")</f>
        <v/>
      </c>
      <c r="J11" s="54" t="str">
        <f>IF(LEN($P$34)&gt;=7,LEFT(RIGHT($P$34,7),1),"")</f>
        <v/>
      </c>
      <c r="K11" s="56" t="str">
        <f>IF(LEN($P$34)&gt;=6,LEFT(RIGHT($P$34,6),1),"")</f>
        <v/>
      </c>
      <c r="L11" s="47" t="str">
        <f>IF(LEN($P$34)&gt;=5,LEFT(RIGHT($P$34,5),1),"")</f>
        <v/>
      </c>
      <c r="M11" s="54" t="str">
        <f>IF(LEN($P$34)&gt;=4,LEFT(RIGHT($P$34,4),1),"")</f>
        <v/>
      </c>
      <c r="N11" s="56" t="str">
        <f>LEFT(RIGHT($P$34,3),1)</f>
        <v>0</v>
      </c>
      <c r="O11" s="47" t="str">
        <f>LEFT(RIGHT($P$34,2),1)</f>
        <v>0</v>
      </c>
      <c r="P11" s="76" t="str">
        <f>RIGHT($P$34,1)</f>
        <v>0</v>
      </c>
      <c r="Q11" s="83" t="s">
        <v>7</v>
      </c>
    </row>
    <row r="12" spans="2:22" s="1" customFormat="1" ht="18" customHeight="1">
      <c r="I12" s="48" t="s">
        <v>18</v>
      </c>
      <c r="J12" s="48"/>
      <c r="M12" s="48" t="s">
        <v>27</v>
      </c>
      <c r="N12" s="48"/>
      <c r="Q12" s="84" t="s">
        <v>25</v>
      </c>
      <c r="R12" s="84"/>
    </row>
    <row r="13" spans="2:22" s="1" customFormat="1" ht="25.5" customHeight="1">
      <c r="B13" s="4" t="s">
        <v>28</v>
      </c>
      <c r="C13" s="11" t="s">
        <v>10</v>
      </c>
      <c r="D13" s="12"/>
      <c r="E13" s="12"/>
      <c r="F13" s="28" t="s">
        <v>20</v>
      </c>
      <c r="G13" s="35"/>
      <c r="H13" s="41"/>
      <c r="I13" s="49">
        <v>9130</v>
      </c>
      <c r="J13" s="49"/>
      <c r="K13" s="57" t="s">
        <v>23</v>
      </c>
      <c r="L13" s="57"/>
      <c r="M13" s="61"/>
      <c r="N13" s="61"/>
      <c r="O13" s="70" t="s">
        <v>40</v>
      </c>
      <c r="P13" s="77">
        <f t="shared" ref="P13:P20" si="0">I13*M13</f>
        <v>0</v>
      </c>
      <c r="Q13" s="77"/>
      <c r="R13" s="77"/>
      <c r="S13" s="86" t="s">
        <v>7</v>
      </c>
      <c r="V13" s="1" t="s">
        <v>43</v>
      </c>
    </row>
    <row r="14" spans="2:22" s="1" customFormat="1" ht="25.5" customHeight="1">
      <c r="B14" s="4"/>
      <c r="C14" s="12"/>
      <c r="D14" s="12"/>
      <c r="E14" s="12"/>
      <c r="F14" s="29" t="s">
        <v>22</v>
      </c>
      <c r="G14" s="36"/>
      <c r="H14" s="42"/>
      <c r="I14" s="50">
        <v>8800</v>
      </c>
      <c r="J14" s="50"/>
      <c r="K14" s="58" t="s">
        <v>23</v>
      </c>
      <c r="L14" s="58"/>
      <c r="M14" s="62"/>
      <c r="N14" s="62"/>
      <c r="O14" s="71" t="s">
        <v>40</v>
      </c>
      <c r="P14" s="78">
        <f t="shared" si="0"/>
        <v>0</v>
      </c>
      <c r="Q14" s="78"/>
      <c r="R14" s="78"/>
      <c r="S14" s="87" t="s">
        <v>7</v>
      </c>
      <c r="V14" s="1" t="s">
        <v>43</v>
      </c>
    </row>
    <row r="15" spans="2:22" s="1" customFormat="1" ht="25.5" customHeight="1">
      <c r="B15" s="4"/>
      <c r="C15" s="11" t="s">
        <v>15</v>
      </c>
      <c r="D15" s="12"/>
      <c r="E15" s="12"/>
      <c r="F15" s="28" t="s">
        <v>20</v>
      </c>
      <c r="G15" s="35"/>
      <c r="H15" s="41"/>
      <c r="I15" s="49">
        <v>9130</v>
      </c>
      <c r="J15" s="49"/>
      <c r="K15" s="57" t="s">
        <v>23</v>
      </c>
      <c r="L15" s="57"/>
      <c r="M15" s="61"/>
      <c r="N15" s="61"/>
      <c r="O15" s="70" t="s">
        <v>40</v>
      </c>
      <c r="P15" s="77">
        <f t="shared" si="0"/>
        <v>0</v>
      </c>
      <c r="Q15" s="77"/>
      <c r="R15" s="77"/>
      <c r="S15" s="86" t="s">
        <v>7</v>
      </c>
      <c r="V15" s="1" t="s">
        <v>43</v>
      </c>
    </row>
    <row r="16" spans="2:22" s="1" customFormat="1" ht="25.5" customHeight="1">
      <c r="B16" s="4"/>
      <c r="C16" s="12"/>
      <c r="D16" s="12"/>
      <c r="E16" s="12"/>
      <c r="F16" s="29" t="s">
        <v>22</v>
      </c>
      <c r="G16" s="36"/>
      <c r="H16" s="42"/>
      <c r="I16" s="50">
        <v>8800</v>
      </c>
      <c r="J16" s="50"/>
      <c r="K16" s="58" t="s">
        <v>23</v>
      </c>
      <c r="L16" s="58"/>
      <c r="M16" s="62"/>
      <c r="N16" s="62"/>
      <c r="O16" s="71" t="s">
        <v>40</v>
      </c>
      <c r="P16" s="78">
        <f t="shared" si="0"/>
        <v>0</v>
      </c>
      <c r="Q16" s="78"/>
      <c r="R16" s="78"/>
      <c r="S16" s="87" t="s">
        <v>7</v>
      </c>
      <c r="V16" s="1" t="s">
        <v>43</v>
      </c>
    </row>
    <row r="17" spans="2:22" s="1" customFormat="1" ht="25.5" customHeight="1">
      <c r="B17" s="4"/>
      <c r="C17" s="12" t="s">
        <v>5</v>
      </c>
      <c r="D17" s="12"/>
      <c r="E17" s="12"/>
      <c r="F17" s="30" t="s">
        <v>21</v>
      </c>
      <c r="G17" s="37"/>
      <c r="H17" s="43"/>
      <c r="I17" s="49">
        <v>231</v>
      </c>
      <c r="J17" s="49"/>
      <c r="K17" s="57" t="s">
        <v>23</v>
      </c>
      <c r="L17" s="57"/>
      <c r="M17" s="61"/>
      <c r="N17" s="61"/>
      <c r="O17" s="70" t="s">
        <v>40</v>
      </c>
      <c r="P17" s="77">
        <f t="shared" si="0"/>
        <v>0</v>
      </c>
      <c r="Q17" s="77"/>
      <c r="R17" s="77"/>
      <c r="S17" s="86" t="s">
        <v>7</v>
      </c>
      <c r="V17" s="1" t="s">
        <v>43</v>
      </c>
    </row>
    <row r="18" spans="2:22" s="1" customFormat="1" ht="25.5" customHeight="1">
      <c r="B18" s="4"/>
      <c r="C18" s="12"/>
      <c r="D18" s="12"/>
      <c r="E18" s="12"/>
      <c r="F18" s="31" t="s">
        <v>19</v>
      </c>
      <c r="G18" s="38"/>
      <c r="H18" s="44"/>
      <c r="I18" s="51">
        <v>1430</v>
      </c>
      <c r="J18" s="51"/>
      <c r="K18" s="59" t="s">
        <v>23</v>
      </c>
      <c r="L18" s="59"/>
      <c r="M18" s="63"/>
      <c r="N18" s="63"/>
      <c r="O18" s="72" t="s">
        <v>40</v>
      </c>
      <c r="P18" s="79">
        <f t="shared" si="0"/>
        <v>0</v>
      </c>
      <c r="Q18" s="79"/>
      <c r="R18" s="79"/>
      <c r="S18" s="88" t="s">
        <v>7</v>
      </c>
      <c r="V18" s="1" t="s">
        <v>43</v>
      </c>
    </row>
    <row r="19" spans="2:22" s="1" customFormat="1" ht="25.5" customHeight="1">
      <c r="B19" s="4"/>
      <c r="C19" s="12"/>
      <c r="D19" s="12"/>
      <c r="E19" s="12"/>
      <c r="F19" s="31" t="s">
        <v>14</v>
      </c>
      <c r="G19" s="38"/>
      <c r="H19" s="44"/>
      <c r="I19" s="51">
        <v>1232</v>
      </c>
      <c r="J19" s="51"/>
      <c r="K19" s="59" t="s">
        <v>23</v>
      </c>
      <c r="L19" s="59"/>
      <c r="M19" s="63"/>
      <c r="N19" s="63"/>
      <c r="O19" s="72" t="s">
        <v>40</v>
      </c>
      <c r="P19" s="79">
        <f t="shared" si="0"/>
        <v>0</v>
      </c>
      <c r="Q19" s="79"/>
      <c r="R19" s="79"/>
      <c r="S19" s="88" t="s">
        <v>7</v>
      </c>
      <c r="V19" s="1" t="s">
        <v>43</v>
      </c>
    </row>
    <row r="20" spans="2:22" s="1" customFormat="1" ht="25.5" customHeight="1">
      <c r="B20" s="4"/>
      <c r="C20" s="12"/>
      <c r="D20" s="12"/>
      <c r="E20" s="12"/>
      <c r="F20" s="32" t="s">
        <v>47</v>
      </c>
      <c r="G20" s="39"/>
      <c r="H20" s="45"/>
      <c r="I20" s="50">
        <v>2057</v>
      </c>
      <c r="J20" s="50"/>
      <c r="K20" s="58" t="s">
        <v>23</v>
      </c>
      <c r="L20" s="58"/>
      <c r="M20" s="62">
        <v>0</v>
      </c>
      <c r="N20" s="62"/>
      <c r="O20" s="71" t="s">
        <v>40</v>
      </c>
      <c r="P20" s="78">
        <f t="shared" si="0"/>
        <v>0</v>
      </c>
      <c r="Q20" s="78"/>
      <c r="R20" s="78"/>
      <c r="S20" s="87" t="s">
        <v>7</v>
      </c>
      <c r="V20" s="1" t="s">
        <v>26</v>
      </c>
    </row>
    <row r="21" spans="2:22" s="1" customFormat="1" ht="25.5" customHeight="1">
      <c r="I21" s="52"/>
      <c r="J21" s="52"/>
      <c r="N21" s="68" t="s">
        <v>24</v>
      </c>
      <c r="O21" s="73">
        <f>SUM(P13:R20)</f>
        <v>0</v>
      </c>
      <c r="P21" s="80"/>
      <c r="Q21" s="80"/>
      <c r="R21" s="80"/>
      <c r="S21" s="89" t="s">
        <v>7</v>
      </c>
    </row>
    <row r="22" spans="2:22" s="1" customFormat="1" ht="7.5" customHeight="1">
      <c r="I22" s="52"/>
      <c r="J22" s="52"/>
    </row>
    <row r="23" spans="2:22" s="1" customFormat="1" ht="25.5" customHeight="1">
      <c r="B23" s="5" t="s">
        <v>34</v>
      </c>
      <c r="C23" s="13" t="s">
        <v>32</v>
      </c>
      <c r="D23" s="18"/>
      <c r="E23" s="22"/>
      <c r="F23" s="30" t="s">
        <v>29</v>
      </c>
      <c r="G23" s="37"/>
      <c r="H23" s="43"/>
      <c r="I23" s="49">
        <v>3025</v>
      </c>
      <c r="J23" s="49"/>
      <c r="K23" s="57" t="s">
        <v>23</v>
      </c>
      <c r="L23" s="57"/>
      <c r="M23" s="61"/>
      <c r="N23" s="61"/>
      <c r="O23" s="70" t="s">
        <v>40</v>
      </c>
      <c r="P23" s="77">
        <f t="shared" ref="P23:P29" si="1">I23*M23</f>
        <v>0</v>
      </c>
      <c r="Q23" s="77"/>
      <c r="R23" s="77"/>
      <c r="S23" s="86" t="s">
        <v>7</v>
      </c>
      <c r="V23" s="1" t="s">
        <v>43</v>
      </c>
    </row>
    <row r="24" spans="2:22" s="1" customFormat="1" ht="25.5" customHeight="1">
      <c r="B24" s="6"/>
      <c r="C24" s="14"/>
      <c r="D24" s="19"/>
      <c r="E24" s="23"/>
      <c r="F24" s="31" t="s">
        <v>2</v>
      </c>
      <c r="G24" s="38"/>
      <c r="H24" s="44"/>
      <c r="I24" s="51">
        <v>2706</v>
      </c>
      <c r="J24" s="51"/>
      <c r="K24" s="59" t="s">
        <v>23</v>
      </c>
      <c r="L24" s="59"/>
      <c r="M24" s="63"/>
      <c r="N24" s="63"/>
      <c r="O24" s="72" t="s">
        <v>40</v>
      </c>
      <c r="P24" s="79">
        <f t="shared" si="1"/>
        <v>0</v>
      </c>
      <c r="Q24" s="79"/>
      <c r="R24" s="79"/>
      <c r="S24" s="88" t="s">
        <v>7</v>
      </c>
      <c r="V24" s="1" t="s">
        <v>43</v>
      </c>
    </row>
    <row r="25" spans="2:22" s="1" customFormat="1" ht="25.5" customHeight="1">
      <c r="B25" s="6"/>
      <c r="C25" s="15"/>
      <c r="D25" s="20"/>
      <c r="E25" s="24"/>
      <c r="F25" s="32" t="s">
        <v>33</v>
      </c>
      <c r="G25" s="39"/>
      <c r="H25" s="45"/>
      <c r="I25" s="50">
        <v>1903</v>
      </c>
      <c r="J25" s="50"/>
      <c r="K25" s="58" t="s">
        <v>23</v>
      </c>
      <c r="L25" s="58"/>
      <c r="M25" s="62"/>
      <c r="N25" s="62"/>
      <c r="O25" s="71" t="s">
        <v>40</v>
      </c>
      <c r="P25" s="78">
        <f t="shared" si="1"/>
        <v>0</v>
      </c>
      <c r="Q25" s="78"/>
      <c r="R25" s="78"/>
      <c r="S25" s="87" t="s">
        <v>7</v>
      </c>
      <c r="V25" s="1" t="s">
        <v>43</v>
      </c>
    </row>
    <row r="26" spans="2:22" s="1" customFormat="1" ht="25.5" customHeight="1">
      <c r="B26" s="6"/>
      <c r="C26" s="13" t="s">
        <v>31</v>
      </c>
      <c r="D26" s="18"/>
      <c r="E26" s="22"/>
      <c r="F26" s="30" t="s">
        <v>29</v>
      </c>
      <c r="G26" s="37"/>
      <c r="H26" s="43"/>
      <c r="I26" s="49">
        <v>4290</v>
      </c>
      <c r="J26" s="49"/>
      <c r="K26" s="57" t="s">
        <v>23</v>
      </c>
      <c r="L26" s="57"/>
      <c r="M26" s="61"/>
      <c r="N26" s="61"/>
      <c r="O26" s="70" t="s">
        <v>40</v>
      </c>
      <c r="P26" s="77">
        <f t="shared" si="1"/>
        <v>0</v>
      </c>
      <c r="Q26" s="77"/>
      <c r="R26" s="77"/>
      <c r="S26" s="86" t="s">
        <v>7</v>
      </c>
      <c r="V26" s="1" t="s">
        <v>43</v>
      </c>
    </row>
    <row r="27" spans="2:22" s="1" customFormat="1" ht="25.5" customHeight="1">
      <c r="B27" s="6"/>
      <c r="C27" s="14"/>
      <c r="D27" s="19"/>
      <c r="E27" s="23"/>
      <c r="F27" s="31" t="s">
        <v>2</v>
      </c>
      <c r="G27" s="38"/>
      <c r="H27" s="44"/>
      <c r="I27" s="51">
        <v>3971</v>
      </c>
      <c r="J27" s="51"/>
      <c r="K27" s="59" t="s">
        <v>23</v>
      </c>
      <c r="L27" s="59"/>
      <c r="M27" s="63"/>
      <c r="N27" s="63"/>
      <c r="O27" s="72" t="s">
        <v>40</v>
      </c>
      <c r="P27" s="79">
        <f t="shared" si="1"/>
        <v>0</v>
      </c>
      <c r="Q27" s="79"/>
      <c r="R27" s="79"/>
      <c r="S27" s="88" t="s">
        <v>7</v>
      </c>
      <c r="V27" s="1" t="s">
        <v>43</v>
      </c>
    </row>
    <row r="28" spans="2:22" s="1" customFormat="1" ht="25.5" customHeight="1">
      <c r="B28" s="7"/>
      <c r="C28" s="15"/>
      <c r="D28" s="20"/>
      <c r="E28" s="24"/>
      <c r="F28" s="32" t="s">
        <v>33</v>
      </c>
      <c r="G28" s="39"/>
      <c r="H28" s="45"/>
      <c r="I28" s="50">
        <v>3168</v>
      </c>
      <c r="J28" s="50"/>
      <c r="K28" s="58" t="s">
        <v>23</v>
      </c>
      <c r="L28" s="58"/>
      <c r="M28" s="62"/>
      <c r="N28" s="62"/>
      <c r="O28" s="71" t="s">
        <v>40</v>
      </c>
      <c r="P28" s="78">
        <f t="shared" si="1"/>
        <v>0</v>
      </c>
      <c r="Q28" s="78"/>
      <c r="R28" s="78"/>
      <c r="S28" s="87" t="s">
        <v>7</v>
      </c>
      <c r="V28" s="1" t="s">
        <v>43</v>
      </c>
    </row>
    <row r="29" spans="2:22" s="1" customFormat="1" ht="25.5" customHeight="1">
      <c r="B29" s="8" t="s">
        <v>36</v>
      </c>
      <c r="C29" s="16"/>
      <c r="D29" s="16"/>
      <c r="E29" s="16"/>
      <c r="F29" s="16"/>
      <c r="G29" s="16"/>
      <c r="H29" s="46"/>
      <c r="I29" s="53">
        <v>5280</v>
      </c>
      <c r="J29" s="53"/>
      <c r="K29" s="60" t="s">
        <v>23</v>
      </c>
      <c r="L29" s="60"/>
      <c r="M29" s="64"/>
      <c r="N29" s="64"/>
      <c r="O29" s="74" t="s">
        <v>40</v>
      </c>
      <c r="P29" s="81">
        <f t="shared" si="1"/>
        <v>0</v>
      </c>
      <c r="Q29" s="81"/>
      <c r="R29" s="81"/>
      <c r="S29" s="89" t="s">
        <v>7</v>
      </c>
      <c r="V29" s="1" t="s">
        <v>43</v>
      </c>
    </row>
    <row r="30" spans="2:22" s="1" customFormat="1" ht="25.5" customHeight="1">
      <c r="I30" s="52"/>
      <c r="J30" s="52"/>
      <c r="N30" s="68" t="s">
        <v>35</v>
      </c>
      <c r="O30" s="73">
        <f>SUM(P23:R29)</f>
        <v>0</v>
      </c>
      <c r="P30" s="80"/>
      <c r="Q30" s="80"/>
      <c r="R30" s="80"/>
      <c r="S30" s="89" t="s">
        <v>7</v>
      </c>
    </row>
    <row r="31" spans="2:22" ht="7.5" customHeight="1">
      <c r="I31" s="52"/>
      <c r="J31" s="52"/>
    </row>
    <row r="32" spans="2:22" ht="25.5" customHeight="1">
      <c r="B32" s="8" t="s">
        <v>37</v>
      </c>
      <c r="C32" s="16"/>
      <c r="D32" s="16"/>
      <c r="E32" s="16"/>
      <c r="F32" s="16"/>
      <c r="G32" s="16"/>
      <c r="H32" s="46"/>
      <c r="I32" s="53">
        <v>2750</v>
      </c>
      <c r="J32" s="53"/>
      <c r="K32" s="60" t="s">
        <v>23</v>
      </c>
      <c r="L32" s="60"/>
      <c r="M32" s="64"/>
      <c r="N32" s="64"/>
      <c r="O32" s="74" t="s">
        <v>40</v>
      </c>
      <c r="P32" s="80">
        <f>I32*M32</f>
        <v>0</v>
      </c>
      <c r="Q32" s="80"/>
      <c r="R32" s="80"/>
      <c r="S32" s="89" t="s">
        <v>7</v>
      </c>
      <c r="V32" s="1" t="s">
        <v>43</v>
      </c>
    </row>
    <row r="34" spans="13:19">
      <c r="M34" s="65" t="s">
        <v>39</v>
      </c>
      <c r="N34" s="69"/>
      <c r="O34" s="75"/>
      <c r="P34" s="82">
        <f>O21+O30+P32</f>
        <v>0</v>
      </c>
      <c r="Q34" s="85"/>
      <c r="R34" s="85"/>
      <c r="S34" s="89" t="s">
        <v>7</v>
      </c>
    </row>
  </sheetData>
  <mergeCells count="103">
    <mergeCell ref="G3:S3"/>
    <mergeCell ref="G4:S4"/>
    <mergeCell ref="N5:S5"/>
    <mergeCell ref="K6:M6"/>
    <mergeCell ref="N6:S6"/>
    <mergeCell ref="K7:M7"/>
    <mergeCell ref="N7:S7"/>
    <mergeCell ref="K8:M8"/>
    <mergeCell ref="N8:S8"/>
    <mergeCell ref="F11:G11"/>
    <mergeCell ref="I12:J12"/>
    <mergeCell ref="M12:N12"/>
    <mergeCell ref="Q12:R12"/>
    <mergeCell ref="F13:H13"/>
    <mergeCell ref="I13:J13"/>
    <mergeCell ref="K13:L13"/>
    <mergeCell ref="M13:N13"/>
    <mergeCell ref="P13:R13"/>
    <mergeCell ref="F14:H14"/>
    <mergeCell ref="I14:J14"/>
    <mergeCell ref="K14:L14"/>
    <mergeCell ref="M14:N14"/>
    <mergeCell ref="P14:R14"/>
    <mergeCell ref="F15:H15"/>
    <mergeCell ref="I15:J15"/>
    <mergeCell ref="K15:L15"/>
    <mergeCell ref="M15:N15"/>
    <mergeCell ref="P15:R15"/>
    <mergeCell ref="F16:H16"/>
    <mergeCell ref="I16:J16"/>
    <mergeCell ref="K16:L16"/>
    <mergeCell ref="M16:N16"/>
    <mergeCell ref="P16:R16"/>
    <mergeCell ref="F17:H17"/>
    <mergeCell ref="I17:J17"/>
    <mergeCell ref="K17:L17"/>
    <mergeCell ref="M17:N17"/>
    <mergeCell ref="P17:R17"/>
    <mergeCell ref="F18:H18"/>
    <mergeCell ref="I18:J18"/>
    <mergeCell ref="K18:L18"/>
    <mergeCell ref="M18:N18"/>
    <mergeCell ref="P18:R18"/>
    <mergeCell ref="F19:H19"/>
    <mergeCell ref="I19:J19"/>
    <mergeCell ref="K19:L19"/>
    <mergeCell ref="M19:N19"/>
    <mergeCell ref="P19:R19"/>
    <mergeCell ref="F20:H20"/>
    <mergeCell ref="I20:J20"/>
    <mergeCell ref="K20:L20"/>
    <mergeCell ref="M20:N20"/>
    <mergeCell ref="P20:R20"/>
    <mergeCell ref="O21:R21"/>
    <mergeCell ref="F23:H23"/>
    <mergeCell ref="I23:J23"/>
    <mergeCell ref="K23:L23"/>
    <mergeCell ref="M23:N23"/>
    <mergeCell ref="P23:R23"/>
    <mergeCell ref="F24:H24"/>
    <mergeCell ref="I24:J24"/>
    <mergeCell ref="K24:L24"/>
    <mergeCell ref="M24:N24"/>
    <mergeCell ref="P24:R24"/>
    <mergeCell ref="F25:H25"/>
    <mergeCell ref="I25:J25"/>
    <mergeCell ref="K25:L25"/>
    <mergeCell ref="M25:N25"/>
    <mergeCell ref="P25:R25"/>
    <mergeCell ref="F26:H26"/>
    <mergeCell ref="I26:J26"/>
    <mergeCell ref="K26:L26"/>
    <mergeCell ref="M26:N26"/>
    <mergeCell ref="P26:R26"/>
    <mergeCell ref="F27:H27"/>
    <mergeCell ref="I27:J27"/>
    <mergeCell ref="K27:L27"/>
    <mergeCell ref="M27:N27"/>
    <mergeCell ref="P27:R27"/>
    <mergeCell ref="F28:H28"/>
    <mergeCell ref="I28:J28"/>
    <mergeCell ref="K28:L28"/>
    <mergeCell ref="M28:N28"/>
    <mergeCell ref="P28:R28"/>
    <mergeCell ref="B29:H29"/>
    <mergeCell ref="I29:J29"/>
    <mergeCell ref="K29:L29"/>
    <mergeCell ref="M29:N29"/>
    <mergeCell ref="P29:R29"/>
    <mergeCell ref="O30:R30"/>
    <mergeCell ref="B32:H32"/>
    <mergeCell ref="I32:J32"/>
    <mergeCell ref="K32:L32"/>
    <mergeCell ref="M32:N32"/>
    <mergeCell ref="P32:R32"/>
    <mergeCell ref="P34:R34"/>
    <mergeCell ref="C13:E14"/>
    <mergeCell ref="C15:E16"/>
    <mergeCell ref="C17:E20"/>
    <mergeCell ref="B23:B28"/>
    <mergeCell ref="C23:E25"/>
    <mergeCell ref="C26:E28"/>
    <mergeCell ref="B13:B20"/>
  </mergeCells>
  <phoneticPr fontId="2"/>
  <dataValidations count="2">
    <dataValidation type="list" allowBlank="1" showDropDown="0" showInputMessage="1" showErrorMessage="1" sqref="G9">
      <formula1>"1,2,3,4,5,6,7,8,9,10,11,12"</formula1>
    </dataValidation>
    <dataValidation type="list" allowBlank="1" showDropDown="0" showInputMessage="1" showErrorMessage="1" sqref="E9">
      <formula1>"7,8"</formula1>
    </dataValidation>
  </dataValidations>
  <printOptions horizontalCentered="1"/>
  <pageMargins left="0.59055118110236227" right="0.59055118110236227" top="0.74803149606299213" bottom="0.19685039370078741" header="0.31496062992125984" footer="0.19685039370078741"/>
  <pageSetup paperSize="9" scale="10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V34"/>
  <sheetViews>
    <sheetView tabSelected="1" view="pageBreakPreview" zoomScaleSheetLayoutView="100" workbookViewId="0">
      <selection activeCell="V20" sqref="V20"/>
    </sheetView>
  </sheetViews>
  <sheetFormatPr defaultRowHeight="18.75"/>
  <cols>
    <col min="1" max="1" width="3.125" customWidth="1"/>
    <col min="2" max="2" width="2.875" customWidth="1"/>
    <col min="3" max="5" width="3.625" customWidth="1"/>
    <col min="6" max="16" width="4.125" customWidth="1"/>
    <col min="17" max="19" width="3.875" customWidth="1"/>
    <col min="20" max="20" width="3.125" bestFit="1" customWidth="1"/>
    <col min="21" max="25" width="3.625" customWidth="1"/>
  </cols>
  <sheetData>
    <row r="1" spans="2:22" ht="22.5" customHeight="1"/>
    <row r="2" spans="2:22" ht="22.5" customHeight="1"/>
    <row r="3" spans="2:22" ht="22.5" customHeight="1">
      <c r="B3" s="2" t="s">
        <v>51</v>
      </c>
      <c r="C3" s="9"/>
      <c r="D3" s="9"/>
      <c r="E3" s="9"/>
      <c r="G3" s="33" t="s">
        <v>3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2" ht="22.5" customHeight="1">
      <c r="G4" s="33" t="s">
        <v>8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V4" s="90" t="s">
        <v>49</v>
      </c>
    </row>
    <row r="5" spans="2:22" s="1" customFormat="1" ht="22.5" customHeight="1">
      <c r="N5" s="66">
        <v>45874</v>
      </c>
      <c r="O5" s="66"/>
      <c r="P5" s="66"/>
      <c r="Q5" s="66"/>
      <c r="R5" s="66"/>
      <c r="S5" s="66"/>
      <c r="T5" s="10"/>
      <c r="V5" s="1" t="s">
        <v>30</v>
      </c>
    </row>
    <row r="6" spans="2:22" s="1" customFormat="1" ht="22.5" customHeight="1">
      <c r="B6" s="3" t="s">
        <v>4</v>
      </c>
      <c r="K6" s="55" t="s">
        <v>9</v>
      </c>
      <c r="L6" s="55"/>
      <c r="M6" s="55"/>
      <c r="N6" s="67" t="s">
        <v>42</v>
      </c>
      <c r="O6" s="67"/>
      <c r="P6" s="67"/>
      <c r="Q6" s="67"/>
      <c r="R6" s="67"/>
      <c r="S6" s="67"/>
      <c r="V6" s="1" t="s">
        <v>45</v>
      </c>
    </row>
    <row r="7" spans="2:22" s="1" customFormat="1" ht="22.5" customHeight="1">
      <c r="K7" s="55" t="s">
        <v>11</v>
      </c>
      <c r="L7" s="55"/>
      <c r="M7" s="55"/>
      <c r="N7" s="67" t="s">
        <v>44</v>
      </c>
      <c r="O7" s="67"/>
      <c r="P7" s="67"/>
      <c r="Q7" s="67"/>
      <c r="R7" s="67"/>
      <c r="S7" s="67"/>
      <c r="V7" s="1" t="s">
        <v>48</v>
      </c>
    </row>
    <row r="8" spans="2:22" s="1" customFormat="1" ht="22.5" customHeight="1">
      <c r="K8" s="55" t="s">
        <v>13</v>
      </c>
      <c r="L8" s="55"/>
      <c r="M8" s="55"/>
      <c r="N8" s="67" t="s">
        <v>46</v>
      </c>
      <c r="O8" s="67"/>
      <c r="P8" s="67"/>
      <c r="Q8" s="67"/>
      <c r="R8" s="67"/>
      <c r="S8" s="67"/>
      <c r="V8" s="1" t="s">
        <v>12</v>
      </c>
    </row>
    <row r="9" spans="2:22" s="1" customFormat="1" ht="22.5" customHeight="1">
      <c r="C9" s="10"/>
      <c r="D9" s="17" t="s">
        <v>6</v>
      </c>
      <c r="E9" s="21">
        <v>7</v>
      </c>
      <c r="F9" s="25" t="s">
        <v>1</v>
      </c>
      <c r="G9" s="21">
        <v>7</v>
      </c>
      <c r="H9" s="10" t="s">
        <v>16</v>
      </c>
      <c r="V9" s="1" t="s">
        <v>41</v>
      </c>
    </row>
    <row r="10" spans="2:22" s="1" customFormat="1" ht="22.5" customHeight="1">
      <c r="F10" s="26" t="s">
        <v>0</v>
      </c>
    </row>
    <row r="11" spans="2:22" s="1" customFormat="1" ht="30" customHeight="1">
      <c r="F11" s="27" t="s">
        <v>17</v>
      </c>
      <c r="G11" s="34"/>
      <c r="H11" s="40" t="str">
        <f>IF(LEN($P$34)&gt;=9,LEFT(RIGHT($P$34,9),1),"")</f>
        <v/>
      </c>
      <c r="I11" s="47" t="str">
        <f>IF(LEN($P$34)&gt;=8,LEFT(RIGHT($P$34,8),1),"")</f>
        <v/>
      </c>
      <c r="J11" s="54" t="str">
        <f>IF(LEN($P$34)&gt;=7,LEFT(RIGHT($P$34,7),1),"")</f>
        <v/>
      </c>
      <c r="K11" s="56" t="str">
        <f>IF(LEN($P$34)&gt;=6,LEFT(RIGHT($P$34,6),1),"")</f>
        <v/>
      </c>
      <c r="L11" s="47" t="str">
        <f>IF(LEN($P$34)&gt;=5,LEFT(RIGHT($P$34,5),1),"")</f>
        <v/>
      </c>
      <c r="M11" s="54" t="str">
        <f>IF(LEN($P$34)&gt;=4,LEFT(RIGHT($P$34,4),1),"")</f>
        <v/>
      </c>
      <c r="N11" s="56" t="str">
        <f>LEFT(RIGHT($P$34,3),1)</f>
        <v>0</v>
      </c>
      <c r="O11" s="47" t="str">
        <f>LEFT(RIGHT($P$34,2),1)</f>
        <v>0</v>
      </c>
      <c r="P11" s="76" t="str">
        <f>RIGHT($P$34,1)</f>
        <v>0</v>
      </c>
      <c r="Q11" s="83" t="s">
        <v>7</v>
      </c>
    </row>
    <row r="12" spans="2:22" s="1" customFormat="1" ht="18" customHeight="1">
      <c r="I12" s="48" t="s">
        <v>18</v>
      </c>
      <c r="J12" s="48"/>
      <c r="M12" s="48" t="s">
        <v>27</v>
      </c>
      <c r="N12" s="48"/>
      <c r="Q12" s="84" t="s">
        <v>25</v>
      </c>
      <c r="R12" s="84"/>
    </row>
    <row r="13" spans="2:22" s="1" customFormat="1" ht="25.5" customHeight="1">
      <c r="B13" s="4" t="s">
        <v>28</v>
      </c>
      <c r="C13" s="11" t="s">
        <v>10</v>
      </c>
      <c r="D13" s="12"/>
      <c r="E13" s="12"/>
      <c r="F13" s="28" t="s">
        <v>20</v>
      </c>
      <c r="G13" s="35"/>
      <c r="H13" s="41"/>
      <c r="I13" s="49">
        <v>9130</v>
      </c>
      <c r="J13" s="49"/>
      <c r="K13" s="57" t="s">
        <v>23</v>
      </c>
      <c r="L13" s="57"/>
      <c r="M13" s="61"/>
      <c r="N13" s="61"/>
      <c r="O13" s="70" t="s">
        <v>40</v>
      </c>
      <c r="P13" s="77">
        <f t="shared" ref="P13:P20" si="0">I13*M13</f>
        <v>0</v>
      </c>
      <c r="Q13" s="77"/>
      <c r="R13" s="77"/>
      <c r="S13" s="86" t="s">
        <v>7</v>
      </c>
      <c r="V13" s="1" t="s">
        <v>43</v>
      </c>
    </row>
    <row r="14" spans="2:22" s="1" customFormat="1" ht="25.5" customHeight="1">
      <c r="B14" s="4"/>
      <c r="C14" s="12"/>
      <c r="D14" s="12"/>
      <c r="E14" s="12"/>
      <c r="F14" s="29" t="s">
        <v>22</v>
      </c>
      <c r="G14" s="36"/>
      <c r="H14" s="42"/>
      <c r="I14" s="50">
        <v>8800</v>
      </c>
      <c r="J14" s="50"/>
      <c r="K14" s="58" t="s">
        <v>23</v>
      </c>
      <c r="L14" s="58"/>
      <c r="M14" s="62"/>
      <c r="N14" s="62"/>
      <c r="O14" s="71" t="s">
        <v>40</v>
      </c>
      <c r="P14" s="78">
        <f t="shared" si="0"/>
        <v>0</v>
      </c>
      <c r="Q14" s="78"/>
      <c r="R14" s="78"/>
      <c r="S14" s="87" t="s">
        <v>7</v>
      </c>
      <c r="V14" s="1" t="s">
        <v>43</v>
      </c>
    </row>
    <row r="15" spans="2:22" s="1" customFormat="1" ht="25.5" customHeight="1">
      <c r="B15" s="4"/>
      <c r="C15" s="11" t="s">
        <v>15</v>
      </c>
      <c r="D15" s="12"/>
      <c r="E15" s="12"/>
      <c r="F15" s="28" t="s">
        <v>20</v>
      </c>
      <c r="G15" s="35"/>
      <c r="H15" s="41"/>
      <c r="I15" s="49">
        <v>9130</v>
      </c>
      <c r="J15" s="49"/>
      <c r="K15" s="57" t="s">
        <v>23</v>
      </c>
      <c r="L15" s="57"/>
      <c r="M15" s="61"/>
      <c r="N15" s="61"/>
      <c r="O15" s="70" t="s">
        <v>40</v>
      </c>
      <c r="P15" s="77">
        <f t="shared" si="0"/>
        <v>0</v>
      </c>
      <c r="Q15" s="77"/>
      <c r="R15" s="77"/>
      <c r="S15" s="86" t="s">
        <v>7</v>
      </c>
      <c r="V15" s="1" t="s">
        <v>43</v>
      </c>
    </row>
    <row r="16" spans="2:22" s="1" customFormat="1" ht="25.5" customHeight="1">
      <c r="B16" s="4"/>
      <c r="C16" s="12"/>
      <c r="D16" s="12"/>
      <c r="E16" s="12"/>
      <c r="F16" s="29" t="s">
        <v>22</v>
      </c>
      <c r="G16" s="36"/>
      <c r="H16" s="42"/>
      <c r="I16" s="50">
        <v>8800</v>
      </c>
      <c r="J16" s="50"/>
      <c r="K16" s="58" t="s">
        <v>23</v>
      </c>
      <c r="L16" s="58"/>
      <c r="M16" s="62"/>
      <c r="N16" s="62"/>
      <c r="O16" s="71" t="s">
        <v>40</v>
      </c>
      <c r="P16" s="78">
        <f t="shared" si="0"/>
        <v>0</v>
      </c>
      <c r="Q16" s="78"/>
      <c r="R16" s="78"/>
      <c r="S16" s="87" t="s">
        <v>7</v>
      </c>
      <c r="V16" s="1" t="s">
        <v>43</v>
      </c>
    </row>
    <row r="17" spans="2:22" s="1" customFormat="1" ht="25.5" customHeight="1">
      <c r="B17" s="4"/>
      <c r="C17" s="12" t="s">
        <v>5</v>
      </c>
      <c r="D17" s="12"/>
      <c r="E17" s="12"/>
      <c r="F17" s="30" t="s">
        <v>21</v>
      </c>
      <c r="G17" s="37"/>
      <c r="H17" s="43"/>
      <c r="I17" s="49">
        <v>231</v>
      </c>
      <c r="J17" s="49"/>
      <c r="K17" s="57" t="s">
        <v>23</v>
      </c>
      <c r="L17" s="57"/>
      <c r="M17" s="61"/>
      <c r="N17" s="61"/>
      <c r="O17" s="70" t="s">
        <v>40</v>
      </c>
      <c r="P17" s="77">
        <f t="shared" si="0"/>
        <v>0</v>
      </c>
      <c r="Q17" s="77"/>
      <c r="R17" s="77"/>
      <c r="S17" s="86" t="s">
        <v>7</v>
      </c>
      <c r="V17" s="1" t="s">
        <v>43</v>
      </c>
    </row>
    <row r="18" spans="2:22" s="1" customFormat="1" ht="25.5" customHeight="1">
      <c r="B18" s="4"/>
      <c r="C18" s="12"/>
      <c r="D18" s="12"/>
      <c r="E18" s="12"/>
      <c r="F18" s="31" t="s">
        <v>19</v>
      </c>
      <c r="G18" s="38"/>
      <c r="H18" s="44"/>
      <c r="I18" s="51">
        <v>1430</v>
      </c>
      <c r="J18" s="51"/>
      <c r="K18" s="59" t="s">
        <v>23</v>
      </c>
      <c r="L18" s="59"/>
      <c r="M18" s="63"/>
      <c r="N18" s="63"/>
      <c r="O18" s="72" t="s">
        <v>40</v>
      </c>
      <c r="P18" s="79">
        <f t="shared" si="0"/>
        <v>0</v>
      </c>
      <c r="Q18" s="79"/>
      <c r="R18" s="79"/>
      <c r="S18" s="88" t="s">
        <v>7</v>
      </c>
      <c r="V18" s="1" t="s">
        <v>43</v>
      </c>
    </row>
    <row r="19" spans="2:22" s="1" customFormat="1" ht="25.5" customHeight="1">
      <c r="B19" s="4"/>
      <c r="C19" s="12"/>
      <c r="D19" s="12"/>
      <c r="E19" s="12"/>
      <c r="F19" s="31" t="s">
        <v>14</v>
      </c>
      <c r="G19" s="38"/>
      <c r="H19" s="44"/>
      <c r="I19" s="51">
        <v>1232</v>
      </c>
      <c r="J19" s="51"/>
      <c r="K19" s="59" t="s">
        <v>23</v>
      </c>
      <c r="L19" s="59"/>
      <c r="M19" s="63"/>
      <c r="N19" s="63"/>
      <c r="O19" s="72" t="s">
        <v>40</v>
      </c>
      <c r="P19" s="79">
        <f t="shared" si="0"/>
        <v>0</v>
      </c>
      <c r="Q19" s="79"/>
      <c r="R19" s="79"/>
      <c r="S19" s="88" t="s">
        <v>7</v>
      </c>
      <c r="V19" s="1" t="s">
        <v>26</v>
      </c>
    </row>
    <row r="20" spans="2:22" s="1" customFormat="1" ht="25.5" customHeight="1">
      <c r="B20" s="4"/>
      <c r="C20" s="12"/>
      <c r="D20" s="12"/>
      <c r="E20" s="12"/>
      <c r="F20" s="32" t="s">
        <v>47</v>
      </c>
      <c r="G20" s="39"/>
      <c r="H20" s="45"/>
      <c r="I20" s="50">
        <v>2057</v>
      </c>
      <c r="J20" s="50"/>
      <c r="K20" s="58" t="s">
        <v>23</v>
      </c>
      <c r="L20" s="58"/>
      <c r="M20" s="62">
        <v>0</v>
      </c>
      <c r="N20" s="62"/>
      <c r="O20" s="71" t="s">
        <v>40</v>
      </c>
      <c r="P20" s="78">
        <f t="shared" si="0"/>
        <v>0</v>
      </c>
      <c r="Q20" s="78"/>
      <c r="R20" s="78"/>
      <c r="S20" s="87" t="s">
        <v>7</v>
      </c>
      <c r="V20" s="1" t="s">
        <v>26</v>
      </c>
    </row>
    <row r="21" spans="2:22" s="1" customFormat="1" ht="25.5" customHeight="1">
      <c r="I21" s="52"/>
      <c r="J21" s="52"/>
      <c r="N21" s="68" t="s">
        <v>24</v>
      </c>
      <c r="O21" s="73">
        <f>SUM(P13:R20)</f>
        <v>0</v>
      </c>
      <c r="P21" s="80"/>
      <c r="Q21" s="80"/>
      <c r="R21" s="80"/>
      <c r="S21" s="89" t="s">
        <v>7</v>
      </c>
    </row>
    <row r="22" spans="2:22" s="1" customFormat="1" ht="7.5" customHeight="1">
      <c r="I22" s="52"/>
      <c r="J22" s="52"/>
    </row>
    <row r="23" spans="2:22" s="1" customFormat="1" ht="25.5" customHeight="1">
      <c r="B23" s="5" t="s">
        <v>34</v>
      </c>
      <c r="C23" s="13" t="s">
        <v>32</v>
      </c>
      <c r="D23" s="18"/>
      <c r="E23" s="22"/>
      <c r="F23" s="30" t="s">
        <v>29</v>
      </c>
      <c r="G23" s="37"/>
      <c r="H23" s="43"/>
      <c r="I23" s="49">
        <v>3025</v>
      </c>
      <c r="J23" s="49"/>
      <c r="K23" s="57" t="s">
        <v>23</v>
      </c>
      <c r="L23" s="57"/>
      <c r="M23" s="61"/>
      <c r="N23" s="61"/>
      <c r="O23" s="70" t="s">
        <v>40</v>
      </c>
      <c r="P23" s="77">
        <f t="shared" ref="P23:P29" si="1">I23*M23</f>
        <v>0</v>
      </c>
      <c r="Q23" s="77"/>
      <c r="R23" s="77"/>
      <c r="S23" s="86" t="s">
        <v>7</v>
      </c>
      <c r="V23" s="1" t="s">
        <v>43</v>
      </c>
    </row>
    <row r="24" spans="2:22" s="1" customFormat="1" ht="25.5" customHeight="1">
      <c r="B24" s="6"/>
      <c r="C24" s="14"/>
      <c r="D24" s="19"/>
      <c r="E24" s="23"/>
      <c r="F24" s="31" t="s">
        <v>2</v>
      </c>
      <c r="G24" s="38"/>
      <c r="H24" s="44"/>
      <c r="I24" s="51">
        <v>2706</v>
      </c>
      <c r="J24" s="51"/>
      <c r="K24" s="59" t="s">
        <v>23</v>
      </c>
      <c r="L24" s="59"/>
      <c r="M24" s="63"/>
      <c r="N24" s="63"/>
      <c r="O24" s="72" t="s">
        <v>40</v>
      </c>
      <c r="P24" s="79">
        <f t="shared" si="1"/>
        <v>0</v>
      </c>
      <c r="Q24" s="79"/>
      <c r="R24" s="79"/>
      <c r="S24" s="88" t="s">
        <v>7</v>
      </c>
      <c r="V24" s="1" t="s">
        <v>43</v>
      </c>
    </row>
    <row r="25" spans="2:22" s="1" customFormat="1" ht="25.5" customHeight="1">
      <c r="B25" s="6"/>
      <c r="C25" s="15"/>
      <c r="D25" s="20"/>
      <c r="E25" s="24"/>
      <c r="F25" s="32" t="s">
        <v>33</v>
      </c>
      <c r="G25" s="39"/>
      <c r="H25" s="45"/>
      <c r="I25" s="50">
        <v>1903</v>
      </c>
      <c r="J25" s="50"/>
      <c r="K25" s="58" t="s">
        <v>23</v>
      </c>
      <c r="L25" s="58"/>
      <c r="M25" s="62"/>
      <c r="N25" s="62"/>
      <c r="O25" s="71" t="s">
        <v>40</v>
      </c>
      <c r="P25" s="78">
        <f t="shared" si="1"/>
        <v>0</v>
      </c>
      <c r="Q25" s="78"/>
      <c r="R25" s="78"/>
      <c r="S25" s="87" t="s">
        <v>7</v>
      </c>
      <c r="V25" s="1" t="s">
        <v>43</v>
      </c>
    </row>
    <row r="26" spans="2:22" s="1" customFormat="1" ht="25.5" customHeight="1">
      <c r="B26" s="6"/>
      <c r="C26" s="13" t="s">
        <v>31</v>
      </c>
      <c r="D26" s="18"/>
      <c r="E26" s="22"/>
      <c r="F26" s="30" t="s">
        <v>29</v>
      </c>
      <c r="G26" s="37"/>
      <c r="H26" s="43"/>
      <c r="I26" s="49">
        <v>4290</v>
      </c>
      <c r="J26" s="49"/>
      <c r="K26" s="57" t="s">
        <v>23</v>
      </c>
      <c r="L26" s="57"/>
      <c r="M26" s="61"/>
      <c r="N26" s="61"/>
      <c r="O26" s="70" t="s">
        <v>40</v>
      </c>
      <c r="P26" s="77">
        <f t="shared" si="1"/>
        <v>0</v>
      </c>
      <c r="Q26" s="77"/>
      <c r="R26" s="77"/>
      <c r="S26" s="86" t="s">
        <v>7</v>
      </c>
      <c r="V26" s="1" t="s">
        <v>43</v>
      </c>
    </row>
    <row r="27" spans="2:22" s="1" customFormat="1" ht="25.5" customHeight="1">
      <c r="B27" s="6"/>
      <c r="C27" s="14"/>
      <c r="D27" s="19"/>
      <c r="E27" s="23"/>
      <c r="F27" s="31" t="s">
        <v>2</v>
      </c>
      <c r="G27" s="38"/>
      <c r="H27" s="44"/>
      <c r="I27" s="51">
        <v>3971</v>
      </c>
      <c r="J27" s="51"/>
      <c r="K27" s="59" t="s">
        <v>23</v>
      </c>
      <c r="L27" s="59"/>
      <c r="M27" s="63"/>
      <c r="N27" s="63"/>
      <c r="O27" s="72" t="s">
        <v>40</v>
      </c>
      <c r="P27" s="79">
        <f t="shared" si="1"/>
        <v>0</v>
      </c>
      <c r="Q27" s="79"/>
      <c r="R27" s="79"/>
      <c r="S27" s="88" t="s">
        <v>7</v>
      </c>
      <c r="V27" s="1" t="s">
        <v>43</v>
      </c>
    </row>
    <row r="28" spans="2:22" s="1" customFormat="1" ht="25.5" customHeight="1">
      <c r="B28" s="7"/>
      <c r="C28" s="15"/>
      <c r="D28" s="20"/>
      <c r="E28" s="24"/>
      <c r="F28" s="32" t="s">
        <v>33</v>
      </c>
      <c r="G28" s="39"/>
      <c r="H28" s="45"/>
      <c r="I28" s="50">
        <v>3168</v>
      </c>
      <c r="J28" s="50"/>
      <c r="K28" s="58" t="s">
        <v>23</v>
      </c>
      <c r="L28" s="58"/>
      <c r="M28" s="62"/>
      <c r="N28" s="62"/>
      <c r="O28" s="71" t="s">
        <v>40</v>
      </c>
      <c r="P28" s="78">
        <f t="shared" si="1"/>
        <v>0</v>
      </c>
      <c r="Q28" s="78"/>
      <c r="R28" s="78"/>
      <c r="S28" s="87" t="s">
        <v>7</v>
      </c>
      <c r="V28" s="1" t="s">
        <v>43</v>
      </c>
    </row>
    <row r="29" spans="2:22" s="1" customFormat="1" ht="25.5" customHeight="1">
      <c r="B29" s="8" t="s">
        <v>36</v>
      </c>
      <c r="C29" s="16"/>
      <c r="D29" s="16"/>
      <c r="E29" s="16"/>
      <c r="F29" s="16"/>
      <c r="G29" s="16"/>
      <c r="H29" s="46"/>
      <c r="I29" s="53">
        <v>5280</v>
      </c>
      <c r="J29" s="53"/>
      <c r="K29" s="60" t="s">
        <v>23</v>
      </c>
      <c r="L29" s="60"/>
      <c r="M29" s="64"/>
      <c r="N29" s="64"/>
      <c r="O29" s="74" t="s">
        <v>40</v>
      </c>
      <c r="P29" s="81">
        <f t="shared" si="1"/>
        <v>0</v>
      </c>
      <c r="Q29" s="81"/>
      <c r="R29" s="81"/>
      <c r="S29" s="89" t="s">
        <v>7</v>
      </c>
      <c r="V29" s="1" t="s">
        <v>43</v>
      </c>
    </row>
    <row r="30" spans="2:22" s="1" customFormat="1" ht="25.5" customHeight="1">
      <c r="I30" s="52"/>
      <c r="J30" s="52"/>
      <c r="N30" s="68" t="s">
        <v>35</v>
      </c>
      <c r="O30" s="73">
        <f>SUM(P23:R29)</f>
        <v>0</v>
      </c>
      <c r="P30" s="80"/>
      <c r="Q30" s="80"/>
      <c r="R30" s="80"/>
      <c r="S30" s="89" t="s">
        <v>7</v>
      </c>
    </row>
    <row r="31" spans="2:22" ht="7.5" customHeight="1">
      <c r="I31" s="52"/>
      <c r="J31" s="52"/>
    </row>
    <row r="32" spans="2:22" ht="25.5" customHeight="1">
      <c r="B32" s="8" t="s">
        <v>37</v>
      </c>
      <c r="C32" s="16"/>
      <c r="D32" s="16"/>
      <c r="E32" s="16"/>
      <c r="F32" s="16"/>
      <c r="G32" s="16"/>
      <c r="H32" s="46"/>
      <c r="I32" s="53">
        <v>2750</v>
      </c>
      <c r="J32" s="53"/>
      <c r="K32" s="60" t="s">
        <v>23</v>
      </c>
      <c r="L32" s="60"/>
      <c r="M32" s="64"/>
      <c r="N32" s="64"/>
      <c r="O32" s="74" t="s">
        <v>40</v>
      </c>
      <c r="P32" s="80">
        <f>I32*M32</f>
        <v>0</v>
      </c>
      <c r="Q32" s="80"/>
      <c r="R32" s="80"/>
      <c r="S32" s="89" t="s">
        <v>7</v>
      </c>
      <c r="V32" s="1" t="s">
        <v>43</v>
      </c>
    </row>
    <row r="34" spans="13:19">
      <c r="M34" s="65" t="s">
        <v>39</v>
      </c>
      <c r="N34" s="69"/>
      <c r="O34" s="75"/>
      <c r="P34" s="82">
        <f>O21+O30+P32</f>
        <v>0</v>
      </c>
      <c r="Q34" s="85"/>
      <c r="R34" s="85"/>
      <c r="S34" s="89" t="s">
        <v>7</v>
      </c>
    </row>
  </sheetData>
  <mergeCells count="103">
    <mergeCell ref="G3:S3"/>
    <mergeCell ref="G4:S4"/>
    <mergeCell ref="N5:S5"/>
    <mergeCell ref="K6:M6"/>
    <mergeCell ref="N6:S6"/>
    <mergeCell ref="K7:M7"/>
    <mergeCell ref="N7:S7"/>
    <mergeCell ref="K8:M8"/>
    <mergeCell ref="N8:S8"/>
    <mergeCell ref="F11:G11"/>
    <mergeCell ref="I12:J12"/>
    <mergeCell ref="M12:N12"/>
    <mergeCell ref="Q12:R12"/>
    <mergeCell ref="F13:H13"/>
    <mergeCell ref="I13:J13"/>
    <mergeCell ref="K13:L13"/>
    <mergeCell ref="M13:N13"/>
    <mergeCell ref="P13:R13"/>
    <mergeCell ref="F14:H14"/>
    <mergeCell ref="I14:J14"/>
    <mergeCell ref="K14:L14"/>
    <mergeCell ref="M14:N14"/>
    <mergeCell ref="P14:R14"/>
    <mergeCell ref="F15:H15"/>
    <mergeCell ref="I15:J15"/>
    <mergeCell ref="K15:L15"/>
    <mergeCell ref="M15:N15"/>
    <mergeCell ref="P15:R15"/>
    <mergeCell ref="F16:H16"/>
    <mergeCell ref="I16:J16"/>
    <mergeCell ref="K16:L16"/>
    <mergeCell ref="M16:N16"/>
    <mergeCell ref="P16:R16"/>
    <mergeCell ref="F17:H17"/>
    <mergeCell ref="I17:J17"/>
    <mergeCell ref="K17:L17"/>
    <mergeCell ref="M17:N17"/>
    <mergeCell ref="P17:R17"/>
    <mergeCell ref="F18:H18"/>
    <mergeCell ref="I18:J18"/>
    <mergeCell ref="K18:L18"/>
    <mergeCell ref="M18:N18"/>
    <mergeCell ref="P18:R18"/>
    <mergeCell ref="F19:H19"/>
    <mergeCell ref="I19:J19"/>
    <mergeCell ref="K19:L19"/>
    <mergeCell ref="M19:N19"/>
    <mergeCell ref="P19:R19"/>
    <mergeCell ref="F20:H20"/>
    <mergeCell ref="I20:J20"/>
    <mergeCell ref="K20:L20"/>
    <mergeCell ref="M20:N20"/>
    <mergeCell ref="P20:R20"/>
    <mergeCell ref="O21:R21"/>
    <mergeCell ref="F23:H23"/>
    <mergeCell ref="I23:J23"/>
    <mergeCell ref="K23:L23"/>
    <mergeCell ref="M23:N23"/>
    <mergeCell ref="P23:R23"/>
    <mergeCell ref="F24:H24"/>
    <mergeCell ref="I24:J24"/>
    <mergeCell ref="K24:L24"/>
    <mergeCell ref="M24:N24"/>
    <mergeCell ref="P24:R24"/>
    <mergeCell ref="F25:H25"/>
    <mergeCell ref="I25:J25"/>
    <mergeCell ref="K25:L25"/>
    <mergeCell ref="M25:N25"/>
    <mergeCell ref="P25:R25"/>
    <mergeCell ref="F26:H26"/>
    <mergeCell ref="I26:J26"/>
    <mergeCell ref="K26:L26"/>
    <mergeCell ref="M26:N26"/>
    <mergeCell ref="P26:R26"/>
    <mergeCell ref="F27:H27"/>
    <mergeCell ref="I27:J27"/>
    <mergeCell ref="K27:L27"/>
    <mergeCell ref="M27:N27"/>
    <mergeCell ref="P27:R27"/>
    <mergeCell ref="F28:H28"/>
    <mergeCell ref="I28:J28"/>
    <mergeCell ref="K28:L28"/>
    <mergeCell ref="M28:N28"/>
    <mergeCell ref="P28:R28"/>
    <mergeCell ref="B29:H29"/>
    <mergeCell ref="I29:J29"/>
    <mergeCell ref="K29:L29"/>
    <mergeCell ref="M29:N29"/>
    <mergeCell ref="P29:R29"/>
    <mergeCell ref="O30:R30"/>
    <mergeCell ref="B32:H32"/>
    <mergeCell ref="I32:J32"/>
    <mergeCell ref="K32:L32"/>
    <mergeCell ref="M32:N32"/>
    <mergeCell ref="P32:R32"/>
    <mergeCell ref="P34:R34"/>
    <mergeCell ref="C13:E14"/>
    <mergeCell ref="C15:E16"/>
    <mergeCell ref="C17:E20"/>
    <mergeCell ref="B23:B28"/>
    <mergeCell ref="C23:E25"/>
    <mergeCell ref="C26:E28"/>
    <mergeCell ref="B13:B20"/>
  </mergeCells>
  <phoneticPr fontId="2"/>
  <dataValidations count="2">
    <dataValidation type="list" allowBlank="1" showDropDown="0" showInputMessage="1" showErrorMessage="1" sqref="G9">
      <formula1>"1,2,3,4,5,6,7,8,9,10,11,12"</formula1>
    </dataValidation>
    <dataValidation type="list" allowBlank="1" showDropDown="0" showInputMessage="1" showErrorMessage="1" sqref="E9">
      <formula1>"7,8"</formula1>
    </dataValidation>
  </dataValidations>
  <printOptions horizontalCentered="1"/>
  <pageMargins left="0.59055118110236227" right="0.59055118110236227" top="0.74803149606299213" bottom="0.19685039370078741" header="0.31496062992125984" footer="0.19685039370078741"/>
  <pageSetup paperSize="9" scale="105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V34"/>
  <sheetViews>
    <sheetView view="pageBreakPreview" zoomScaleSheetLayoutView="100" workbookViewId="0">
      <selection activeCell="V19" sqref="V19"/>
    </sheetView>
  </sheetViews>
  <sheetFormatPr defaultRowHeight="18.75"/>
  <cols>
    <col min="1" max="1" width="3.125" customWidth="1"/>
    <col min="2" max="2" width="2.875" customWidth="1"/>
    <col min="3" max="5" width="3.625" customWidth="1"/>
    <col min="6" max="16" width="4.125" customWidth="1"/>
    <col min="17" max="19" width="3.875" customWidth="1"/>
    <col min="20" max="20" width="3.125" bestFit="1" customWidth="1"/>
    <col min="21" max="25" width="3.625" customWidth="1"/>
  </cols>
  <sheetData>
    <row r="1" spans="2:22" ht="22.5" customHeight="1"/>
    <row r="2" spans="2:22" ht="22.5" customHeight="1"/>
    <row r="3" spans="2:22" ht="22.5" customHeight="1">
      <c r="B3" s="2" t="s">
        <v>51</v>
      </c>
      <c r="C3" s="9"/>
      <c r="D3" s="9"/>
      <c r="E3" s="9"/>
      <c r="G3" s="33" t="s">
        <v>3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2" ht="22.5" customHeight="1">
      <c r="G4" s="33" t="s">
        <v>8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V4" s="90" t="s">
        <v>49</v>
      </c>
    </row>
    <row r="5" spans="2:22" s="1" customFormat="1" ht="22.5" customHeight="1">
      <c r="N5" s="66">
        <v>45657</v>
      </c>
      <c r="O5" s="66"/>
      <c r="P5" s="66"/>
      <c r="Q5" s="66"/>
      <c r="R5" s="66"/>
      <c r="S5" s="66"/>
      <c r="T5" s="10"/>
      <c r="V5" s="1" t="s">
        <v>30</v>
      </c>
    </row>
    <row r="6" spans="2:22" s="1" customFormat="1" ht="22.5" customHeight="1">
      <c r="B6" s="3" t="s">
        <v>4</v>
      </c>
      <c r="K6" s="55" t="s">
        <v>9</v>
      </c>
      <c r="L6" s="55"/>
      <c r="M6" s="55"/>
      <c r="N6" s="67" t="s">
        <v>42</v>
      </c>
      <c r="O6" s="67"/>
      <c r="P6" s="67"/>
      <c r="Q6" s="67"/>
      <c r="R6" s="67"/>
      <c r="S6" s="67"/>
      <c r="V6" s="1" t="s">
        <v>45</v>
      </c>
    </row>
    <row r="7" spans="2:22" s="1" customFormat="1" ht="22.5" customHeight="1">
      <c r="K7" s="55" t="s">
        <v>11</v>
      </c>
      <c r="L7" s="55"/>
      <c r="M7" s="55"/>
      <c r="N7" s="67" t="s">
        <v>44</v>
      </c>
      <c r="O7" s="67"/>
      <c r="P7" s="67"/>
      <c r="Q7" s="67"/>
      <c r="R7" s="67"/>
      <c r="S7" s="67"/>
      <c r="V7" s="1" t="s">
        <v>48</v>
      </c>
    </row>
    <row r="8" spans="2:22" s="1" customFormat="1" ht="22.5" customHeight="1">
      <c r="K8" s="55" t="s">
        <v>13</v>
      </c>
      <c r="L8" s="55"/>
      <c r="M8" s="55"/>
      <c r="N8" s="67" t="s">
        <v>46</v>
      </c>
      <c r="O8" s="67"/>
      <c r="P8" s="67"/>
      <c r="Q8" s="67"/>
      <c r="R8" s="67"/>
      <c r="S8" s="67"/>
      <c r="V8" s="1" t="s">
        <v>12</v>
      </c>
    </row>
    <row r="9" spans="2:22" s="1" customFormat="1" ht="22.5" customHeight="1">
      <c r="C9" s="10"/>
      <c r="D9" s="17" t="s">
        <v>6</v>
      </c>
      <c r="E9" s="21">
        <v>7</v>
      </c>
      <c r="F9" s="25" t="s">
        <v>1</v>
      </c>
      <c r="G9" s="21">
        <v>12</v>
      </c>
      <c r="H9" s="10" t="s">
        <v>16</v>
      </c>
      <c r="V9" s="1" t="s">
        <v>41</v>
      </c>
    </row>
    <row r="10" spans="2:22" s="1" customFormat="1" ht="22.5" customHeight="1">
      <c r="F10" s="26" t="s">
        <v>0</v>
      </c>
    </row>
    <row r="11" spans="2:22" s="1" customFormat="1" ht="30" customHeight="1">
      <c r="F11" s="27" t="s">
        <v>17</v>
      </c>
      <c r="G11" s="34"/>
      <c r="H11" s="40" t="str">
        <f>IF(LEN($P$34)&gt;=9,LEFT(RIGHT($P$34,9),1),"")</f>
        <v/>
      </c>
      <c r="I11" s="47" t="str">
        <f>IF(LEN($P$34)&gt;=8,LEFT(RIGHT($P$34,8),1),"")</f>
        <v/>
      </c>
      <c r="J11" s="54" t="str">
        <f>IF(LEN($P$34)&gt;=7,LEFT(RIGHT($P$34,7),1),"")</f>
        <v/>
      </c>
      <c r="K11" s="56" t="str">
        <f>IF(LEN($P$34)&gt;=6,LEFT(RIGHT($P$34,6),1),"")</f>
        <v/>
      </c>
      <c r="L11" s="47" t="str">
        <f>IF(LEN($P$34)&gt;=5,LEFT(RIGHT($P$34,5),1),"")</f>
        <v/>
      </c>
      <c r="M11" s="54" t="str">
        <f>IF(LEN($P$34)&gt;=4,LEFT(RIGHT($P$34,4),1),"")</f>
        <v/>
      </c>
      <c r="N11" s="56" t="str">
        <f>LEFT(RIGHT($P$34,3),1)</f>
        <v>0</v>
      </c>
      <c r="O11" s="47" t="str">
        <f>LEFT(RIGHT($P$34,2),1)</f>
        <v>0</v>
      </c>
      <c r="P11" s="76" t="str">
        <f>RIGHT($P$34,1)</f>
        <v>0</v>
      </c>
      <c r="Q11" s="83" t="s">
        <v>7</v>
      </c>
    </row>
    <row r="12" spans="2:22" s="1" customFormat="1" ht="18" customHeight="1">
      <c r="I12" s="48" t="s">
        <v>18</v>
      </c>
      <c r="J12" s="48"/>
      <c r="M12" s="48" t="s">
        <v>27</v>
      </c>
      <c r="N12" s="48"/>
      <c r="Q12" s="84" t="s">
        <v>25</v>
      </c>
      <c r="R12" s="84"/>
    </row>
    <row r="13" spans="2:22" s="1" customFormat="1" ht="25.5" customHeight="1">
      <c r="B13" s="4" t="s">
        <v>28</v>
      </c>
      <c r="C13" s="11" t="s">
        <v>10</v>
      </c>
      <c r="D13" s="12"/>
      <c r="E13" s="12"/>
      <c r="F13" s="28" t="s">
        <v>20</v>
      </c>
      <c r="G13" s="35"/>
      <c r="H13" s="41"/>
      <c r="I13" s="49">
        <v>9130</v>
      </c>
      <c r="J13" s="49"/>
      <c r="K13" s="57" t="s">
        <v>23</v>
      </c>
      <c r="L13" s="57"/>
      <c r="M13" s="61"/>
      <c r="N13" s="61"/>
      <c r="O13" s="70" t="s">
        <v>40</v>
      </c>
      <c r="P13" s="77">
        <f t="shared" ref="P13:P20" si="0">I13*M13</f>
        <v>0</v>
      </c>
      <c r="Q13" s="77"/>
      <c r="R13" s="77"/>
      <c r="S13" s="86" t="s">
        <v>7</v>
      </c>
      <c r="V13" s="1" t="s">
        <v>43</v>
      </c>
    </row>
    <row r="14" spans="2:22" s="1" customFormat="1" ht="25.5" customHeight="1">
      <c r="B14" s="4"/>
      <c r="C14" s="12"/>
      <c r="D14" s="12"/>
      <c r="E14" s="12"/>
      <c r="F14" s="29" t="s">
        <v>22</v>
      </c>
      <c r="G14" s="36"/>
      <c r="H14" s="42"/>
      <c r="I14" s="50">
        <v>8800</v>
      </c>
      <c r="J14" s="50"/>
      <c r="K14" s="58" t="s">
        <v>23</v>
      </c>
      <c r="L14" s="58"/>
      <c r="M14" s="62"/>
      <c r="N14" s="62"/>
      <c r="O14" s="71" t="s">
        <v>40</v>
      </c>
      <c r="P14" s="78">
        <f t="shared" si="0"/>
        <v>0</v>
      </c>
      <c r="Q14" s="78"/>
      <c r="R14" s="78"/>
      <c r="S14" s="87" t="s">
        <v>7</v>
      </c>
      <c r="V14" s="1" t="s">
        <v>43</v>
      </c>
    </row>
    <row r="15" spans="2:22" s="1" customFormat="1" ht="25.5" customHeight="1">
      <c r="B15" s="4"/>
      <c r="C15" s="11" t="s">
        <v>15</v>
      </c>
      <c r="D15" s="12"/>
      <c r="E15" s="12"/>
      <c r="F15" s="28" t="s">
        <v>20</v>
      </c>
      <c r="G15" s="35"/>
      <c r="H15" s="41"/>
      <c r="I15" s="49">
        <v>9130</v>
      </c>
      <c r="J15" s="49"/>
      <c r="K15" s="57" t="s">
        <v>23</v>
      </c>
      <c r="L15" s="57"/>
      <c r="M15" s="61"/>
      <c r="N15" s="61"/>
      <c r="O15" s="70" t="s">
        <v>40</v>
      </c>
      <c r="P15" s="77">
        <f t="shared" si="0"/>
        <v>0</v>
      </c>
      <c r="Q15" s="77"/>
      <c r="R15" s="77"/>
      <c r="S15" s="86" t="s">
        <v>7</v>
      </c>
      <c r="V15" s="1" t="s">
        <v>43</v>
      </c>
    </row>
    <row r="16" spans="2:22" s="1" customFormat="1" ht="25.5" customHeight="1">
      <c r="B16" s="4"/>
      <c r="C16" s="12"/>
      <c r="D16" s="12"/>
      <c r="E16" s="12"/>
      <c r="F16" s="29" t="s">
        <v>22</v>
      </c>
      <c r="G16" s="36"/>
      <c r="H16" s="42"/>
      <c r="I16" s="50">
        <v>8800</v>
      </c>
      <c r="J16" s="50"/>
      <c r="K16" s="58" t="s">
        <v>23</v>
      </c>
      <c r="L16" s="58"/>
      <c r="M16" s="62"/>
      <c r="N16" s="62"/>
      <c r="O16" s="71" t="s">
        <v>40</v>
      </c>
      <c r="P16" s="78">
        <f t="shared" si="0"/>
        <v>0</v>
      </c>
      <c r="Q16" s="78"/>
      <c r="R16" s="78"/>
      <c r="S16" s="87" t="s">
        <v>7</v>
      </c>
      <c r="V16" s="1" t="s">
        <v>43</v>
      </c>
    </row>
    <row r="17" spans="2:22" s="1" customFormat="1" ht="25.5" customHeight="1">
      <c r="B17" s="4"/>
      <c r="C17" s="12" t="s">
        <v>5</v>
      </c>
      <c r="D17" s="12"/>
      <c r="E17" s="12"/>
      <c r="F17" s="30" t="s">
        <v>21</v>
      </c>
      <c r="G17" s="37"/>
      <c r="H17" s="43"/>
      <c r="I17" s="49">
        <v>231</v>
      </c>
      <c r="J17" s="49"/>
      <c r="K17" s="57" t="s">
        <v>23</v>
      </c>
      <c r="L17" s="57"/>
      <c r="M17" s="61"/>
      <c r="N17" s="61"/>
      <c r="O17" s="70" t="s">
        <v>40</v>
      </c>
      <c r="P17" s="77">
        <f t="shared" si="0"/>
        <v>0</v>
      </c>
      <c r="Q17" s="77"/>
      <c r="R17" s="77"/>
      <c r="S17" s="86" t="s">
        <v>7</v>
      </c>
      <c r="V17" s="1" t="s">
        <v>43</v>
      </c>
    </row>
    <row r="18" spans="2:22" s="1" customFormat="1" ht="25.5" customHeight="1">
      <c r="B18" s="4"/>
      <c r="C18" s="12"/>
      <c r="D18" s="12"/>
      <c r="E18" s="12"/>
      <c r="F18" s="31" t="s">
        <v>19</v>
      </c>
      <c r="G18" s="38"/>
      <c r="H18" s="44"/>
      <c r="I18" s="51">
        <v>1430</v>
      </c>
      <c r="J18" s="51"/>
      <c r="K18" s="59" t="s">
        <v>23</v>
      </c>
      <c r="L18" s="59"/>
      <c r="M18" s="63"/>
      <c r="N18" s="63"/>
      <c r="O18" s="72" t="s">
        <v>40</v>
      </c>
      <c r="P18" s="79">
        <f t="shared" si="0"/>
        <v>0</v>
      </c>
      <c r="Q18" s="79"/>
      <c r="R18" s="79"/>
      <c r="S18" s="88" t="s">
        <v>7</v>
      </c>
      <c r="V18" s="1" t="s">
        <v>43</v>
      </c>
    </row>
    <row r="19" spans="2:22" s="1" customFormat="1" ht="25.5" customHeight="1">
      <c r="B19" s="4"/>
      <c r="C19" s="12"/>
      <c r="D19" s="12"/>
      <c r="E19" s="12"/>
      <c r="F19" s="31" t="s">
        <v>14</v>
      </c>
      <c r="G19" s="38"/>
      <c r="H19" s="44"/>
      <c r="I19" s="51">
        <v>1232</v>
      </c>
      <c r="J19" s="51"/>
      <c r="K19" s="59" t="s">
        <v>23</v>
      </c>
      <c r="L19" s="59"/>
      <c r="M19" s="63"/>
      <c r="N19" s="63"/>
      <c r="O19" s="72" t="s">
        <v>40</v>
      </c>
      <c r="P19" s="79">
        <f t="shared" si="0"/>
        <v>0</v>
      </c>
      <c r="Q19" s="79"/>
      <c r="R19" s="79"/>
      <c r="S19" s="88" t="s">
        <v>7</v>
      </c>
      <c r="V19" s="1" t="s">
        <v>50</v>
      </c>
    </row>
    <row r="20" spans="2:22" s="1" customFormat="1" ht="25.5" customHeight="1">
      <c r="B20" s="4"/>
      <c r="C20" s="12"/>
      <c r="D20" s="12"/>
      <c r="E20" s="12"/>
      <c r="F20" s="32" t="s">
        <v>47</v>
      </c>
      <c r="G20" s="39"/>
      <c r="H20" s="45"/>
      <c r="I20" s="50">
        <v>2057</v>
      </c>
      <c r="J20" s="50"/>
      <c r="K20" s="58" t="s">
        <v>23</v>
      </c>
      <c r="L20" s="58"/>
      <c r="M20" s="62">
        <v>0</v>
      </c>
      <c r="N20" s="62"/>
      <c r="O20" s="71" t="s">
        <v>40</v>
      </c>
      <c r="P20" s="78">
        <f t="shared" si="0"/>
        <v>0</v>
      </c>
      <c r="Q20" s="78"/>
      <c r="R20" s="78"/>
      <c r="S20" s="87" t="s">
        <v>7</v>
      </c>
      <c r="V20" s="1" t="s">
        <v>38</v>
      </c>
    </row>
    <row r="21" spans="2:22" s="1" customFormat="1" ht="25.5" customHeight="1">
      <c r="I21" s="52"/>
      <c r="J21" s="52"/>
      <c r="N21" s="68" t="s">
        <v>24</v>
      </c>
      <c r="O21" s="73">
        <f>SUM(P13:R20)</f>
        <v>0</v>
      </c>
      <c r="P21" s="80"/>
      <c r="Q21" s="80"/>
      <c r="R21" s="80"/>
      <c r="S21" s="89" t="s">
        <v>7</v>
      </c>
    </row>
    <row r="22" spans="2:22" s="1" customFormat="1" ht="7.5" customHeight="1">
      <c r="I22" s="52"/>
      <c r="J22" s="52"/>
    </row>
    <row r="23" spans="2:22" s="1" customFormat="1" ht="25.5" customHeight="1">
      <c r="B23" s="5" t="s">
        <v>34</v>
      </c>
      <c r="C23" s="13" t="s">
        <v>32</v>
      </c>
      <c r="D23" s="18"/>
      <c r="E23" s="22"/>
      <c r="F23" s="30" t="s">
        <v>29</v>
      </c>
      <c r="G23" s="37"/>
      <c r="H23" s="43"/>
      <c r="I23" s="49">
        <v>3025</v>
      </c>
      <c r="J23" s="49"/>
      <c r="K23" s="57" t="s">
        <v>23</v>
      </c>
      <c r="L23" s="57"/>
      <c r="M23" s="61"/>
      <c r="N23" s="61"/>
      <c r="O23" s="70" t="s">
        <v>40</v>
      </c>
      <c r="P23" s="77">
        <f t="shared" ref="P23:P29" si="1">I23*M23</f>
        <v>0</v>
      </c>
      <c r="Q23" s="77"/>
      <c r="R23" s="77"/>
      <c r="S23" s="86" t="s">
        <v>7</v>
      </c>
      <c r="V23" s="1" t="s">
        <v>43</v>
      </c>
    </row>
    <row r="24" spans="2:22" s="1" customFormat="1" ht="25.5" customHeight="1">
      <c r="B24" s="6"/>
      <c r="C24" s="14"/>
      <c r="D24" s="19"/>
      <c r="E24" s="23"/>
      <c r="F24" s="31" t="s">
        <v>2</v>
      </c>
      <c r="G24" s="38"/>
      <c r="H24" s="44"/>
      <c r="I24" s="51">
        <v>2706</v>
      </c>
      <c r="J24" s="51"/>
      <c r="K24" s="59" t="s">
        <v>23</v>
      </c>
      <c r="L24" s="59"/>
      <c r="M24" s="63"/>
      <c r="N24" s="63"/>
      <c r="O24" s="72" t="s">
        <v>40</v>
      </c>
      <c r="P24" s="79">
        <f t="shared" si="1"/>
        <v>0</v>
      </c>
      <c r="Q24" s="79"/>
      <c r="R24" s="79"/>
      <c r="S24" s="88" t="s">
        <v>7</v>
      </c>
      <c r="V24" s="1" t="s">
        <v>43</v>
      </c>
    </row>
    <row r="25" spans="2:22" s="1" customFormat="1" ht="25.5" customHeight="1">
      <c r="B25" s="6"/>
      <c r="C25" s="15"/>
      <c r="D25" s="20"/>
      <c r="E25" s="24"/>
      <c r="F25" s="32" t="s">
        <v>33</v>
      </c>
      <c r="G25" s="39"/>
      <c r="H25" s="45"/>
      <c r="I25" s="50">
        <v>1903</v>
      </c>
      <c r="J25" s="50"/>
      <c r="K25" s="58" t="s">
        <v>23</v>
      </c>
      <c r="L25" s="58"/>
      <c r="M25" s="62"/>
      <c r="N25" s="62"/>
      <c r="O25" s="71" t="s">
        <v>40</v>
      </c>
      <c r="P25" s="78">
        <f t="shared" si="1"/>
        <v>0</v>
      </c>
      <c r="Q25" s="78"/>
      <c r="R25" s="78"/>
      <c r="S25" s="87" t="s">
        <v>7</v>
      </c>
      <c r="V25" s="1" t="s">
        <v>43</v>
      </c>
    </row>
    <row r="26" spans="2:22" s="1" customFormat="1" ht="25.5" customHeight="1">
      <c r="B26" s="6"/>
      <c r="C26" s="13" t="s">
        <v>31</v>
      </c>
      <c r="D26" s="18"/>
      <c r="E26" s="22"/>
      <c r="F26" s="30" t="s">
        <v>29</v>
      </c>
      <c r="G26" s="37"/>
      <c r="H26" s="43"/>
      <c r="I26" s="49">
        <v>4290</v>
      </c>
      <c r="J26" s="49"/>
      <c r="K26" s="57" t="s">
        <v>23</v>
      </c>
      <c r="L26" s="57"/>
      <c r="M26" s="61"/>
      <c r="N26" s="61"/>
      <c r="O26" s="70" t="s">
        <v>40</v>
      </c>
      <c r="P26" s="77">
        <f t="shared" si="1"/>
        <v>0</v>
      </c>
      <c r="Q26" s="77"/>
      <c r="R26" s="77"/>
      <c r="S26" s="86" t="s">
        <v>7</v>
      </c>
      <c r="V26" s="1" t="s">
        <v>43</v>
      </c>
    </row>
    <row r="27" spans="2:22" s="1" customFormat="1" ht="25.5" customHeight="1">
      <c r="B27" s="6"/>
      <c r="C27" s="14"/>
      <c r="D27" s="19"/>
      <c r="E27" s="23"/>
      <c r="F27" s="31" t="s">
        <v>2</v>
      </c>
      <c r="G27" s="38"/>
      <c r="H27" s="44"/>
      <c r="I27" s="51">
        <v>3971</v>
      </c>
      <c r="J27" s="51"/>
      <c r="K27" s="59" t="s">
        <v>23</v>
      </c>
      <c r="L27" s="59"/>
      <c r="M27" s="63"/>
      <c r="N27" s="63"/>
      <c r="O27" s="72" t="s">
        <v>40</v>
      </c>
      <c r="P27" s="79">
        <f t="shared" si="1"/>
        <v>0</v>
      </c>
      <c r="Q27" s="79"/>
      <c r="R27" s="79"/>
      <c r="S27" s="88" t="s">
        <v>7</v>
      </c>
      <c r="V27" s="1" t="s">
        <v>43</v>
      </c>
    </row>
    <row r="28" spans="2:22" s="1" customFormat="1" ht="25.5" customHeight="1">
      <c r="B28" s="7"/>
      <c r="C28" s="15"/>
      <c r="D28" s="20"/>
      <c r="E28" s="24"/>
      <c r="F28" s="32" t="s">
        <v>33</v>
      </c>
      <c r="G28" s="39"/>
      <c r="H28" s="45"/>
      <c r="I28" s="50">
        <v>3168</v>
      </c>
      <c r="J28" s="50"/>
      <c r="K28" s="58" t="s">
        <v>23</v>
      </c>
      <c r="L28" s="58"/>
      <c r="M28" s="62"/>
      <c r="N28" s="62"/>
      <c r="O28" s="71" t="s">
        <v>40</v>
      </c>
      <c r="P28" s="78">
        <f t="shared" si="1"/>
        <v>0</v>
      </c>
      <c r="Q28" s="78"/>
      <c r="R28" s="78"/>
      <c r="S28" s="87" t="s">
        <v>7</v>
      </c>
      <c r="V28" s="1" t="s">
        <v>43</v>
      </c>
    </row>
    <row r="29" spans="2:22" s="1" customFormat="1" ht="25.5" customHeight="1">
      <c r="B29" s="8" t="s">
        <v>36</v>
      </c>
      <c r="C29" s="16"/>
      <c r="D29" s="16"/>
      <c r="E29" s="16"/>
      <c r="F29" s="16"/>
      <c r="G29" s="16"/>
      <c r="H29" s="46"/>
      <c r="I29" s="53">
        <v>5280</v>
      </c>
      <c r="J29" s="53"/>
      <c r="K29" s="60" t="s">
        <v>23</v>
      </c>
      <c r="L29" s="60"/>
      <c r="M29" s="64"/>
      <c r="N29" s="64"/>
      <c r="O29" s="74" t="s">
        <v>40</v>
      </c>
      <c r="P29" s="81">
        <f t="shared" si="1"/>
        <v>0</v>
      </c>
      <c r="Q29" s="81"/>
      <c r="R29" s="81"/>
      <c r="S29" s="89" t="s">
        <v>7</v>
      </c>
      <c r="V29" s="1" t="s">
        <v>43</v>
      </c>
    </row>
    <row r="30" spans="2:22" s="1" customFormat="1" ht="25.5" customHeight="1">
      <c r="I30" s="52"/>
      <c r="J30" s="52"/>
      <c r="N30" s="68" t="s">
        <v>35</v>
      </c>
      <c r="O30" s="73">
        <f>SUM(P23:R29)</f>
        <v>0</v>
      </c>
      <c r="P30" s="80"/>
      <c r="Q30" s="80"/>
      <c r="R30" s="80"/>
      <c r="S30" s="89" t="s">
        <v>7</v>
      </c>
    </row>
    <row r="31" spans="2:22" ht="7.5" customHeight="1">
      <c r="I31" s="52"/>
      <c r="J31" s="52"/>
    </row>
    <row r="32" spans="2:22" ht="25.5" customHeight="1">
      <c r="B32" s="8" t="s">
        <v>37</v>
      </c>
      <c r="C32" s="16"/>
      <c r="D32" s="16"/>
      <c r="E32" s="16"/>
      <c r="F32" s="16"/>
      <c r="G32" s="16"/>
      <c r="H32" s="46"/>
      <c r="I32" s="53">
        <v>2750</v>
      </c>
      <c r="J32" s="53"/>
      <c r="K32" s="60" t="s">
        <v>23</v>
      </c>
      <c r="L32" s="60"/>
      <c r="M32" s="64"/>
      <c r="N32" s="64"/>
      <c r="O32" s="74" t="s">
        <v>40</v>
      </c>
      <c r="P32" s="80">
        <f>I32*M32</f>
        <v>0</v>
      </c>
      <c r="Q32" s="80"/>
      <c r="R32" s="80"/>
      <c r="S32" s="89" t="s">
        <v>7</v>
      </c>
      <c r="V32" s="1" t="s">
        <v>43</v>
      </c>
    </row>
    <row r="34" spans="13:19">
      <c r="M34" s="65" t="s">
        <v>39</v>
      </c>
      <c r="N34" s="69"/>
      <c r="O34" s="75"/>
      <c r="P34" s="82">
        <f>O21+O30+P32</f>
        <v>0</v>
      </c>
      <c r="Q34" s="85"/>
      <c r="R34" s="85"/>
      <c r="S34" s="89" t="s">
        <v>7</v>
      </c>
    </row>
  </sheetData>
  <mergeCells count="103">
    <mergeCell ref="G3:S3"/>
    <mergeCell ref="G4:S4"/>
    <mergeCell ref="N5:S5"/>
    <mergeCell ref="K6:M6"/>
    <mergeCell ref="N6:S6"/>
    <mergeCell ref="K7:M7"/>
    <mergeCell ref="N7:S7"/>
    <mergeCell ref="K8:M8"/>
    <mergeCell ref="N8:S8"/>
    <mergeCell ref="F11:G11"/>
    <mergeCell ref="I12:J12"/>
    <mergeCell ref="M12:N12"/>
    <mergeCell ref="Q12:R12"/>
    <mergeCell ref="F13:H13"/>
    <mergeCell ref="I13:J13"/>
    <mergeCell ref="K13:L13"/>
    <mergeCell ref="M13:N13"/>
    <mergeCell ref="P13:R13"/>
    <mergeCell ref="F14:H14"/>
    <mergeCell ref="I14:J14"/>
    <mergeCell ref="K14:L14"/>
    <mergeCell ref="M14:N14"/>
    <mergeCell ref="P14:R14"/>
    <mergeCell ref="F15:H15"/>
    <mergeCell ref="I15:J15"/>
    <mergeCell ref="K15:L15"/>
    <mergeCell ref="M15:N15"/>
    <mergeCell ref="P15:R15"/>
    <mergeCell ref="F16:H16"/>
    <mergeCell ref="I16:J16"/>
    <mergeCell ref="K16:L16"/>
    <mergeCell ref="M16:N16"/>
    <mergeCell ref="P16:R16"/>
    <mergeCell ref="F17:H17"/>
    <mergeCell ref="I17:J17"/>
    <mergeCell ref="K17:L17"/>
    <mergeCell ref="M17:N17"/>
    <mergeCell ref="P17:R17"/>
    <mergeCell ref="F18:H18"/>
    <mergeCell ref="I18:J18"/>
    <mergeCell ref="K18:L18"/>
    <mergeCell ref="M18:N18"/>
    <mergeCell ref="P18:R18"/>
    <mergeCell ref="F19:H19"/>
    <mergeCell ref="I19:J19"/>
    <mergeCell ref="K19:L19"/>
    <mergeCell ref="M19:N19"/>
    <mergeCell ref="P19:R19"/>
    <mergeCell ref="F20:H20"/>
    <mergeCell ref="I20:J20"/>
    <mergeCell ref="K20:L20"/>
    <mergeCell ref="M20:N20"/>
    <mergeCell ref="P20:R20"/>
    <mergeCell ref="O21:R21"/>
    <mergeCell ref="F23:H23"/>
    <mergeCell ref="I23:J23"/>
    <mergeCell ref="K23:L23"/>
    <mergeCell ref="M23:N23"/>
    <mergeCell ref="P23:R23"/>
    <mergeCell ref="F24:H24"/>
    <mergeCell ref="I24:J24"/>
    <mergeCell ref="K24:L24"/>
    <mergeCell ref="M24:N24"/>
    <mergeCell ref="P24:R24"/>
    <mergeCell ref="F25:H25"/>
    <mergeCell ref="I25:J25"/>
    <mergeCell ref="K25:L25"/>
    <mergeCell ref="M25:N25"/>
    <mergeCell ref="P25:R25"/>
    <mergeCell ref="F26:H26"/>
    <mergeCell ref="I26:J26"/>
    <mergeCell ref="K26:L26"/>
    <mergeCell ref="M26:N26"/>
    <mergeCell ref="P26:R26"/>
    <mergeCell ref="F27:H27"/>
    <mergeCell ref="I27:J27"/>
    <mergeCell ref="K27:L27"/>
    <mergeCell ref="M27:N27"/>
    <mergeCell ref="P27:R27"/>
    <mergeCell ref="F28:H28"/>
    <mergeCell ref="I28:J28"/>
    <mergeCell ref="K28:L28"/>
    <mergeCell ref="M28:N28"/>
    <mergeCell ref="P28:R28"/>
    <mergeCell ref="B29:H29"/>
    <mergeCell ref="I29:J29"/>
    <mergeCell ref="K29:L29"/>
    <mergeCell ref="M29:N29"/>
    <mergeCell ref="P29:R29"/>
    <mergeCell ref="O30:R30"/>
    <mergeCell ref="B32:H32"/>
    <mergeCell ref="I32:J32"/>
    <mergeCell ref="K32:L32"/>
    <mergeCell ref="M32:N32"/>
    <mergeCell ref="P32:R32"/>
    <mergeCell ref="P34:R34"/>
    <mergeCell ref="C13:E14"/>
    <mergeCell ref="C15:E16"/>
    <mergeCell ref="C17:E20"/>
    <mergeCell ref="B23:B28"/>
    <mergeCell ref="C23:E25"/>
    <mergeCell ref="C26:E28"/>
    <mergeCell ref="B13:B20"/>
  </mergeCells>
  <phoneticPr fontId="2"/>
  <dataValidations count="2">
    <dataValidation type="list" allowBlank="1" showDropDown="0" showInputMessage="1" showErrorMessage="1" sqref="G9">
      <formula1>"1,2,3,4,5,6,7,8,9,10,11,12"</formula1>
    </dataValidation>
    <dataValidation type="list" allowBlank="1" showDropDown="0" showInputMessage="1" showErrorMessage="1" sqref="E9">
      <formula1>"7,8"</formula1>
    </dataValidation>
  </dataValidations>
  <printOptions horizontalCentered="1"/>
  <pageMargins left="0.59055118110236227" right="0.59055118110236227" top="0.74803149606299213" bottom="0.19685039370078741" header="0.31496062992125984" footer="0.19685039370078741"/>
  <pageSetup paperSize="9" scale="105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V34"/>
  <sheetViews>
    <sheetView view="pageBreakPreview" zoomScaleSheetLayoutView="100" workbookViewId="0">
      <selection activeCell="Z11" sqref="Z11"/>
    </sheetView>
  </sheetViews>
  <sheetFormatPr defaultRowHeight="18.75"/>
  <cols>
    <col min="1" max="1" width="3.125" customWidth="1"/>
    <col min="2" max="2" width="2.875" customWidth="1"/>
    <col min="3" max="5" width="3.625" customWidth="1"/>
    <col min="6" max="16" width="4.125" customWidth="1"/>
    <col min="17" max="19" width="3.875" customWidth="1"/>
    <col min="20" max="20" width="3.125" bestFit="1" customWidth="1"/>
    <col min="21" max="25" width="3.625" customWidth="1"/>
  </cols>
  <sheetData>
    <row r="1" spans="2:22" ht="22.5" customHeight="1"/>
    <row r="2" spans="2:22" ht="22.5" customHeight="1"/>
    <row r="3" spans="2:22" ht="22.5" customHeight="1">
      <c r="B3" s="2" t="s">
        <v>51</v>
      </c>
      <c r="C3" s="9"/>
      <c r="D3" s="9"/>
      <c r="E3" s="9"/>
      <c r="G3" s="33" t="s">
        <v>3</v>
      </c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2:22" ht="22.5" customHeight="1">
      <c r="G4" s="33" t="s">
        <v>8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V4" s="90" t="s">
        <v>49</v>
      </c>
    </row>
    <row r="5" spans="2:22" s="1" customFormat="1" ht="22.5" customHeight="1">
      <c r="N5" s="66">
        <v>45657</v>
      </c>
      <c r="O5" s="66"/>
      <c r="P5" s="66"/>
      <c r="Q5" s="66"/>
      <c r="R5" s="66"/>
      <c r="S5" s="66"/>
      <c r="T5" s="10"/>
      <c r="V5" s="1" t="s">
        <v>30</v>
      </c>
    </row>
    <row r="6" spans="2:22" s="1" customFormat="1" ht="22.5" customHeight="1">
      <c r="B6" s="3" t="s">
        <v>4</v>
      </c>
      <c r="K6" s="55" t="s">
        <v>9</v>
      </c>
      <c r="L6" s="55"/>
      <c r="M6" s="55"/>
      <c r="N6" s="67" t="s">
        <v>42</v>
      </c>
      <c r="O6" s="67"/>
      <c r="P6" s="67"/>
      <c r="Q6" s="67"/>
      <c r="R6" s="67"/>
      <c r="S6" s="67"/>
      <c r="V6" s="1" t="s">
        <v>45</v>
      </c>
    </row>
    <row r="7" spans="2:22" s="1" customFormat="1" ht="22.5" customHeight="1">
      <c r="K7" s="55" t="s">
        <v>11</v>
      </c>
      <c r="L7" s="55"/>
      <c r="M7" s="55"/>
      <c r="N7" s="67" t="s">
        <v>44</v>
      </c>
      <c r="O7" s="67"/>
      <c r="P7" s="67"/>
      <c r="Q7" s="67"/>
      <c r="R7" s="67"/>
      <c r="S7" s="67"/>
      <c r="V7" s="1" t="s">
        <v>48</v>
      </c>
    </row>
    <row r="8" spans="2:22" s="1" customFormat="1" ht="22.5" customHeight="1">
      <c r="K8" s="55" t="s">
        <v>13</v>
      </c>
      <c r="L8" s="55"/>
      <c r="M8" s="55"/>
      <c r="N8" s="67" t="s">
        <v>46</v>
      </c>
      <c r="O8" s="67"/>
      <c r="P8" s="67"/>
      <c r="Q8" s="67"/>
      <c r="R8" s="67"/>
      <c r="S8" s="67"/>
      <c r="V8" s="1" t="s">
        <v>12</v>
      </c>
    </row>
    <row r="9" spans="2:22" s="1" customFormat="1" ht="22.5" customHeight="1">
      <c r="C9" s="10"/>
      <c r="D9" s="17" t="s">
        <v>6</v>
      </c>
      <c r="E9" s="21">
        <v>7</v>
      </c>
      <c r="F9" s="25" t="s">
        <v>1</v>
      </c>
      <c r="G9" s="21">
        <v>12</v>
      </c>
      <c r="H9" s="10" t="s">
        <v>16</v>
      </c>
      <c r="V9" s="1" t="s">
        <v>41</v>
      </c>
    </row>
    <row r="10" spans="2:22" s="1" customFormat="1" ht="22.5" customHeight="1">
      <c r="F10" s="26" t="s">
        <v>0</v>
      </c>
    </row>
    <row r="11" spans="2:22" s="1" customFormat="1" ht="30" customHeight="1">
      <c r="F11" s="27" t="s">
        <v>17</v>
      </c>
      <c r="G11" s="34"/>
      <c r="H11" s="40" t="str">
        <f>IF(LEN($P$34)&gt;=9,LEFT(RIGHT($P$34,9),1),"")</f>
        <v/>
      </c>
      <c r="I11" s="47" t="str">
        <f>IF(LEN($P$34)&gt;=8,LEFT(RIGHT($P$34,8),1),"")</f>
        <v/>
      </c>
      <c r="J11" s="54" t="str">
        <f>IF(LEN($P$34)&gt;=7,LEFT(RIGHT($P$34,7),1),"")</f>
        <v/>
      </c>
      <c r="K11" s="56" t="str">
        <f>IF(LEN($P$34)&gt;=6,LEFT(RIGHT($P$34,6),1),"")</f>
        <v/>
      </c>
      <c r="L11" s="47" t="str">
        <f>IF(LEN($P$34)&gt;=5,LEFT(RIGHT($P$34,5),1),"")</f>
        <v/>
      </c>
      <c r="M11" s="54" t="str">
        <f>IF(LEN($P$34)&gt;=4,LEFT(RIGHT($P$34,4),1),"")</f>
        <v/>
      </c>
      <c r="N11" s="56" t="str">
        <f>LEFT(RIGHT($P$34,3),1)</f>
        <v>0</v>
      </c>
      <c r="O11" s="47" t="str">
        <f>LEFT(RIGHT($P$34,2),1)</f>
        <v>0</v>
      </c>
      <c r="P11" s="76" t="str">
        <f>RIGHT($P$34,1)</f>
        <v>0</v>
      </c>
      <c r="Q11" s="83" t="s">
        <v>7</v>
      </c>
    </row>
    <row r="12" spans="2:22" s="1" customFormat="1" ht="18" customHeight="1">
      <c r="I12" s="48" t="s">
        <v>18</v>
      </c>
      <c r="J12" s="48"/>
      <c r="M12" s="48" t="s">
        <v>27</v>
      </c>
      <c r="N12" s="48"/>
      <c r="Q12" s="84" t="s">
        <v>25</v>
      </c>
      <c r="R12" s="84"/>
    </row>
    <row r="13" spans="2:22" s="1" customFormat="1" ht="25.5" customHeight="1">
      <c r="B13" s="4" t="s">
        <v>28</v>
      </c>
      <c r="C13" s="11" t="s">
        <v>10</v>
      </c>
      <c r="D13" s="12"/>
      <c r="E13" s="12"/>
      <c r="F13" s="28" t="s">
        <v>20</v>
      </c>
      <c r="G13" s="35"/>
      <c r="H13" s="41"/>
      <c r="I13" s="49">
        <v>9130</v>
      </c>
      <c r="J13" s="49"/>
      <c r="K13" s="57" t="s">
        <v>23</v>
      </c>
      <c r="L13" s="57"/>
      <c r="M13" s="61"/>
      <c r="N13" s="61"/>
      <c r="O13" s="70" t="s">
        <v>40</v>
      </c>
      <c r="P13" s="77">
        <f t="shared" ref="P13:P20" si="0">I13*M13</f>
        <v>0</v>
      </c>
      <c r="Q13" s="77"/>
      <c r="R13" s="77"/>
      <c r="S13" s="86" t="s">
        <v>7</v>
      </c>
      <c r="V13" s="1" t="s">
        <v>26</v>
      </c>
    </row>
    <row r="14" spans="2:22" s="1" customFormat="1" ht="25.5" customHeight="1">
      <c r="B14" s="4"/>
      <c r="C14" s="12"/>
      <c r="D14" s="12"/>
      <c r="E14" s="12"/>
      <c r="F14" s="29" t="s">
        <v>22</v>
      </c>
      <c r="G14" s="36"/>
      <c r="H14" s="42"/>
      <c r="I14" s="50">
        <v>8800</v>
      </c>
      <c r="J14" s="50"/>
      <c r="K14" s="58" t="s">
        <v>23</v>
      </c>
      <c r="L14" s="58"/>
      <c r="M14" s="62"/>
      <c r="N14" s="62"/>
      <c r="O14" s="71" t="s">
        <v>40</v>
      </c>
      <c r="P14" s="78">
        <f t="shared" si="0"/>
        <v>0</v>
      </c>
      <c r="Q14" s="78"/>
      <c r="R14" s="78"/>
      <c r="S14" s="87" t="s">
        <v>7</v>
      </c>
      <c r="V14" s="1" t="s">
        <v>26</v>
      </c>
    </row>
    <row r="15" spans="2:22" s="1" customFormat="1" ht="25.5" customHeight="1">
      <c r="B15" s="4"/>
      <c r="C15" s="11" t="s">
        <v>15</v>
      </c>
      <c r="D15" s="12"/>
      <c r="E15" s="12"/>
      <c r="F15" s="28" t="s">
        <v>20</v>
      </c>
      <c r="G15" s="35"/>
      <c r="H15" s="41"/>
      <c r="I15" s="49">
        <v>9130</v>
      </c>
      <c r="J15" s="49"/>
      <c r="K15" s="57" t="s">
        <v>23</v>
      </c>
      <c r="L15" s="57"/>
      <c r="M15" s="61"/>
      <c r="N15" s="61"/>
      <c r="O15" s="70" t="s">
        <v>40</v>
      </c>
      <c r="P15" s="77">
        <f t="shared" si="0"/>
        <v>0</v>
      </c>
      <c r="Q15" s="77"/>
      <c r="R15" s="77"/>
      <c r="S15" s="86" t="s">
        <v>7</v>
      </c>
      <c r="V15" s="1" t="s">
        <v>26</v>
      </c>
    </row>
    <row r="16" spans="2:22" s="1" customFormat="1" ht="25.5" customHeight="1">
      <c r="B16" s="4"/>
      <c r="C16" s="12"/>
      <c r="D16" s="12"/>
      <c r="E16" s="12"/>
      <c r="F16" s="29" t="s">
        <v>22</v>
      </c>
      <c r="G16" s="36"/>
      <c r="H16" s="42"/>
      <c r="I16" s="50">
        <v>8800</v>
      </c>
      <c r="J16" s="50"/>
      <c r="K16" s="58" t="s">
        <v>23</v>
      </c>
      <c r="L16" s="58"/>
      <c r="M16" s="62"/>
      <c r="N16" s="62"/>
      <c r="O16" s="71" t="s">
        <v>40</v>
      </c>
      <c r="P16" s="78">
        <f t="shared" si="0"/>
        <v>0</v>
      </c>
      <c r="Q16" s="78"/>
      <c r="R16" s="78"/>
      <c r="S16" s="87" t="s">
        <v>7</v>
      </c>
      <c r="V16" s="1" t="s">
        <v>26</v>
      </c>
    </row>
    <row r="17" spans="2:22" s="1" customFormat="1" ht="25.5" customHeight="1">
      <c r="B17" s="4"/>
      <c r="C17" s="12" t="s">
        <v>5</v>
      </c>
      <c r="D17" s="12"/>
      <c r="E17" s="12"/>
      <c r="F17" s="30" t="s">
        <v>21</v>
      </c>
      <c r="G17" s="37"/>
      <c r="H17" s="43"/>
      <c r="I17" s="49">
        <v>231</v>
      </c>
      <c r="J17" s="49"/>
      <c r="K17" s="57" t="s">
        <v>23</v>
      </c>
      <c r="L17" s="57"/>
      <c r="M17" s="61"/>
      <c r="N17" s="61"/>
      <c r="O17" s="70" t="s">
        <v>40</v>
      </c>
      <c r="P17" s="77">
        <f t="shared" si="0"/>
        <v>0</v>
      </c>
      <c r="Q17" s="77"/>
      <c r="R17" s="77"/>
      <c r="S17" s="86" t="s">
        <v>7</v>
      </c>
      <c r="V17" s="1" t="s">
        <v>26</v>
      </c>
    </row>
    <row r="18" spans="2:22" s="1" customFormat="1" ht="25.5" customHeight="1">
      <c r="B18" s="4"/>
      <c r="C18" s="12"/>
      <c r="D18" s="12"/>
      <c r="E18" s="12"/>
      <c r="F18" s="31" t="s">
        <v>19</v>
      </c>
      <c r="G18" s="38"/>
      <c r="H18" s="44"/>
      <c r="I18" s="51">
        <v>1430</v>
      </c>
      <c r="J18" s="51"/>
      <c r="K18" s="59" t="s">
        <v>23</v>
      </c>
      <c r="L18" s="59"/>
      <c r="M18" s="63"/>
      <c r="N18" s="63"/>
      <c r="O18" s="72" t="s">
        <v>40</v>
      </c>
      <c r="P18" s="79">
        <f t="shared" si="0"/>
        <v>0</v>
      </c>
      <c r="Q18" s="79"/>
      <c r="R18" s="79"/>
      <c r="S18" s="88" t="s">
        <v>7</v>
      </c>
      <c r="V18" s="1" t="s">
        <v>26</v>
      </c>
    </row>
    <row r="19" spans="2:22" s="1" customFormat="1" ht="25.5" customHeight="1">
      <c r="B19" s="4"/>
      <c r="C19" s="12"/>
      <c r="D19" s="12"/>
      <c r="E19" s="12"/>
      <c r="F19" s="31" t="s">
        <v>14</v>
      </c>
      <c r="G19" s="38"/>
      <c r="H19" s="44"/>
      <c r="I19" s="51">
        <v>1232</v>
      </c>
      <c r="J19" s="51"/>
      <c r="K19" s="59" t="s">
        <v>23</v>
      </c>
      <c r="L19" s="59"/>
      <c r="M19" s="63"/>
      <c r="N19" s="63"/>
      <c r="O19" s="72" t="s">
        <v>40</v>
      </c>
      <c r="P19" s="79">
        <f t="shared" si="0"/>
        <v>0</v>
      </c>
      <c r="Q19" s="79"/>
      <c r="R19" s="79"/>
      <c r="S19" s="88" t="s">
        <v>7</v>
      </c>
      <c r="V19" s="1" t="s">
        <v>26</v>
      </c>
    </row>
    <row r="20" spans="2:22" s="1" customFormat="1" ht="25.5" customHeight="1">
      <c r="B20" s="4"/>
      <c r="C20" s="12"/>
      <c r="D20" s="12"/>
      <c r="E20" s="12"/>
      <c r="F20" s="32" t="s">
        <v>47</v>
      </c>
      <c r="G20" s="39"/>
      <c r="H20" s="45"/>
      <c r="I20" s="50">
        <v>2057</v>
      </c>
      <c r="J20" s="50"/>
      <c r="K20" s="58" t="s">
        <v>23</v>
      </c>
      <c r="L20" s="58"/>
      <c r="M20" s="62">
        <v>0</v>
      </c>
      <c r="N20" s="62"/>
      <c r="O20" s="71" t="s">
        <v>40</v>
      </c>
      <c r="P20" s="78">
        <f t="shared" si="0"/>
        <v>0</v>
      </c>
      <c r="Q20" s="78"/>
      <c r="R20" s="78"/>
      <c r="S20" s="87" t="s">
        <v>7</v>
      </c>
      <c r="V20" s="1" t="s">
        <v>43</v>
      </c>
    </row>
    <row r="21" spans="2:22" s="1" customFormat="1" ht="25.5" customHeight="1">
      <c r="I21" s="52"/>
      <c r="J21" s="52"/>
      <c r="N21" s="68" t="s">
        <v>24</v>
      </c>
      <c r="O21" s="73">
        <f>SUM(P13:R20)</f>
        <v>0</v>
      </c>
      <c r="P21" s="80"/>
      <c r="Q21" s="80"/>
      <c r="R21" s="80"/>
      <c r="S21" s="89" t="s">
        <v>7</v>
      </c>
    </row>
    <row r="22" spans="2:22" s="1" customFormat="1" ht="7.5" customHeight="1">
      <c r="I22" s="52"/>
      <c r="J22" s="52"/>
    </row>
    <row r="23" spans="2:22" s="1" customFormat="1" ht="25.5" customHeight="1">
      <c r="B23" s="5" t="s">
        <v>34</v>
      </c>
      <c r="C23" s="13" t="s">
        <v>32</v>
      </c>
      <c r="D23" s="18"/>
      <c r="E23" s="22"/>
      <c r="F23" s="30" t="s">
        <v>29</v>
      </c>
      <c r="G23" s="37"/>
      <c r="H23" s="43"/>
      <c r="I23" s="49">
        <v>3025</v>
      </c>
      <c r="J23" s="49"/>
      <c r="K23" s="57" t="s">
        <v>23</v>
      </c>
      <c r="L23" s="57"/>
      <c r="M23" s="61"/>
      <c r="N23" s="61"/>
      <c r="O23" s="70" t="s">
        <v>40</v>
      </c>
      <c r="P23" s="77">
        <f t="shared" ref="P23:P29" si="1">I23*M23</f>
        <v>0</v>
      </c>
      <c r="Q23" s="77"/>
      <c r="R23" s="77"/>
      <c r="S23" s="86" t="s">
        <v>7</v>
      </c>
      <c r="V23" s="1" t="s">
        <v>26</v>
      </c>
    </row>
    <row r="24" spans="2:22" s="1" customFormat="1" ht="25.5" customHeight="1">
      <c r="B24" s="6"/>
      <c r="C24" s="14"/>
      <c r="D24" s="19"/>
      <c r="E24" s="23"/>
      <c r="F24" s="31" t="s">
        <v>2</v>
      </c>
      <c r="G24" s="38"/>
      <c r="H24" s="44"/>
      <c r="I24" s="51">
        <v>2706</v>
      </c>
      <c r="J24" s="51"/>
      <c r="K24" s="59" t="s">
        <v>23</v>
      </c>
      <c r="L24" s="59"/>
      <c r="M24" s="63"/>
      <c r="N24" s="63"/>
      <c r="O24" s="72" t="s">
        <v>40</v>
      </c>
      <c r="P24" s="79">
        <f t="shared" si="1"/>
        <v>0</v>
      </c>
      <c r="Q24" s="79"/>
      <c r="R24" s="79"/>
      <c r="S24" s="88" t="s">
        <v>7</v>
      </c>
      <c r="V24" s="1" t="s">
        <v>26</v>
      </c>
    </row>
    <row r="25" spans="2:22" s="1" customFormat="1" ht="25.5" customHeight="1">
      <c r="B25" s="6"/>
      <c r="C25" s="15"/>
      <c r="D25" s="20"/>
      <c r="E25" s="24"/>
      <c r="F25" s="32" t="s">
        <v>33</v>
      </c>
      <c r="G25" s="39"/>
      <c r="H25" s="45"/>
      <c r="I25" s="50">
        <v>1903</v>
      </c>
      <c r="J25" s="50"/>
      <c r="K25" s="58" t="s">
        <v>23</v>
      </c>
      <c r="L25" s="58"/>
      <c r="M25" s="62"/>
      <c r="N25" s="62"/>
      <c r="O25" s="71" t="s">
        <v>40</v>
      </c>
      <c r="P25" s="78">
        <f t="shared" si="1"/>
        <v>0</v>
      </c>
      <c r="Q25" s="78"/>
      <c r="R25" s="78"/>
      <c r="S25" s="87" t="s">
        <v>7</v>
      </c>
      <c r="V25" s="1" t="s">
        <v>26</v>
      </c>
    </row>
    <row r="26" spans="2:22" s="1" customFormat="1" ht="25.5" customHeight="1">
      <c r="B26" s="6"/>
      <c r="C26" s="13" t="s">
        <v>31</v>
      </c>
      <c r="D26" s="18"/>
      <c r="E26" s="22"/>
      <c r="F26" s="30" t="s">
        <v>29</v>
      </c>
      <c r="G26" s="37"/>
      <c r="H26" s="43"/>
      <c r="I26" s="49">
        <v>4290</v>
      </c>
      <c r="J26" s="49"/>
      <c r="K26" s="57" t="s">
        <v>23</v>
      </c>
      <c r="L26" s="57"/>
      <c r="M26" s="61"/>
      <c r="N26" s="61"/>
      <c r="O26" s="70" t="s">
        <v>40</v>
      </c>
      <c r="P26" s="77">
        <f t="shared" si="1"/>
        <v>0</v>
      </c>
      <c r="Q26" s="77"/>
      <c r="R26" s="77"/>
      <c r="S26" s="86" t="s">
        <v>7</v>
      </c>
      <c r="V26" s="1" t="s">
        <v>26</v>
      </c>
    </row>
    <row r="27" spans="2:22" s="1" customFormat="1" ht="25.5" customHeight="1">
      <c r="B27" s="6"/>
      <c r="C27" s="14"/>
      <c r="D27" s="19"/>
      <c r="E27" s="23"/>
      <c r="F27" s="31" t="s">
        <v>2</v>
      </c>
      <c r="G27" s="38"/>
      <c r="H27" s="44"/>
      <c r="I27" s="51">
        <v>3971</v>
      </c>
      <c r="J27" s="51"/>
      <c r="K27" s="59" t="s">
        <v>23</v>
      </c>
      <c r="L27" s="59"/>
      <c r="M27" s="63"/>
      <c r="N27" s="63"/>
      <c r="O27" s="72" t="s">
        <v>40</v>
      </c>
      <c r="P27" s="79">
        <f t="shared" si="1"/>
        <v>0</v>
      </c>
      <c r="Q27" s="79"/>
      <c r="R27" s="79"/>
      <c r="S27" s="88" t="s">
        <v>7</v>
      </c>
      <c r="V27" s="1" t="s">
        <v>26</v>
      </c>
    </row>
    <row r="28" spans="2:22" s="1" customFormat="1" ht="25.5" customHeight="1">
      <c r="B28" s="7"/>
      <c r="C28" s="15"/>
      <c r="D28" s="20"/>
      <c r="E28" s="24"/>
      <c r="F28" s="32" t="s">
        <v>33</v>
      </c>
      <c r="G28" s="39"/>
      <c r="H28" s="45"/>
      <c r="I28" s="50">
        <v>3168</v>
      </c>
      <c r="J28" s="50"/>
      <c r="K28" s="58" t="s">
        <v>23</v>
      </c>
      <c r="L28" s="58"/>
      <c r="M28" s="62"/>
      <c r="N28" s="62"/>
      <c r="O28" s="71" t="s">
        <v>40</v>
      </c>
      <c r="P28" s="78">
        <f t="shared" si="1"/>
        <v>0</v>
      </c>
      <c r="Q28" s="78"/>
      <c r="R28" s="78"/>
      <c r="S28" s="87" t="s">
        <v>7</v>
      </c>
      <c r="V28" s="1" t="s">
        <v>26</v>
      </c>
    </row>
    <row r="29" spans="2:22" s="1" customFormat="1" ht="25.5" customHeight="1">
      <c r="B29" s="8" t="s">
        <v>36</v>
      </c>
      <c r="C29" s="16"/>
      <c r="D29" s="16"/>
      <c r="E29" s="16"/>
      <c r="F29" s="16"/>
      <c r="G29" s="16"/>
      <c r="H29" s="46"/>
      <c r="I29" s="53">
        <v>5280</v>
      </c>
      <c r="J29" s="53"/>
      <c r="K29" s="60" t="s">
        <v>23</v>
      </c>
      <c r="L29" s="60"/>
      <c r="M29" s="64"/>
      <c r="N29" s="64"/>
      <c r="O29" s="74" t="s">
        <v>40</v>
      </c>
      <c r="P29" s="81">
        <f t="shared" si="1"/>
        <v>0</v>
      </c>
      <c r="Q29" s="81"/>
      <c r="R29" s="81"/>
      <c r="S29" s="89" t="s">
        <v>7</v>
      </c>
      <c r="V29" s="1" t="s">
        <v>26</v>
      </c>
    </row>
    <row r="30" spans="2:22" s="1" customFormat="1" ht="25.5" customHeight="1">
      <c r="I30" s="52"/>
      <c r="J30" s="52"/>
      <c r="N30" s="68" t="s">
        <v>35</v>
      </c>
      <c r="O30" s="73">
        <f>SUM(P23:R29)</f>
        <v>0</v>
      </c>
      <c r="P30" s="80"/>
      <c r="Q30" s="80"/>
      <c r="R30" s="80"/>
      <c r="S30" s="89" t="s">
        <v>7</v>
      </c>
    </row>
    <row r="31" spans="2:22" ht="7.5" customHeight="1">
      <c r="I31" s="52"/>
      <c r="J31" s="52"/>
    </row>
    <row r="32" spans="2:22" ht="25.5" customHeight="1">
      <c r="B32" s="8" t="s">
        <v>37</v>
      </c>
      <c r="C32" s="16"/>
      <c r="D32" s="16"/>
      <c r="E32" s="16"/>
      <c r="F32" s="16"/>
      <c r="G32" s="16"/>
      <c r="H32" s="46"/>
      <c r="I32" s="53">
        <v>2750</v>
      </c>
      <c r="J32" s="53"/>
      <c r="K32" s="60" t="s">
        <v>23</v>
      </c>
      <c r="L32" s="60"/>
      <c r="M32" s="64"/>
      <c r="N32" s="64"/>
      <c r="O32" s="74" t="s">
        <v>40</v>
      </c>
      <c r="P32" s="80">
        <f>I32*M32</f>
        <v>0</v>
      </c>
      <c r="Q32" s="80"/>
      <c r="R32" s="80"/>
      <c r="S32" s="89" t="s">
        <v>7</v>
      </c>
      <c r="V32" s="1" t="s">
        <v>26</v>
      </c>
    </row>
    <row r="34" spans="13:19">
      <c r="M34" s="65" t="s">
        <v>39</v>
      </c>
      <c r="N34" s="69"/>
      <c r="O34" s="75"/>
      <c r="P34" s="82">
        <f>O21+O30+P32</f>
        <v>0</v>
      </c>
      <c r="Q34" s="85"/>
      <c r="R34" s="85"/>
      <c r="S34" s="89" t="s">
        <v>7</v>
      </c>
    </row>
  </sheetData>
  <mergeCells count="103">
    <mergeCell ref="G3:S3"/>
    <mergeCell ref="G4:S4"/>
    <mergeCell ref="N5:S5"/>
    <mergeCell ref="K6:M6"/>
    <mergeCell ref="N6:S6"/>
    <mergeCell ref="K7:M7"/>
    <mergeCell ref="N7:S7"/>
    <mergeCell ref="K8:M8"/>
    <mergeCell ref="N8:S8"/>
    <mergeCell ref="F11:G11"/>
    <mergeCell ref="I12:J12"/>
    <mergeCell ref="M12:N12"/>
    <mergeCell ref="Q12:R12"/>
    <mergeCell ref="F13:H13"/>
    <mergeCell ref="I13:J13"/>
    <mergeCell ref="K13:L13"/>
    <mergeCell ref="M13:N13"/>
    <mergeCell ref="P13:R13"/>
    <mergeCell ref="F14:H14"/>
    <mergeCell ref="I14:J14"/>
    <mergeCell ref="K14:L14"/>
    <mergeCell ref="M14:N14"/>
    <mergeCell ref="P14:R14"/>
    <mergeCell ref="F15:H15"/>
    <mergeCell ref="I15:J15"/>
    <mergeCell ref="K15:L15"/>
    <mergeCell ref="M15:N15"/>
    <mergeCell ref="P15:R15"/>
    <mergeCell ref="F16:H16"/>
    <mergeCell ref="I16:J16"/>
    <mergeCell ref="K16:L16"/>
    <mergeCell ref="M16:N16"/>
    <mergeCell ref="P16:R16"/>
    <mergeCell ref="F17:H17"/>
    <mergeCell ref="I17:J17"/>
    <mergeCell ref="K17:L17"/>
    <mergeCell ref="M17:N17"/>
    <mergeCell ref="P17:R17"/>
    <mergeCell ref="F18:H18"/>
    <mergeCell ref="I18:J18"/>
    <mergeCell ref="K18:L18"/>
    <mergeCell ref="M18:N18"/>
    <mergeCell ref="P18:R18"/>
    <mergeCell ref="F19:H19"/>
    <mergeCell ref="I19:J19"/>
    <mergeCell ref="K19:L19"/>
    <mergeCell ref="M19:N19"/>
    <mergeCell ref="P19:R19"/>
    <mergeCell ref="F20:H20"/>
    <mergeCell ref="I20:J20"/>
    <mergeCell ref="K20:L20"/>
    <mergeCell ref="M20:N20"/>
    <mergeCell ref="P20:R20"/>
    <mergeCell ref="O21:R21"/>
    <mergeCell ref="F23:H23"/>
    <mergeCell ref="I23:J23"/>
    <mergeCell ref="K23:L23"/>
    <mergeCell ref="M23:N23"/>
    <mergeCell ref="P23:R23"/>
    <mergeCell ref="F24:H24"/>
    <mergeCell ref="I24:J24"/>
    <mergeCell ref="K24:L24"/>
    <mergeCell ref="M24:N24"/>
    <mergeCell ref="P24:R24"/>
    <mergeCell ref="F25:H25"/>
    <mergeCell ref="I25:J25"/>
    <mergeCell ref="K25:L25"/>
    <mergeCell ref="M25:N25"/>
    <mergeCell ref="P25:R25"/>
    <mergeCell ref="F26:H26"/>
    <mergeCell ref="I26:J26"/>
    <mergeCell ref="K26:L26"/>
    <mergeCell ref="M26:N26"/>
    <mergeCell ref="P26:R26"/>
    <mergeCell ref="F27:H27"/>
    <mergeCell ref="I27:J27"/>
    <mergeCell ref="K27:L27"/>
    <mergeCell ref="M27:N27"/>
    <mergeCell ref="P27:R27"/>
    <mergeCell ref="F28:H28"/>
    <mergeCell ref="I28:J28"/>
    <mergeCell ref="K28:L28"/>
    <mergeCell ref="M28:N28"/>
    <mergeCell ref="P28:R28"/>
    <mergeCell ref="B29:H29"/>
    <mergeCell ref="I29:J29"/>
    <mergeCell ref="K29:L29"/>
    <mergeCell ref="M29:N29"/>
    <mergeCell ref="P29:R29"/>
    <mergeCell ref="O30:R30"/>
    <mergeCell ref="B32:H32"/>
    <mergeCell ref="I32:J32"/>
    <mergeCell ref="K32:L32"/>
    <mergeCell ref="M32:N32"/>
    <mergeCell ref="P32:R32"/>
    <mergeCell ref="P34:R34"/>
    <mergeCell ref="C13:E14"/>
    <mergeCell ref="C15:E16"/>
    <mergeCell ref="C17:E20"/>
    <mergeCell ref="B23:B28"/>
    <mergeCell ref="C23:E25"/>
    <mergeCell ref="C26:E28"/>
    <mergeCell ref="B13:B20"/>
  </mergeCells>
  <phoneticPr fontId="2"/>
  <dataValidations count="2">
    <dataValidation type="list" allowBlank="1" showDropDown="0" showInputMessage="1" showErrorMessage="1" sqref="G9">
      <formula1>"1,2,3,4,5,6,7,8,9,10,11,12"</formula1>
    </dataValidation>
    <dataValidation type="list" allowBlank="1" showDropDown="0" showInputMessage="1" showErrorMessage="1" sqref="E9">
      <formula1>"7,8"</formula1>
    </dataValidation>
  </dataValidations>
  <printOptions horizontalCentered="1"/>
  <pageMargins left="0.59055118110236227" right="0.59055118110236227" top="0.74803149606299213" bottom="0.19685039370078741" header="0.31496062992125984" footer="0.19685039370078741"/>
  <pageSetup paperSize="9" scale="10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請求書様式(記入例)</vt:lpstr>
      <vt:lpstr>請求書様式(一般健診機関用)</vt:lpstr>
      <vt:lpstr>請求書様式(眼底検査実施医療機関用)</vt:lpstr>
      <vt:lpstr>請求書様式(眼科用)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2023-06-29T06:20:33Z</dcterms:created>
  <dcterms:modified xsi:type="dcterms:W3CDTF">2025-06-06T13:52:06Z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2025-06-06T13:52:06Z</vt:filetime>
  </property>
</Properties>
</file>