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0370" yWindow="-7020" windowWidth="28110" windowHeight="16440" tabRatio="695"/>
  </bookViews>
  <sheets>
    <sheet name="様式①(一般健診機関用)" sheetId="2" r:id="rId1"/>
    <sheet name="様式②(健診機関兼眼底検査実施機関用)" sheetId="3" r:id="rId2"/>
    <sheet name="様式③(眼科医療機関用)" sheetId="4" r:id="rId3"/>
    <sheet name="様式④(電子化非対応用)" sheetId="5" r:id="rId4"/>
    <sheet name="様式①の記入例" sheetId="1" r:id="rId5"/>
  </sheets>
  <definedNames>
    <definedName name="_xlnm.Print_Area" localSheetId="4">'様式①の記入例'!$A$1:$T$32</definedName>
    <definedName name="_xlnm.Print_Area" localSheetId="0">'様式①(一般健診機関用)'!$A$3:$T$34</definedName>
    <definedName name="_xlnm.Print_Area" localSheetId="1">'様式②(健診機関兼眼底検査実施機関用)'!$A$3:$T$34</definedName>
    <definedName name="_xlnm.Print_Area" localSheetId="2">'様式③(眼科医療機関用)'!$A$3:$T$34</definedName>
    <definedName name="_xlnm.Print_Area" localSheetId="3">'様式④(電子化非対応用)'!$A$1:$T$32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<sst xmlns="http://schemas.openxmlformats.org/spreadsheetml/2006/main" xmlns:r="http://schemas.openxmlformats.org/officeDocument/2006/relationships" count="57" uniqueCount="57">
  <si>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合計請求金額（小計①＋小計②＋③）</t>
    <rPh sb="0" eb="2">
      <t>ゴウケイ</t>
    </rPh>
    <rPh sb="2" eb="4">
      <t>セイキュウ</t>
    </rPh>
    <rPh sb="4" eb="6">
      <t>キンガク</t>
    </rPh>
    <rPh sb="7" eb="9">
      <t>ショウケイ</t>
    </rPh>
    <rPh sb="11" eb="13">
      <t>ショウケイ</t>
    </rPh>
    <phoneticPr fontId="1"/>
  </si>
  <si>
    <t>年</t>
    <rPh sb="0" eb="1">
      <t>ネン</t>
    </rPh>
    <phoneticPr fontId="1"/>
  </si>
  <si>
    <t>Ｃ型のみ</t>
    <rPh sb="1" eb="2">
      <t>ガタ</t>
    </rPh>
    <phoneticPr fontId="1"/>
  </si>
  <si>
    <t>出雲市国民健康保険若年層健康診査</t>
    <rPh sb="0" eb="3">
      <t>イズモシ</t>
    </rPh>
    <rPh sb="3" eb="5">
      <t>コクミン</t>
    </rPh>
    <rPh sb="5" eb="7">
      <t>ケンコウ</t>
    </rPh>
    <rPh sb="7" eb="9">
      <t>ホケン</t>
    </rPh>
    <rPh sb="9" eb="11">
      <t>ジャクネン</t>
    </rPh>
    <rPh sb="11" eb="12">
      <t>ソウ</t>
    </rPh>
    <rPh sb="12" eb="14">
      <t>ケンコウ</t>
    </rPh>
    <rPh sb="14" eb="16">
      <t>シンサ</t>
    </rPh>
    <phoneticPr fontId="1"/>
  </si>
  <si>
    <t>詳細健診</t>
    <rPh sb="0" eb="2">
      <t>ショウサイ</t>
    </rPh>
    <rPh sb="2" eb="4">
      <t>ケンシン</t>
    </rPh>
    <phoneticPr fontId="1"/>
  </si>
  <si>
    <t>令和</t>
    <rPh sb="0" eb="2">
      <t>レイワ</t>
    </rPh>
    <phoneticPr fontId="1"/>
  </si>
  <si>
    <t>円</t>
    <rPh sb="0" eb="1">
      <t>エン</t>
    </rPh>
    <phoneticPr fontId="1"/>
  </si>
  <si>
    <t>及び肝炎ウイルス検診等　委託料請求書</t>
    <rPh sb="0" eb="1">
      <t>オヨ</t>
    </rPh>
    <rPh sb="2" eb="4">
      <t>カンエン</t>
    </rPh>
    <rPh sb="8" eb="10">
      <t>ケンシン</t>
    </rPh>
    <rPh sb="10" eb="11">
      <t>トウ</t>
    </rPh>
    <rPh sb="12" eb="14">
      <t>イタク</t>
    </rPh>
    <rPh sb="14" eb="15">
      <t>リョウ</t>
    </rPh>
    <rPh sb="15" eb="18">
      <t>セイキュウショ</t>
    </rPh>
    <phoneticPr fontId="1"/>
  </si>
  <si>
    <t>請　求　日</t>
    <rPh sb="0" eb="1">
      <t>ショウ</t>
    </rPh>
    <rPh sb="2" eb="3">
      <t>モトム</t>
    </rPh>
    <rPh sb="4" eb="5">
      <t>ヒ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</si>
  <si>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</si>
  <si>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若年齢層
健康診査</t>
    <rPh sb="0" eb="1">
      <t>ジャク</t>
    </rPh>
    <rPh sb="1" eb="4">
      <t>ネンレイソウ</t>
    </rPh>
    <rPh sb="5" eb="7">
      <t>ケンコウ</t>
    </rPh>
    <rPh sb="7" eb="9">
      <t>シンサ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</si>
  <si>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</si>
  <si>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r>
      <t>③…　</t>
    </r>
    <r>
      <rPr>
        <b/>
        <sz val="11"/>
        <color theme="1"/>
        <rFont val="BIZ UDゴシック"/>
      </rPr>
      <t>診療情報提供</t>
    </r>
    <rPh sb="3" eb="5">
      <t>シンリョウ</t>
    </rPh>
    <rPh sb="5" eb="7">
      <t>ジョウホウ</t>
    </rPh>
    <rPh sb="7" eb="9">
      <t>テイキョウ</t>
    </rPh>
    <phoneticPr fontId="1"/>
  </si>
  <si>
    <t>▼提出ページ（しまね電子申請サービス）</t>
    <rPh sb="1" eb="3">
      <t>ていしゅつ</t>
    </rPh>
    <rPh sb="10" eb="12">
      <t>でんし</t>
    </rPh>
    <rPh sb="12" eb="14">
      <t>しんせい</t>
    </rPh>
    <phoneticPr fontId="24" type="Hiragana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</si>
  <si>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</si>
  <si>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氏　　　名</t>
    <rPh sb="0" eb="1">
      <t>シ</t>
    </rPh>
    <rPh sb="4" eb="5">
      <t>メイ</t>
    </rPh>
    <phoneticPr fontId="1"/>
  </si>
  <si>
    <t>生活保護世帯
健康診査</t>
    <rPh sb="0" eb="2">
      <t>セイカツ</t>
    </rPh>
    <rPh sb="2" eb="4">
      <t>ホゴ</t>
    </rPh>
    <rPh sb="4" eb="6">
      <t>セタイ</t>
    </rPh>
    <rPh sb="7" eb="9">
      <t>ケンコウ</t>
    </rPh>
    <rPh sb="9" eb="11">
      <t>シンサ</t>
    </rPh>
    <phoneticPr fontId="1"/>
  </si>
  <si>
    <t>月分の委託料として、下記のとおり請求します。</t>
    <rPh sb="0" eb="2">
      <t>ガツブン</t>
    </rPh>
    <rPh sb="3" eb="5">
      <t>イタク</t>
    </rPh>
    <rPh sb="5" eb="6">
      <t>リョウ</t>
    </rPh>
    <rPh sb="10" eb="12">
      <t>カキ</t>
    </rPh>
    <rPh sb="16" eb="18">
      <t>セイキュウ</t>
    </rPh>
    <phoneticPr fontId="1"/>
  </si>
  <si>
    <t>眼底検査
(内科)</t>
    <rPh sb="0" eb="2">
      <t>ガンテイ</t>
    </rPh>
    <rPh sb="2" eb="4">
      <t>ケンサ</t>
    </rPh>
    <rPh sb="6" eb="8">
      <t>ナイカ</t>
    </rPh>
    <phoneticPr fontId="1"/>
  </si>
  <si>
    <t>金　額</t>
    <rPh sb="0" eb="1">
      <t>キン</t>
    </rPh>
    <rPh sb="2" eb="3">
      <t>ガク</t>
    </rPh>
    <phoneticPr fontId="1"/>
  </si>
  <si>
    <t>ネット健診システム
を利用</t>
    <rPh sb="3" eb="5">
      <t>ケンシン</t>
    </rPh>
    <rPh sb="11" eb="13">
      <t>リヨウ</t>
    </rPh>
    <phoneticPr fontId="1"/>
  </si>
  <si>
    <t>心電図検査</t>
    <rPh sb="0" eb="3">
      <t>シンデンズ</t>
    </rPh>
    <rPh sb="3" eb="5">
      <t>ケンサ</t>
    </rPh>
    <phoneticPr fontId="1"/>
  </si>
  <si>
    <t>契約単価</t>
    <rPh sb="0" eb="2">
      <t>ケイヤク</t>
    </rPh>
    <rPh sb="2" eb="4">
      <t>タンカ</t>
    </rPh>
    <phoneticPr fontId="1"/>
  </si>
  <si>
    <t>貧血検査</t>
    <rPh sb="0" eb="2">
      <t>ヒンケツ</t>
    </rPh>
    <rPh sb="2" eb="4">
      <t>ケンサ</t>
    </rPh>
    <phoneticPr fontId="1"/>
  </si>
  <si>
    <t>ネット健診システム
を利用しない</t>
    <rPh sb="3" eb="5">
      <t>ケンシン</t>
    </rPh>
    <rPh sb="11" eb="13">
      <t>リヨウ</t>
    </rPh>
    <phoneticPr fontId="1"/>
  </si>
  <si>
    <t>←受診者数</t>
    <rPh sb="1" eb="3">
      <t>ジュシン</t>
    </rPh>
    <rPh sb="3" eb="4">
      <t>シャ</t>
    </rPh>
    <rPh sb="4" eb="5">
      <t>スウ</t>
    </rPh>
    <phoneticPr fontId="1"/>
  </si>
  <si>
    <t>円 ×</t>
    <rPh sb="0" eb="1">
      <t>エン</t>
    </rPh>
    <phoneticPr fontId="1"/>
  </si>
  <si>
    <t>小計①…</t>
    <rPh sb="0" eb="2">
      <t>ショウケイ</t>
    </rPh>
    <phoneticPr fontId="1"/>
  </si>
  <si>
    <t>委 託 料</t>
    <rPh sb="0" eb="1">
      <t>イ</t>
    </rPh>
    <rPh sb="2" eb="3">
      <t>タク</t>
    </rPh>
    <rPh sb="4" eb="5">
      <t>リョウ</t>
    </rPh>
    <phoneticPr fontId="1"/>
  </si>
  <si>
    <t>※この検査項目は入力しない</t>
    <rPh sb="3" eb="5">
      <t>ケンサ</t>
    </rPh>
    <rPh sb="5" eb="7">
      <t>コウモク</t>
    </rPh>
    <rPh sb="8" eb="10">
      <t>ニュウリョク</t>
    </rPh>
    <phoneticPr fontId="1"/>
  </si>
  <si>
    <t>受診者数</t>
    <rPh sb="0" eb="2">
      <t>ジュシン</t>
    </rPh>
    <rPh sb="2" eb="3">
      <t>シャ</t>
    </rPh>
    <rPh sb="3" eb="4">
      <t>スウ</t>
    </rPh>
    <phoneticPr fontId="1"/>
  </si>
  <si>
    <t>健　康　診　査</t>
    <rPh sb="0" eb="1">
      <t>ケン</t>
    </rPh>
    <rPh sb="2" eb="3">
      <t>ヤスシ</t>
    </rPh>
    <rPh sb="4" eb="5">
      <t>ミ</t>
    </rPh>
    <rPh sb="6" eb="7">
      <t>サ</t>
    </rPh>
    <phoneticPr fontId="1"/>
  </si>
  <si>
    <t>▼以下に記載してある項目のみ入力をお願いします。</t>
    <rPh sb="1" eb="3">
      <t>イカ</t>
    </rPh>
    <rPh sb="4" eb="6">
      <t>キサイ</t>
    </rPh>
    <rPh sb="10" eb="12">
      <t>コウモク</t>
    </rPh>
    <rPh sb="14" eb="16">
      <t>ニュウリョク</t>
    </rPh>
    <rPh sb="18" eb="19">
      <t>ネガ</t>
    </rPh>
    <phoneticPr fontId="1"/>
  </si>
  <si>
    <t>要指導者検診</t>
    <rPh sb="0" eb="1">
      <t>ヨウ</t>
    </rPh>
    <rPh sb="1" eb="4">
      <t>シドウシャ</t>
    </rPh>
    <rPh sb="4" eb="6">
      <t>ケンシン</t>
    </rPh>
    <phoneticPr fontId="1"/>
  </si>
  <si>
    <t>節目検診
節目外検診</t>
    <rPh sb="0" eb="2">
      <t>フシメ</t>
    </rPh>
    <rPh sb="2" eb="4">
      <t>ケンシン</t>
    </rPh>
    <rPh sb="5" eb="7">
      <t>フシメ</t>
    </rPh>
    <rPh sb="7" eb="8">
      <t>ガイ</t>
    </rPh>
    <rPh sb="8" eb="10">
      <t>ケンシン</t>
    </rPh>
    <phoneticPr fontId="1"/>
  </si>
  <si>
    <t>令和８年度</t>
    <rPh sb="0" eb="2">
      <t>レイワ</t>
    </rPh>
    <rPh sb="3" eb="5">
      <t>ネンド</t>
    </rPh>
    <phoneticPr fontId="1"/>
  </si>
  <si>
    <t>Ｂ型＋Ｃ型</t>
    <rPh sb="1" eb="2">
      <t>カタ</t>
    </rPh>
    <phoneticPr fontId="1"/>
  </si>
  <si>
    <t>Ｂ型のみ</t>
  </si>
  <si>
    <t>肝炎ウイルス検診</t>
    <rPh sb="0" eb="2">
      <t>カンエン</t>
    </rPh>
    <rPh sb="6" eb="8">
      <t>ケンシン</t>
    </rPh>
    <phoneticPr fontId="1"/>
  </si>
  <si>
    <t>小計②…</t>
    <rPh sb="0" eb="2">
      <t>ショウケイ</t>
    </rPh>
    <phoneticPr fontId="1"/>
  </si>
  <si>
    <t>ＨＣＶ－ＲＮＡ検査</t>
    <rPh sb="7" eb="9">
      <t>ケンサ</t>
    </rPh>
    <phoneticPr fontId="1"/>
  </si>
  <si>
    <t>①＋②＋③</t>
  </si>
  <si>
    <t>https://ttzk.graffer.jp/city-izumo/smart-apply/apply-procedure-alias/2026kensin-seikyu</t>
  </si>
  <si>
    <t>人＝</t>
    <rPh sb="0" eb="1">
      <t>ニン</t>
    </rPh>
    <phoneticPr fontId="1"/>
  </si>
  <si>
    <t>出雲市今市町北本町1011-1</t>
    <rPh sb="0" eb="3">
      <t>イズモシ</t>
    </rPh>
    <rPh sb="3" eb="6">
      <t>イマイチチョウ</t>
    </rPh>
    <rPh sb="6" eb="9">
      <t>キタホンマチ</t>
    </rPh>
    <phoneticPr fontId="1"/>
  </si>
  <si>
    <t>医療法人今市会　今市第一医院</t>
    <rPh sb="0" eb="2">
      <t>イリョウ</t>
    </rPh>
    <rPh sb="2" eb="4">
      <t>ホウジン</t>
    </rPh>
    <rPh sb="4" eb="6">
      <t>イマイチ</t>
    </rPh>
    <rPh sb="6" eb="7">
      <t>カイ</t>
    </rPh>
    <rPh sb="8" eb="10">
      <t>イマイチ</t>
    </rPh>
    <rPh sb="10" eb="12">
      <t>ダイイチ</t>
    </rPh>
    <rPh sb="12" eb="14">
      <t>イイン</t>
    </rPh>
    <phoneticPr fontId="1"/>
  </si>
  <si>
    <t>←受診者数　※０人の場合は入力不要</t>
    <rPh sb="1" eb="3">
      <t>ジュシン</t>
    </rPh>
    <rPh sb="3" eb="4">
      <t>シャ</t>
    </rPh>
    <rPh sb="4" eb="5">
      <t>スウ</t>
    </rPh>
    <rPh sb="8" eb="9">
      <t>ニン</t>
    </rPh>
    <rPh sb="10" eb="12">
      <t>バアイ</t>
    </rPh>
    <rPh sb="13" eb="15">
      <t>ニュウリョク</t>
    </rPh>
    <rPh sb="15" eb="17">
      <t>フヨウ</t>
    </rPh>
    <phoneticPr fontId="1"/>
  </si>
  <si>
    <t>理事長　今市　一郎</t>
    <rPh sb="0" eb="3">
      <t>リジチョウ</t>
    </rPh>
    <rPh sb="4" eb="6">
      <t>イマイチ</t>
    </rPh>
    <rPh sb="7" eb="9">
      <t>イチロウ</t>
    </rPh>
    <phoneticPr fontId="1"/>
  </si>
  <si>
    <r>
      <t>←請求日</t>
    </r>
    <r>
      <rPr>
        <b/>
        <sz val="11"/>
        <color theme="1"/>
        <rFont val="BIZ UD明朝 Medium"/>
      </rPr>
      <t>（必須）</t>
    </r>
    <rPh sb="1" eb="3">
      <t>セイキュウ</t>
    </rPh>
    <rPh sb="3" eb="4">
      <t>ビ</t>
    </rPh>
    <rPh sb="4" eb="8">
      <t>(ヒッス</t>
    </rPh>
    <phoneticPr fontId="1"/>
  </si>
  <si>
    <t>眼底検査
(眼科)</t>
    <rPh sb="0" eb="2">
      <t>ガンテイ</t>
    </rPh>
    <rPh sb="2" eb="4">
      <t>ケンサ</t>
    </rPh>
    <rPh sb="6" eb="8">
      <t>ガンカ</t>
    </rPh>
    <phoneticPr fontId="1"/>
  </si>
  <si>
    <t>※出雲市に債権者登録したものと一致させてください。</t>
    <rPh sb="1" eb="4">
      <t>イズモシ</t>
    </rPh>
    <rPh sb="5" eb="8">
      <t>サイケンシャ</t>
    </rPh>
    <rPh sb="8" eb="10">
      <t>トウロク</t>
    </rPh>
    <rPh sb="15" eb="17">
      <t>イッチ</t>
    </rPh>
    <phoneticPr fontId="1"/>
  </si>
  <si>
    <t>←眼底検査依頼を受けた受診者数(０人の場合は入力不要）</t>
    <rPh sb="1" eb="3">
      <t>ガンテイ</t>
    </rPh>
    <rPh sb="3" eb="5">
      <t>ケンサ</t>
    </rPh>
    <rPh sb="5" eb="7">
      <t>イライ</t>
    </rPh>
    <rPh sb="8" eb="9">
      <t>ウ</t>
    </rPh>
    <rPh sb="11" eb="13">
      <t>ジュシン</t>
    </rPh>
    <rPh sb="13" eb="14">
      <t>スウ</t>
    </rPh>
    <rPh sb="16" eb="17">
      <t>ニン</t>
    </rPh>
    <rPh sb="18" eb="20">
      <t>バアイ</t>
    </rPh>
    <rPh sb="21" eb="23">
      <t>ニュウリョク</t>
    </rPh>
    <rPh sb="23" eb="25">
      <t>フヨウ</t>
    </rPh>
    <phoneticPr fontId="1"/>
  </si>
  <si>
    <r>
      <t>←氏名</t>
    </r>
    <r>
      <rPr>
        <b/>
        <sz val="11"/>
        <color theme="1"/>
        <rFont val="BIZ UD明朝 Medium"/>
      </rPr>
      <t>（必須）</t>
    </r>
    <rPh sb="1" eb="3">
      <t>シメイ</t>
    </rPh>
    <rPh sb="4" eb="7">
      <t>ヒッス</t>
    </rPh>
    <phoneticPr fontId="1"/>
  </si>
  <si>
    <r>
      <t>出</t>
    </r>
    <r>
      <rPr>
        <sz val="12"/>
        <color theme="1"/>
        <rFont val="BIZ UDゴシック"/>
      </rPr>
      <t>雲市長　飯 塚 俊 之　様</t>
    </r>
    <rPh sb="0" eb="4">
      <t>イズモシチョウ</t>
    </rPh>
    <rPh sb="5" eb="6">
      <t>メシ</t>
    </rPh>
    <rPh sb="7" eb="8">
      <t>ツカ</t>
    </rPh>
    <rPh sb="9" eb="10">
      <t>シュン</t>
    </rPh>
    <rPh sb="11" eb="12">
      <t>コレ</t>
    </rPh>
    <rPh sb="13" eb="14">
      <t>サマ</t>
    </rPh>
    <phoneticPr fontId="1"/>
  </si>
  <si>
    <r>
      <t>←所在地</t>
    </r>
    <r>
      <rPr>
        <b/>
        <sz val="11"/>
        <color theme="1"/>
        <rFont val="BIZ UD明朝 Medium"/>
      </rPr>
      <t>（必須）</t>
    </r>
    <rPh sb="1" eb="4">
      <t>ショザイチ</t>
    </rPh>
    <rPh sb="4" eb="8">
      <t>(ヒッス</t>
    </rPh>
    <phoneticPr fontId="1"/>
  </si>
  <si>
    <r>
      <t>←医療機関名</t>
    </r>
    <r>
      <rPr>
        <b/>
        <sz val="11"/>
        <color theme="1"/>
        <rFont val="BIZ UD明朝 Medium"/>
      </rPr>
      <t>（必須）</t>
    </r>
    <rPh sb="1" eb="3">
      <t>イリョウ</t>
    </rPh>
    <rPh sb="3" eb="5">
      <t>キカン</t>
    </rPh>
    <rPh sb="5" eb="6">
      <t>メイ</t>
    </rPh>
    <rPh sb="7" eb="10">
      <t>ヒッス</t>
    </rPh>
    <phoneticPr fontId="1"/>
  </si>
  <si>
    <r>
      <t>←実施年、実施月</t>
    </r>
    <r>
      <rPr>
        <b/>
        <sz val="11"/>
        <color theme="1"/>
        <rFont val="BIZ UD明朝 Medium"/>
      </rPr>
      <t>（必須）</t>
    </r>
    <r>
      <rPr>
        <sz val="11"/>
        <color theme="1"/>
        <rFont val="BIZ UD明朝 Medium"/>
      </rPr>
      <t>　※リストから選択</t>
    </r>
    <rPh sb="1" eb="3">
      <t>ジッシ</t>
    </rPh>
    <rPh sb="3" eb="4">
      <t>トシ</t>
    </rPh>
    <rPh sb="5" eb="7">
      <t>ジッシ</t>
    </rPh>
    <rPh sb="7" eb="8">
      <t>ツキ</t>
    </rPh>
    <rPh sb="9" eb="11">
      <t>ヒッス</t>
    </rPh>
    <rPh sb="19" eb="21">
      <t>センタク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</si>
</sst>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5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theme="1"/>
      <name val="BIZ UD明朝 Medium"/>
      <family val="1"/>
    </font>
    <font>
      <b/>
      <sz val="11"/>
      <color theme="1"/>
      <name val="Yu Gothic"/>
      <family val="3"/>
      <scheme val="minor"/>
    </font>
    <font>
      <u/>
      <sz val="11"/>
      <color indexed="12"/>
      <name val="Yu Gothic"/>
      <family val="3"/>
      <scheme val="minor"/>
    </font>
    <font>
      <sz val="18"/>
      <color theme="1"/>
      <name val="HGP創英角ｺﾞｼｯｸUB"/>
      <family val="3"/>
    </font>
    <font>
      <sz val="12"/>
      <color theme="1"/>
      <name val="BIZ UDゴシック"/>
      <family val="3"/>
    </font>
    <font>
      <b/>
      <sz val="12"/>
      <color theme="1"/>
      <name val="BIZ UDゴシック"/>
      <family val="3"/>
    </font>
    <font>
      <sz val="10"/>
      <color theme="1"/>
      <name val="HGP創英角ｺﾞｼｯｸUB"/>
      <family val="3"/>
    </font>
    <font>
      <sz val="16"/>
      <color theme="1"/>
      <name val="HGP創英角ｺﾞｼｯｸUB"/>
      <family val="3"/>
    </font>
    <font>
      <sz val="11"/>
      <color theme="1"/>
      <name val="BIZ UDゴシック"/>
    </font>
    <font>
      <sz val="10"/>
      <color theme="1"/>
      <name val="BIZ UD明朝 Medium"/>
      <family val="1"/>
    </font>
    <font>
      <b/>
      <sz val="11"/>
      <color theme="1"/>
      <name val="BIZ UDゴシック"/>
      <family val="3"/>
    </font>
    <font>
      <sz val="14"/>
      <color theme="1"/>
      <name val="BIZ UDゴシック"/>
      <family val="3"/>
    </font>
    <font>
      <sz val="12"/>
      <color theme="1"/>
      <name val="HGP創英角ｺﾞｼｯｸUB"/>
      <family val="3"/>
    </font>
    <font>
      <sz val="14"/>
      <color theme="1"/>
      <name val="HGP創英角ｺﾞｼｯｸUB"/>
      <family val="3"/>
    </font>
    <font>
      <sz val="7"/>
      <color theme="1"/>
      <name val="BIZ UD明朝 Medium"/>
      <family val="1"/>
    </font>
    <font>
      <sz val="17"/>
      <color theme="1"/>
      <name val="HGP創英角ｺﾞｼｯｸUB"/>
      <family val="3"/>
    </font>
    <font>
      <b/>
      <sz val="18"/>
      <color theme="1"/>
      <name val="BIZ UDゴシック"/>
      <family val="3"/>
    </font>
    <font>
      <sz val="9"/>
      <color theme="1"/>
      <name val="BIZ UD明朝 Medium"/>
      <family val="1"/>
    </font>
    <font>
      <sz val="11"/>
      <color theme="1"/>
      <name val="Yu Gothic"/>
      <family val="3"/>
      <scheme val="minor"/>
    </font>
    <font>
      <sz val="11"/>
      <color theme="1"/>
      <name val="ＭＳ Ｐ明朝"/>
      <family val="1"/>
    </font>
    <font>
      <b/>
      <sz val="14"/>
      <color theme="1"/>
      <name val="BIZ UDゴシック"/>
      <family val="3"/>
    </font>
    <font>
      <sz val="11"/>
      <color theme="1"/>
      <name val="HGP創英角ｺﾞｼｯｸUB"/>
      <family val="3"/>
    </font>
    <font>
      <sz val="6"/>
      <color auto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 tint="-0.1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7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2" borderId="0" xfId="0" applyFont="1" applyFill="1"/>
    <xf numFmtId="0" fontId="0" fillId="0" borderId="0" xfId="0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11" fillId="0" borderId="0" xfId="0" applyFont="1" applyAlignment="1"/>
    <xf numFmtId="0" fontId="14" fillId="0" borderId="0" xfId="0" applyFont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distributed"/>
    </xf>
    <xf numFmtId="0" fontId="15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38" fontId="18" fillId="0" borderId="29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38" fontId="2" fillId="0" borderId="20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0" fontId="21" fillId="0" borderId="0" xfId="0" applyFont="1"/>
    <xf numFmtId="38" fontId="2" fillId="0" borderId="8" xfId="1" applyFont="1" applyBorder="1" applyAlignment="1">
      <alignment vertical="center"/>
    </xf>
    <xf numFmtId="38" fontId="18" fillId="0" borderId="3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38" fontId="18" fillId="0" borderId="23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0" fillId="0" borderId="5" xfId="0" applyBorder="1"/>
    <xf numFmtId="176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shrinkToFit="1"/>
    </xf>
    <xf numFmtId="0" fontId="8" fillId="0" borderId="0" xfId="0" applyFont="1" applyAlignment="1">
      <alignment horizontal="right" vertical="center"/>
    </xf>
    <xf numFmtId="0" fontId="0" fillId="0" borderId="8" xfId="0" applyBorder="1"/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38" fontId="22" fillId="0" borderId="5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31" xfId="0" applyBorder="1"/>
    <xf numFmtId="38" fontId="18" fillId="0" borderId="32" xfId="0" applyNumberFormat="1" applyFont="1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22" fillId="0" borderId="8" xfId="0" applyNumberFormat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12" fillId="0" borderId="5" xfId="1" applyFont="1" applyBorder="1" applyAlignment="1">
      <alignment vertical="center"/>
    </xf>
    <xf numFmtId="0" fontId="23" fillId="0" borderId="0" xfId="0" applyFont="1"/>
    <xf numFmtId="0" fontId="19" fillId="0" borderId="0" xfId="0" applyFont="1" applyAlignment="1">
      <alignment horizontal="right"/>
    </xf>
    <xf numFmtId="38" fontId="12" fillId="0" borderId="8" xfId="1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13" fillId="0" borderId="0" xfId="0" applyFont="1" applyFill="1"/>
    <xf numFmtId="176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1447800</xdr:colOff>
      <xdr:row>6</xdr:row>
      <xdr:rowOff>104140</xdr:rowOff>
    </xdr:from>
    <xdr:to xmlns:xdr="http://schemas.openxmlformats.org/drawingml/2006/spreadsheetDrawing">
      <xdr:col>21</xdr:col>
      <xdr:colOff>1814195</xdr:colOff>
      <xdr:row>8</xdr:row>
      <xdr:rowOff>266700</xdr:rowOff>
    </xdr:to>
    <xdr:sp macro="" textlink="">
      <xdr:nvSpPr>
        <xdr:cNvPr id="2" name="図形 1"/>
        <xdr:cNvSpPr/>
      </xdr:nvSpPr>
      <xdr:spPr>
        <a:xfrm>
          <a:off x="7648575" y="1532890"/>
          <a:ext cx="366395" cy="7340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1447800</xdr:colOff>
      <xdr:row>6</xdr:row>
      <xdr:rowOff>104140</xdr:rowOff>
    </xdr:from>
    <xdr:to xmlns:xdr="http://schemas.openxmlformats.org/drawingml/2006/spreadsheetDrawing">
      <xdr:col>21</xdr:col>
      <xdr:colOff>1814195</xdr:colOff>
      <xdr:row>8</xdr:row>
      <xdr:rowOff>266700</xdr:rowOff>
    </xdr:to>
    <xdr:sp macro="" textlink="">
      <xdr:nvSpPr>
        <xdr:cNvPr id="2" name="図形 1"/>
        <xdr:cNvSpPr/>
      </xdr:nvSpPr>
      <xdr:spPr>
        <a:xfrm>
          <a:off x="7648575" y="1532890"/>
          <a:ext cx="366395" cy="7340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1447800</xdr:colOff>
      <xdr:row>6</xdr:row>
      <xdr:rowOff>104140</xdr:rowOff>
    </xdr:from>
    <xdr:to xmlns:xdr="http://schemas.openxmlformats.org/drawingml/2006/spreadsheetDrawing">
      <xdr:col>21</xdr:col>
      <xdr:colOff>1814195</xdr:colOff>
      <xdr:row>8</xdr:row>
      <xdr:rowOff>266700</xdr:rowOff>
    </xdr:to>
    <xdr:sp macro="" textlink="">
      <xdr:nvSpPr>
        <xdr:cNvPr id="2" name="図形 1"/>
        <xdr:cNvSpPr/>
      </xdr:nvSpPr>
      <xdr:spPr>
        <a:xfrm>
          <a:off x="7648575" y="1532890"/>
          <a:ext cx="366395" cy="7340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1447800</xdr:colOff>
      <xdr:row>4</xdr:row>
      <xdr:rowOff>104140</xdr:rowOff>
    </xdr:from>
    <xdr:to xmlns:xdr="http://schemas.openxmlformats.org/drawingml/2006/spreadsheetDrawing">
      <xdr:col>21</xdr:col>
      <xdr:colOff>1814195</xdr:colOff>
      <xdr:row>6</xdr:row>
      <xdr:rowOff>266700</xdr:rowOff>
    </xdr:to>
    <xdr:sp macro="" textlink="">
      <xdr:nvSpPr>
        <xdr:cNvPr id="2" name="図形 2"/>
        <xdr:cNvSpPr/>
      </xdr:nvSpPr>
      <xdr:spPr>
        <a:xfrm>
          <a:off x="7648575" y="1056640"/>
          <a:ext cx="366395" cy="7340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</xdr:col>
      <xdr:colOff>104775</xdr:colOff>
      <xdr:row>3</xdr:row>
      <xdr:rowOff>86360</xdr:rowOff>
    </xdr:from>
    <xdr:to xmlns:xdr="http://schemas.openxmlformats.org/drawingml/2006/spreadsheetDrawing">
      <xdr:col>11</xdr:col>
      <xdr:colOff>276225</xdr:colOff>
      <xdr:row>6</xdr:row>
      <xdr:rowOff>182880</xdr:rowOff>
    </xdr:to>
    <xdr:sp macro="" textlink="">
      <xdr:nvSpPr>
        <xdr:cNvPr id="3" name="テキスト 2"/>
        <xdr:cNvSpPr txBox="1"/>
      </xdr:nvSpPr>
      <xdr:spPr>
        <a:xfrm>
          <a:off x="266700" y="753110"/>
          <a:ext cx="3314700" cy="953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000"/>
            <a:t>※令和8年8月に以下の健診等を実施した場合の請求例</a:t>
          </a:r>
          <a:endParaRPr kumimoji="1" lang="ja-JP" altLang="en-US" sz="1000"/>
        </a:p>
        <a:p>
          <a:r>
            <a:rPr kumimoji="1" lang="ja-JP" altLang="en-US" sz="1000"/>
            <a:t>　国保若年齢層健診2人(うち1人に貧血検査実施)</a:t>
          </a:r>
          <a:endParaRPr kumimoji="1" lang="ja-JP" altLang="en-US" sz="1000"/>
        </a:p>
        <a:p>
          <a:r>
            <a:rPr kumimoji="1" lang="ja-JP" altLang="en-US" sz="1000"/>
            <a:t>　生活保護世帯健診1人(貧血・心電図検査実施)</a:t>
          </a:r>
          <a:endParaRPr kumimoji="1" lang="ja-JP" altLang="en-US" sz="1000"/>
        </a:p>
        <a:p>
          <a:r>
            <a:rPr kumimoji="1" lang="ja-JP" altLang="en-US" sz="1000"/>
            <a:t>　肝炎ウイルス検診6人(BC実施)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ttzk.graffer.jp/city-izumo/smart-apply/apply-procedure-alias/2026kensin-seikyu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https://ttzk.graffer.jp/city-izumo/smart-apply/apply-procedure-alias/2026kensin-seikyu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hyperlink" Target="https://ttzk.graffer.jp/city-izumo/smart-apply/apply-procedure-alias/2026kensin-seikyu" TargetMode="External" /><Relationship Id="rId2" Type="http://schemas.openxmlformats.org/officeDocument/2006/relationships/printerSettings" Target="../printerSettings/printerSettings3.bin" /><Relationship Id="rId3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6"/>
  <sheetViews>
    <sheetView tabSelected="1" view="pageBreakPreview" zoomScaleSheetLayoutView="100" workbookViewId="0">
      <selection activeCell="AC7" sqref="AC7"/>
    </sheetView>
  </sheetViews>
  <sheetFormatPr defaultRowHeight="18.75"/>
  <cols>
    <col min="1" max="1" width="2.125" customWidth="1"/>
    <col min="2" max="16" width="4.125" customWidth="1"/>
    <col min="17" max="19" width="3.875" customWidth="1"/>
    <col min="20" max="20" width="2.125" customWidth="1"/>
    <col min="21" max="21" width="3.625" customWidth="1"/>
    <col min="22" max="22" width="27" customWidth="1"/>
    <col min="23" max="23" width="13.5" customWidth="1"/>
    <col min="24" max="25" width="3.625" customWidth="1"/>
  </cols>
  <sheetData>
    <row r="1" spans="1:23">
      <c r="A1" s="2" t="s">
        <v>13</v>
      </c>
    </row>
    <row r="2" spans="1:23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98"/>
    </row>
    <row r="3" spans="1:23" ht="22.5" customHeight="1">
      <c r="B3" s="4" t="s">
        <v>35</v>
      </c>
      <c r="C3" s="11"/>
      <c r="D3" s="11"/>
      <c r="E3" s="11"/>
      <c r="F3" s="29" t="s">
        <v>3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3" ht="22.5" customHeight="1">
      <c r="F4" s="29" t="s">
        <v>7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V4" s="2" t="s">
        <v>32</v>
      </c>
    </row>
    <row r="5" spans="1:23" ht="7.5" customHeight="1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V5" s="2"/>
    </row>
    <row r="6" spans="1:23" s="1" customFormat="1" ht="22.5" customHeight="1">
      <c r="K6" s="61" t="s">
        <v>8</v>
      </c>
      <c r="L6" s="61"/>
      <c r="M6" s="61"/>
      <c r="N6" s="74"/>
      <c r="O6" s="74"/>
      <c r="P6" s="74"/>
      <c r="Q6" s="74"/>
      <c r="R6" s="74"/>
      <c r="S6" s="74"/>
      <c r="T6" s="13"/>
      <c r="V6" s="1" t="s">
        <v>48</v>
      </c>
    </row>
    <row r="7" spans="1:23" s="1" customFormat="1" ht="22.5" customHeight="1">
      <c r="B7" s="5" t="s">
        <v>53</v>
      </c>
      <c r="C7" s="12"/>
      <c r="D7" s="12"/>
      <c r="E7" s="12"/>
      <c r="F7" s="12"/>
      <c r="G7" s="12"/>
      <c r="K7" s="61" t="s">
        <v>9</v>
      </c>
      <c r="L7" s="61"/>
      <c r="M7" s="61"/>
      <c r="N7" s="75"/>
      <c r="O7" s="75"/>
      <c r="P7" s="75"/>
      <c r="Q7" s="75"/>
      <c r="R7" s="75"/>
      <c r="S7" s="75"/>
      <c r="V7" s="1" t="s">
        <v>54</v>
      </c>
    </row>
    <row r="8" spans="1:23" s="1" customFormat="1" ht="22.5" customHeight="1">
      <c r="K8" s="61" t="s">
        <v>11</v>
      </c>
      <c r="L8" s="61"/>
      <c r="M8" s="61"/>
      <c r="N8" s="75"/>
      <c r="O8" s="75"/>
      <c r="P8" s="75"/>
      <c r="Q8" s="75"/>
      <c r="R8" s="75"/>
      <c r="S8" s="75"/>
      <c r="V8" s="1" t="s">
        <v>55</v>
      </c>
      <c r="W8" s="1" t="s">
        <v>50</v>
      </c>
    </row>
    <row r="9" spans="1:23" s="1" customFormat="1" ht="22.5" customHeight="1">
      <c r="K9" s="61" t="s">
        <v>15</v>
      </c>
      <c r="L9" s="61"/>
      <c r="M9" s="61"/>
      <c r="N9" s="75"/>
      <c r="O9" s="75"/>
      <c r="P9" s="75"/>
      <c r="Q9" s="75"/>
      <c r="R9" s="75"/>
      <c r="S9" s="75"/>
      <c r="V9" s="1" t="s">
        <v>52</v>
      </c>
    </row>
    <row r="10" spans="1:23" s="1" customFormat="1" ht="22.5" customHeight="1">
      <c r="C10" s="13"/>
      <c r="D10" s="20" t="s">
        <v>5</v>
      </c>
      <c r="E10" s="24"/>
      <c r="F10" s="30" t="s">
        <v>1</v>
      </c>
      <c r="G10" s="24"/>
      <c r="H10" s="13" t="s">
        <v>17</v>
      </c>
      <c r="U10" s="99"/>
      <c r="V10" s="1" t="s">
        <v>56</v>
      </c>
    </row>
    <row r="11" spans="1:23" s="1" customFormat="1" ht="7.5" customHeight="1">
      <c r="C11" s="13"/>
      <c r="D11" s="20"/>
      <c r="E11" s="25"/>
      <c r="F11" s="25"/>
      <c r="G11" s="25"/>
      <c r="H11" s="13"/>
      <c r="U11" s="99"/>
    </row>
    <row r="12" spans="1:23" s="1" customFormat="1" ht="22.5" customHeight="1">
      <c r="F12" s="31" t="s">
        <v>0</v>
      </c>
    </row>
    <row r="13" spans="1:23" s="1" customFormat="1" ht="30" customHeight="1">
      <c r="F13" s="32" t="s">
        <v>19</v>
      </c>
      <c r="G13" s="39"/>
      <c r="H13" s="45" t="str">
        <f>IF(LEN($P$36)&gt;=9,LEFT(RIGHT($P$36,9),1),"")</f>
        <v/>
      </c>
      <c r="I13" s="53" t="str">
        <f>IF(LEN($P$36)&gt;=8,LEFT(RIGHT($P$36,8),1),"")</f>
        <v/>
      </c>
      <c r="J13" s="60" t="str">
        <f>IF(LEN($P$36)&gt;=7,LEFT(RIGHT($P$36,7),1),"")</f>
        <v/>
      </c>
      <c r="K13" s="62" t="str">
        <f>IF(LEN($P$36)&gt;=6,LEFT(RIGHT($P$36,6),1),"")</f>
        <v/>
      </c>
      <c r="L13" s="53" t="str">
        <f>IF(LEN($P$36)&gt;=5,LEFT(RIGHT($P$36,5),1),"")</f>
        <v/>
      </c>
      <c r="M13" s="60" t="str">
        <f>IF(LEN($P$36)&gt;=4,LEFT(RIGHT($P$36,4),1),"")</f>
        <v/>
      </c>
      <c r="N13" s="62" t="str">
        <f>LEFT(RIGHT($P$36,3),1)</f>
        <v>0</v>
      </c>
      <c r="O13" s="53" t="str">
        <f>LEFT(RIGHT($P$36,2),1)</f>
        <v>0</v>
      </c>
      <c r="P13" s="84" t="str">
        <f>RIGHT($P$36,1)</f>
        <v>0</v>
      </c>
      <c r="Q13" s="91" t="s">
        <v>6</v>
      </c>
    </row>
    <row r="14" spans="1:23" s="1" customFormat="1" ht="22.5" customHeight="1">
      <c r="I14" s="54" t="s">
        <v>22</v>
      </c>
      <c r="J14" s="54"/>
      <c r="M14" s="54" t="s">
        <v>30</v>
      </c>
      <c r="N14" s="54"/>
      <c r="Q14" s="92" t="s">
        <v>28</v>
      </c>
      <c r="R14" s="92"/>
    </row>
    <row r="15" spans="1:23" s="1" customFormat="1" ht="25.5" customHeight="1">
      <c r="B15" s="6" t="s">
        <v>31</v>
      </c>
      <c r="C15" s="14" t="s">
        <v>10</v>
      </c>
      <c r="D15" s="15"/>
      <c r="E15" s="15"/>
      <c r="F15" s="33" t="s">
        <v>20</v>
      </c>
      <c r="G15" s="40"/>
      <c r="H15" s="46"/>
      <c r="I15" s="55">
        <v>9130</v>
      </c>
      <c r="J15" s="55"/>
      <c r="K15" s="63" t="s">
        <v>26</v>
      </c>
      <c r="L15" s="63"/>
      <c r="M15" s="67"/>
      <c r="N15" s="67"/>
      <c r="O15" s="78" t="s">
        <v>43</v>
      </c>
      <c r="P15" s="85">
        <f t="shared" ref="P15:P22" si="0">I15*M15</f>
        <v>0</v>
      </c>
      <c r="Q15" s="85"/>
      <c r="R15" s="85"/>
      <c r="S15" s="94" t="s">
        <v>6</v>
      </c>
      <c r="V15" s="1" t="s">
        <v>46</v>
      </c>
    </row>
    <row r="16" spans="1:23" s="1" customFormat="1" ht="25.5" customHeight="1">
      <c r="B16" s="6"/>
      <c r="C16" s="15"/>
      <c r="D16" s="15"/>
      <c r="E16" s="15"/>
      <c r="F16" s="34" t="s">
        <v>24</v>
      </c>
      <c r="G16" s="41"/>
      <c r="H16" s="47"/>
      <c r="I16" s="56">
        <v>8800</v>
      </c>
      <c r="J16" s="56"/>
      <c r="K16" s="64" t="s">
        <v>26</v>
      </c>
      <c r="L16" s="64"/>
      <c r="M16" s="68"/>
      <c r="N16" s="68"/>
      <c r="O16" s="79" t="s">
        <v>43</v>
      </c>
      <c r="P16" s="86">
        <f t="shared" si="0"/>
        <v>0</v>
      </c>
      <c r="Q16" s="86"/>
      <c r="R16" s="86"/>
      <c r="S16" s="95" t="s">
        <v>6</v>
      </c>
      <c r="V16" s="1" t="s">
        <v>46</v>
      </c>
    </row>
    <row r="17" spans="2:22" s="1" customFormat="1" ht="25.5" customHeight="1">
      <c r="B17" s="6"/>
      <c r="C17" s="14" t="s">
        <v>16</v>
      </c>
      <c r="D17" s="15"/>
      <c r="E17" s="15"/>
      <c r="F17" s="33" t="s">
        <v>20</v>
      </c>
      <c r="G17" s="40"/>
      <c r="H17" s="46"/>
      <c r="I17" s="55">
        <v>9130</v>
      </c>
      <c r="J17" s="55"/>
      <c r="K17" s="63" t="s">
        <v>26</v>
      </c>
      <c r="L17" s="63"/>
      <c r="M17" s="67"/>
      <c r="N17" s="67"/>
      <c r="O17" s="78" t="s">
        <v>43</v>
      </c>
      <c r="P17" s="85">
        <f t="shared" si="0"/>
        <v>0</v>
      </c>
      <c r="Q17" s="85"/>
      <c r="R17" s="85"/>
      <c r="S17" s="94" t="s">
        <v>6</v>
      </c>
      <c r="V17" s="1" t="s">
        <v>46</v>
      </c>
    </row>
    <row r="18" spans="2:22" s="1" customFormat="1" ht="25.5" customHeight="1">
      <c r="B18" s="6"/>
      <c r="C18" s="15"/>
      <c r="D18" s="15"/>
      <c r="E18" s="15"/>
      <c r="F18" s="34" t="s">
        <v>24</v>
      </c>
      <c r="G18" s="41"/>
      <c r="H18" s="47"/>
      <c r="I18" s="56">
        <v>8800</v>
      </c>
      <c r="J18" s="56"/>
      <c r="K18" s="64" t="s">
        <v>26</v>
      </c>
      <c r="L18" s="64"/>
      <c r="M18" s="68"/>
      <c r="N18" s="68"/>
      <c r="O18" s="79" t="s">
        <v>43</v>
      </c>
      <c r="P18" s="86">
        <f t="shared" si="0"/>
        <v>0</v>
      </c>
      <c r="Q18" s="86"/>
      <c r="R18" s="86"/>
      <c r="S18" s="95" t="s">
        <v>6</v>
      </c>
      <c r="V18" s="1" t="s">
        <v>46</v>
      </c>
    </row>
    <row r="19" spans="2:22" s="1" customFormat="1" ht="25.5" customHeight="1">
      <c r="B19" s="6"/>
      <c r="C19" s="15" t="s">
        <v>4</v>
      </c>
      <c r="D19" s="15"/>
      <c r="E19" s="15"/>
      <c r="F19" s="35" t="s">
        <v>23</v>
      </c>
      <c r="G19" s="42"/>
      <c r="H19" s="48"/>
      <c r="I19" s="55">
        <v>231</v>
      </c>
      <c r="J19" s="55"/>
      <c r="K19" s="63" t="s">
        <v>26</v>
      </c>
      <c r="L19" s="63"/>
      <c r="M19" s="67"/>
      <c r="N19" s="67"/>
      <c r="O19" s="78" t="s">
        <v>43</v>
      </c>
      <c r="P19" s="85">
        <f t="shared" si="0"/>
        <v>0</v>
      </c>
      <c r="Q19" s="85"/>
      <c r="R19" s="85"/>
      <c r="S19" s="94" t="s">
        <v>6</v>
      </c>
      <c r="V19" s="1" t="s">
        <v>46</v>
      </c>
    </row>
    <row r="20" spans="2:22" s="1" customFormat="1" ht="25.5" customHeight="1">
      <c r="B20" s="6"/>
      <c r="C20" s="15"/>
      <c r="D20" s="15"/>
      <c r="E20" s="15"/>
      <c r="F20" s="36" t="s">
        <v>21</v>
      </c>
      <c r="G20" s="43"/>
      <c r="H20" s="49"/>
      <c r="I20" s="57">
        <v>1430</v>
      </c>
      <c r="J20" s="57"/>
      <c r="K20" s="65" t="s">
        <v>26</v>
      </c>
      <c r="L20" s="65"/>
      <c r="M20" s="69"/>
      <c r="N20" s="69"/>
      <c r="O20" s="80" t="s">
        <v>43</v>
      </c>
      <c r="P20" s="87">
        <f t="shared" si="0"/>
        <v>0</v>
      </c>
      <c r="Q20" s="87"/>
      <c r="R20" s="87"/>
      <c r="S20" s="96" t="s">
        <v>6</v>
      </c>
      <c r="V20" s="1" t="s">
        <v>46</v>
      </c>
    </row>
    <row r="21" spans="2:22" s="1" customFormat="1" ht="25.5" customHeight="1">
      <c r="B21" s="6"/>
      <c r="C21" s="15"/>
      <c r="D21" s="15"/>
      <c r="E21" s="15"/>
      <c r="F21" s="36" t="s">
        <v>18</v>
      </c>
      <c r="G21" s="43"/>
      <c r="H21" s="49"/>
      <c r="I21" s="57">
        <v>1232</v>
      </c>
      <c r="J21" s="57"/>
      <c r="K21" s="65" t="s">
        <v>26</v>
      </c>
      <c r="L21" s="65"/>
      <c r="M21" s="70">
        <v>0</v>
      </c>
      <c r="N21" s="70"/>
      <c r="O21" s="80" t="s">
        <v>43</v>
      </c>
      <c r="P21" s="87">
        <f t="shared" si="0"/>
        <v>0</v>
      </c>
      <c r="Q21" s="87"/>
      <c r="R21" s="87"/>
      <c r="S21" s="96" t="s">
        <v>6</v>
      </c>
      <c r="V21" s="1" t="s">
        <v>29</v>
      </c>
    </row>
    <row r="22" spans="2:22" s="1" customFormat="1" ht="25.5" customHeight="1">
      <c r="B22" s="6"/>
      <c r="C22" s="15"/>
      <c r="D22" s="15"/>
      <c r="E22" s="15"/>
      <c r="F22" s="37" t="s">
        <v>49</v>
      </c>
      <c r="G22" s="44"/>
      <c r="H22" s="50"/>
      <c r="I22" s="56">
        <v>2057</v>
      </c>
      <c r="J22" s="56"/>
      <c r="K22" s="64" t="s">
        <v>26</v>
      </c>
      <c r="L22" s="64"/>
      <c r="M22" s="71">
        <v>0</v>
      </c>
      <c r="N22" s="71"/>
      <c r="O22" s="79" t="s">
        <v>43</v>
      </c>
      <c r="P22" s="86">
        <f t="shared" si="0"/>
        <v>0</v>
      </c>
      <c r="Q22" s="86"/>
      <c r="R22" s="86"/>
      <c r="S22" s="95" t="s">
        <v>6</v>
      </c>
      <c r="V22" s="1" t="s">
        <v>29</v>
      </c>
    </row>
    <row r="23" spans="2:22" s="1" customFormat="1" ht="25.5" customHeight="1">
      <c r="I23" s="58"/>
      <c r="J23" s="58"/>
      <c r="N23" s="76" t="s">
        <v>27</v>
      </c>
      <c r="O23" s="81">
        <f>SUM(P15:R22)</f>
        <v>0</v>
      </c>
      <c r="P23" s="88"/>
      <c r="Q23" s="88"/>
      <c r="R23" s="88"/>
      <c r="S23" s="97" t="s">
        <v>6</v>
      </c>
    </row>
    <row r="24" spans="2:22" s="1" customFormat="1" ht="7.5" customHeight="1">
      <c r="I24" s="58"/>
      <c r="J24" s="58"/>
    </row>
    <row r="25" spans="2:22" s="1" customFormat="1" ht="25.5" customHeight="1">
      <c r="B25" s="7" t="s">
        <v>38</v>
      </c>
      <c r="C25" s="16" t="s">
        <v>34</v>
      </c>
      <c r="D25" s="21"/>
      <c r="E25" s="26"/>
      <c r="F25" s="35" t="s">
        <v>36</v>
      </c>
      <c r="G25" s="42"/>
      <c r="H25" s="48"/>
      <c r="I25" s="55">
        <v>3025</v>
      </c>
      <c r="J25" s="55"/>
      <c r="K25" s="63" t="s">
        <v>26</v>
      </c>
      <c r="L25" s="63"/>
      <c r="M25" s="67"/>
      <c r="N25" s="67"/>
      <c r="O25" s="78" t="s">
        <v>43</v>
      </c>
      <c r="P25" s="85">
        <f t="shared" ref="P25:P31" si="1">I25*M25</f>
        <v>0</v>
      </c>
      <c r="Q25" s="85"/>
      <c r="R25" s="85"/>
      <c r="S25" s="94" t="s">
        <v>6</v>
      </c>
      <c r="V25" s="1" t="s">
        <v>46</v>
      </c>
    </row>
    <row r="26" spans="2:22" s="1" customFormat="1" ht="25.5" customHeight="1">
      <c r="B26" s="8"/>
      <c r="C26" s="17"/>
      <c r="D26" s="17"/>
      <c r="E26" s="27"/>
      <c r="F26" s="36" t="s">
        <v>2</v>
      </c>
      <c r="G26" s="43"/>
      <c r="H26" s="49"/>
      <c r="I26" s="57">
        <v>2706</v>
      </c>
      <c r="J26" s="57"/>
      <c r="K26" s="65" t="s">
        <v>26</v>
      </c>
      <c r="L26" s="65"/>
      <c r="M26" s="69"/>
      <c r="N26" s="69"/>
      <c r="O26" s="80" t="s">
        <v>43</v>
      </c>
      <c r="P26" s="87">
        <f t="shared" si="1"/>
        <v>0</v>
      </c>
      <c r="Q26" s="87"/>
      <c r="R26" s="87"/>
      <c r="S26" s="96" t="s">
        <v>6</v>
      </c>
      <c r="V26" s="1" t="s">
        <v>46</v>
      </c>
    </row>
    <row r="27" spans="2:22" s="1" customFormat="1" ht="25.5" customHeight="1">
      <c r="B27" s="8"/>
      <c r="C27" s="18"/>
      <c r="D27" s="22"/>
      <c r="E27" s="28"/>
      <c r="F27" s="37" t="s">
        <v>37</v>
      </c>
      <c r="G27" s="44"/>
      <c r="H27" s="50"/>
      <c r="I27" s="56">
        <v>1903</v>
      </c>
      <c r="J27" s="56"/>
      <c r="K27" s="64" t="s">
        <v>26</v>
      </c>
      <c r="L27" s="64"/>
      <c r="M27" s="68"/>
      <c r="N27" s="68"/>
      <c r="O27" s="79" t="s">
        <v>43</v>
      </c>
      <c r="P27" s="86">
        <f t="shared" si="1"/>
        <v>0</v>
      </c>
      <c r="Q27" s="86"/>
      <c r="R27" s="86"/>
      <c r="S27" s="95" t="s">
        <v>6</v>
      </c>
      <c r="V27" s="1" t="s">
        <v>46</v>
      </c>
    </row>
    <row r="28" spans="2:22" s="1" customFormat="1" ht="25.5" customHeight="1">
      <c r="B28" s="8"/>
      <c r="C28" s="16" t="s">
        <v>33</v>
      </c>
      <c r="D28" s="21"/>
      <c r="E28" s="26"/>
      <c r="F28" s="35" t="s">
        <v>36</v>
      </c>
      <c r="G28" s="42"/>
      <c r="H28" s="48"/>
      <c r="I28" s="55">
        <v>4290</v>
      </c>
      <c r="J28" s="55"/>
      <c r="K28" s="63" t="s">
        <v>26</v>
      </c>
      <c r="L28" s="63"/>
      <c r="M28" s="67"/>
      <c r="N28" s="67"/>
      <c r="O28" s="78" t="s">
        <v>43</v>
      </c>
      <c r="P28" s="85">
        <f t="shared" si="1"/>
        <v>0</v>
      </c>
      <c r="Q28" s="85"/>
      <c r="R28" s="85"/>
      <c r="S28" s="94" t="s">
        <v>6</v>
      </c>
      <c r="V28" s="1" t="s">
        <v>46</v>
      </c>
    </row>
    <row r="29" spans="2:22" s="1" customFormat="1" ht="25.5" customHeight="1">
      <c r="B29" s="8"/>
      <c r="C29" s="17"/>
      <c r="D29" s="17"/>
      <c r="E29" s="27"/>
      <c r="F29" s="36" t="s">
        <v>2</v>
      </c>
      <c r="G29" s="43"/>
      <c r="H29" s="49"/>
      <c r="I29" s="57">
        <v>3971</v>
      </c>
      <c r="J29" s="57"/>
      <c r="K29" s="65" t="s">
        <v>26</v>
      </c>
      <c r="L29" s="65"/>
      <c r="M29" s="69"/>
      <c r="N29" s="69"/>
      <c r="O29" s="80" t="s">
        <v>43</v>
      </c>
      <c r="P29" s="87">
        <f t="shared" si="1"/>
        <v>0</v>
      </c>
      <c r="Q29" s="87"/>
      <c r="R29" s="87"/>
      <c r="S29" s="96" t="s">
        <v>6</v>
      </c>
      <c r="V29" s="1" t="s">
        <v>46</v>
      </c>
    </row>
    <row r="30" spans="2:22" s="1" customFormat="1" ht="25.5" customHeight="1">
      <c r="B30" s="8"/>
      <c r="C30" s="18"/>
      <c r="D30" s="22"/>
      <c r="E30" s="28"/>
      <c r="F30" s="37" t="s">
        <v>37</v>
      </c>
      <c r="G30" s="44"/>
      <c r="H30" s="50"/>
      <c r="I30" s="56">
        <v>3168</v>
      </c>
      <c r="J30" s="56"/>
      <c r="K30" s="64" t="s">
        <v>26</v>
      </c>
      <c r="L30" s="64"/>
      <c r="M30" s="68"/>
      <c r="N30" s="68"/>
      <c r="O30" s="79" t="s">
        <v>43</v>
      </c>
      <c r="P30" s="86">
        <f t="shared" si="1"/>
        <v>0</v>
      </c>
      <c r="Q30" s="86"/>
      <c r="R30" s="86"/>
      <c r="S30" s="95" t="s">
        <v>6</v>
      </c>
      <c r="V30" s="1" t="s">
        <v>46</v>
      </c>
    </row>
    <row r="31" spans="2:22" s="1" customFormat="1" ht="25.5" customHeight="1">
      <c r="B31" s="9"/>
      <c r="C31" s="18" t="s">
        <v>40</v>
      </c>
      <c r="D31" s="23"/>
      <c r="E31" s="23"/>
      <c r="F31" s="23"/>
      <c r="G31" s="23"/>
      <c r="H31" s="51"/>
      <c r="I31" s="59">
        <v>5280</v>
      </c>
      <c r="J31" s="59"/>
      <c r="K31" s="66" t="s">
        <v>26</v>
      </c>
      <c r="L31" s="66"/>
      <c r="M31" s="72"/>
      <c r="N31" s="72"/>
      <c r="O31" s="82" t="s">
        <v>43</v>
      </c>
      <c r="P31" s="89">
        <f t="shared" si="1"/>
        <v>0</v>
      </c>
      <c r="Q31" s="89"/>
      <c r="R31" s="89"/>
      <c r="S31" s="97" t="s">
        <v>6</v>
      </c>
      <c r="V31" s="1" t="s">
        <v>46</v>
      </c>
    </row>
    <row r="32" spans="2:22" s="1" customFormat="1" ht="25.5" customHeight="1">
      <c r="I32" s="58"/>
      <c r="J32" s="58"/>
      <c r="N32" s="76" t="s">
        <v>39</v>
      </c>
      <c r="O32" s="81">
        <f>SUM(P25:R31)</f>
        <v>0</v>
      </c>
      <c r="P32" s="88"/>
      <c r="Q32" s="88"/>
      <c r="R32" s="88"/>
      <c r="S32" s="97" t="s">
        <v>6</v>
      </c>
    </row>
    <row r="33" spans="2:22" ht="7.5" customHeight="1">
      <c r="I33" s="58"/>
      <c r="J33" s="58"/>
    </row>
    <row r="34" spans="2:22" ht="25.5" customHeight="1">
      <c r="B34" s="10" t="s">
        <v>12</v>
      </c>
      <c r="C34" s="19"/>
      <c r="D34" s="19"/>
      <c r="E34" s="19"/>
      <c r="F34" s="19"/>
      <c r="G34" s="19"/>
      <c r="H34" s="52"/>
      <c r="I34" s="59">
        <v>2750</v>
      </c>
      <c r="J34" s="59"/>
      <c r="K34" s="66" t="s">
        <v>26</v>
      </c>
      <c r="L34" s="66"/>
      <c r="M34" s="72"/>
      <c r="N34" s="72"/>
      <c r="O34" s="82" t="s">
        <v>43</v>
      </c>
      <c r="P34" s="88">
        <f>I34*M34</f>
        <v>0</v>
      </c>
      <c r="Q34" s="88"/>
      <c r="R34" s="88"/>
      <c r="S34" s="97" t="s">
        <v>6</v>
      </c>
      <c r="V34" s="1" t="s">
        <v>46</v>
      </c>
    </row>
    <row r="36" spans="2:22">
      <c r="M36" s="73" t="s">
        <v>41</v>
      </c>
      <c r="N36" s="77"/>
      <c r="O36" s="83"/>
      <c r="P36" s="90">
        <f>O23+O32+P34</f>
        <v>0</v>
      </c>
      <c r="Q36" s="93"/>
      <c r="R36" s="93"/>
      <c r="S36" s="97" t="s">
        <v>6</v>
      </c>
    </row>
  </sheetData>
  <mergeCells count="105">
    <mergeCell ref="A2:T2"/>
    <mergeCell ref="F3:S3"/>
    <mergeCell ref="F4:S4"/>
    <mergeCell ref="K6:M6"/>
    <mergeCell ref="N6:S6"/>
    <mergeCell ref="K7:M7"/>
    <mergeCell ref="N7:S7"/>
    <mergeCell ref="K8:M8"/>
    <mergeCell ref="N8:S8"/>
    <mergeCell ref="K9:M9"/>
    <mergeCell ref="N9:S9"/>
    <mergeCell ref="F13:G13"/>
    <mergeCell ref="I14:J14"/>
    <mergeCell ref="M14:N14"/>
    <mergeCell ref="Q14:R14"/>
    <mergeCell ref="F15:H15"/>
    <mergeCell ref="I15:J15"/>
    <mergeCell ref="K15:L15"/>
    <mergeCell ref="M15:N15"/>
    <mergeCell ref="P15:R15"/>
    <mergeCell ref="F16:H16"/>
    <mergeCell ref="I16:J16"/>
    <mergeCell ref="K16:L16"/>
    <mergeCell ref="M16:N16"/>
    <mergeCell ref="P16:R16"/>
    <mergeCell ref="F17:H17"/>
    <mergeCell ref="I17:J17"/>
    <mergeCell ref="K17:L17"/>
    <mergeCell ref="M17:N17"/>
    <mergeCell ref="P17:R17"/>
    <mergeCell ref="F18:H18"/>
    <mergeCell ref="I18:J18"/>
    <mergeCell ref="K18:L18"/>
    <mergeCell ref="M18:N18"/>
    <mergeCell ref="P18:R18"/>
    <mergeCell ref="F19:H19"/>
    <mergeCell ref="I19:J19"/>
    <mergeCell ref="K19:L19"/>
    <mergeCell ref="M19:N19"/>
    <mergeCell ref="P19:R19"/>
    <mergeCell ref="F20:H20"/>
    <mergeCell ref="I20:J20"/>
    <mergeCell ref="K20:L20"/>
    <mergeCell ref="M20:N20"/>
    <mergeCell ref="P20:R20"/>
    <mergeCell ref="F21:H21"/>
    <mergeCell ref="I21:J21"/>
    <mergeCell ref="K21:L21"/>
    <mergeCell ref="M21:N21"/>
    <mergeCell ref="P21:R21"/>
    <mergeCell ref="F22:H22"/>
    <mergeCell ref="I22:J22"/>
    <mergeCell ref="K22:L22"/>
    <mergeCell ref="M22:N22"/>
    <mergeCell ref="P22:R22"/>
    <mergeCell ref="O23:R23"/>
    <mergeCell ref="F25:H25"/>
    <mergeCell ref="I25:J25"/>
    <mergeCell ref="K25:L25"/>
    <mergeCell ref="M25:N25"/>
    <mergeCell ref="P25:R25"/>
    <mergeCell ref="F26:H26"/>
    <mergeCell ref="I26:J26"/>
    <mergeCell ref="K26:L26"/>
    <mergeCell ref="M26:N26"/>
    <mergeCell ref="P26:R26"/>
    <mergeCell ref="F27:H27"/>
    <mergeCell ref="I27:J27"/>
    <mergeCell ref="K27:L27"/>
    <mergeCell ref="M27:N27"/>
    <mergeCell ref="P27:R27"/>
    <mergeCell ref="F28:H28"/>
    <mergeCell ref="I28:J28"/>
    <mergeCell ref="K28:L28"/>
    <mergeCell ref="M28:N28"/>
    <mergeCell ref="P28:R28"/>
    <mergeCell ref="F29:H29"/>
    <mergeCell ref="I29:J29"/>
    <mergeCell ref="K29:L29"/>
    <mergeCell ref="M29:N29"/>
    <mergeCell ref="P29:R29"/>
    <mergeCell ref="F30:H30"/>
    <mergeCell ref="I30:J30"/>
    <mergeCell ref="K30:L30"/>
    <mergeCell ref="M30:N30"/>
    <mergeCell ref="P30:R30"/>
    <mergeCell ref="C31:H31"/>
    <mergeCell ref="I31:J31"/>
    <mergeCell ref="K31:L31"/>
    <mergeCell ref="M31:N31"/>
    <mergeCell ref="P31:R31"/>
    <mergeCell ref="O32:R32"/>
    <mergeCell ref="B34:H34"/>
    <mergeCell ref="I34:J34"/>
    <mergeCell ref="K34:L34"/>
    <mergeCell ref="M34:N34"/>
    <mergeCell ref="P34:R34"/>
    <mergeCell ref="P36:R36"/>
    <mergeCell ref="C15:E16"/>
    <mergeCell ref="C17:E18"/>
    <mergeCell ref="C19:E22"/>
    <mergeCell ref="C25:E27"/>
    <mergeCell ref="C28:E30"/>
    <mergeCell ref="B15:B22"/>
    <mergeCell ref="B25:B31"/>
  </mergeCells>
  <phoneticPr fontId="1"/>
  <dataValidations count="2">
    <dataValidation type="list" allowBlank="1" showDropDown="0" showInputMessage="1" showErrorMessage="1" sqref="E10">
      <formula1>"8,9"</formula1>
    </dataValidation>
    <dataValidation type="list" allowBlank="1" showDropDown="0" showInputMessage="1" showErrorMessage="1" sqref="G10">
      <formula1>"7,8,9,10,11,12,1,2,3"</formula1>
    </dataValidation>
  </dataValidations>
  <hyperlinks>
    <hyperlink ref="A2" r:id="rId1"/>
  </hyperlinks>
  <printOptions horizontalCentered="1" verticalCentered="1"/>
  <pageMargins left="0.39370078740157477" right="0.39370078740157477" top="0.59055118110236215" bottom="0.59055118110236215" header="0.31496062992125984" footer="0.19685039370078738"/>
  <pageSetup paperSize="9" fitToWidth="1" fitToHeight="1" orientation="portrait" usePrinterDefaults="1" blackAndWhite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6"/>
  <sheetViews>
    <sheetView view="pageBreakPreview" zoomScaleSheetLayoutView="100" workbookViewId="0">
      <selection activeCell="W10" sqref="W10"/>
    </sheetView>
  </sheetViews>
  <sheetFormatPr defaultRowHeight="18.75"/>
  <cols>
    <col min="1" max="1" width="2.125" customWidth="1"/>
    <col min="2" max="16" width="4.125" customWidth="1"/>
    <col min="17" max="19" width="3.875" customWidth="1"/>
    <col min="20" max="20" width="2.125" customWidth="1"/>
    <col min="21" max="21" width="3.625" customWidth="1"/>
    <col min="22" max="22" width="27" customWidth="1"/>
    <col min="23" max="23" width="13.5" customWidth="1"/>
    <col min="24" max="25" width="3.625" customWidth="1"/>
  </cols>
  <sheetData>
    <row r="1" spans="1:23">
      <c r="A1" s="2" t="s">
        <v>13</v>
      </c>
    </row>
    <row r="2" spans="1:23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ht="22.5" customHeight="1">
      <c r="B3" s="4" t="s">
        <v>35</v>
      </c>
      <c r="C3" s="11"/>
      <c r="D3" s="11"/>
      <c r="E3" s="11"/>
      <c r="F3" s="29" t="s">
        <v>3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3" ht="22.5" customHeight="1">
      <c r="F4" s="29" t="s">
        <v>7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V4" s="2" t="s">
        <v>32</v>
      </c>
    </row>
    <row r="5" spans="1:23" ht="7.5" customHeight="1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V5" s="2"/>
    </row>
    <row r="6" spans="1:23" s="1" customFormat="1" ht="22.5" customHeight="1">
      <c r="K6" s="61" t="s">
        <v>8</v>
      </c>
      <c r="L6" s="61"/>
      <c r="M6" s="61"/>
      <c r="N6" s="74"/>
      <c r="O6" s="74"/>
      <c r="P6" s="74"/>
      <c r="Q6" s="74"/>
      <c r="R6" s="74"/>
      <c r="S6" s="74"/>
      <c r="T6" s="13"/>
      <c r="V6" s="1" t="s">
        <v>48</v>
      </c>
    </row>
    <row r="7" spans="1:23" s="1" customFormat="1" ht="22.5" customHeight="1">
      <c r="B7" s="5" t="s">
        <v>53</v>
      </c>
      <c r="C7" s="12"/>
      <c r="D7" s="12"/>
      <c r="E7" s="12"/>
      <c r="F7" s="12"/>
      <c r="G7" s="12"/>
      <c r="K7" s="61" t="s">
        <v>9</v>
      </c>
      <c r="L7" s="61"/>
      <c r="M7" s="61"/>
      <c r="N7" s="75"/>
      <c r="O7" s="75"/>
      <c r="P7" s="75"/>
      <c r="Q7" s="75"/>
      <c r="R7" s="75"/>
      <c r="S7" s="75"/>
      <c r="V7" s="1" t="s">
        <v>54</v>
      </c>
    </row>
    <row r="8" spans="1:23" s="1" customFormat="1" ht="22.5" customHeight="1">
      <c r="K8" s="61" t="s">
        <v>11</v>
      </c>
      <c r="L8" s="61"/>
      <c r="M8" s="61"/>
      <c r="N8" s="75"/>
      <c r="O8" s="75"/>
      <c r="P8" s="75"/>
      <c r="Q8" s="75"/>
      <c r="R8" s="75"/>
      <c r="S8" s="75"/>
      <c r="V8" s="1" t="s">
        <v>55</v>
      </c>
      <c r="W8" s="1" t="s">
        <v>50</v>
      </c>
    </row>
    <row r="9" spans="1:23" s="1" customFormat="1" ht="22.5" customHeight="1">
      <c r="K9" s="61" t="s">
        <v>15</v>
      </c>
      <c r="L9" s="61"/>
      <c r="M9" s="61"/>
      <c r="N9" s="75"/>
      <c r="O9" s="75"/>
      <c r="P9" s="75"/>
      <c r="Q9" s="75"/>
      <c r="R9" s="75"/>
      <c r="S9" s="75"/>
      <c r="V9" s="1" t="s">
        <v>52</v>
      </c>
    </row>
    <row r="10" spans="1:23" s="1" customFormat="1" ht="22.5" customHeight="1">
      <c r="C10" s="13"/>
      <c r="D10" s="20" t="s">
        <v>5</v>
      </c>
      <c r="E10" s="24"/>
      <c r="F10" s="30" t="s">
        <v>1</v>
      </c>
      <c r="G10" s="24"/>
      <c r="H10" s="13" t="s">
        <v>17</v>
      </c>
      <c r="U10" s="99"/>
      <c r="V10" s="1" t="s">
        <v>56</v>
      </c>
    </row>
    <row r="11" spans="1:23" s="1" customFormat="1" ht="7.5" customHeight="1">
      <c r="C11" s="13"/>
      <c r="D11" s="20"/>
      <c r="E11" s="25"/>
      <c r="F11" s="25"/>
      <c r="G11" s="25"/>
      <c r="H11" s="13"/>
      <c r="U11" s="99"/>
    </row>
    <row r="12" spans="1:23" s="1" customFormat="1" ht="22.5" customHeight="1">
      <c r="F12" s="31" t="s">
        <v>0</v>
      </c>
    </row>
    <row r="13" spans="1:23" s="1" customFormat="1" ht="30" customHeight="1">
      <c r="F13" s="32" t="s">
        <v>19</v>
      </c>
      <c r="G13" s="39"/>
      <c r="H13" s="45" t="str">
        <f>IF(LEN($P$36)&gt;=9,LEFT(RIGHT($P$36,9),1),"")</f>
        <v/>
      </c>
      <c r="I13" s="53" t="str">
        <f>IF(LEN($P$36)&gt;=8,LEFT(RIGHT($P$36,8),1),"")</f>
        <v/>
      </c>
      <c r="J13" s="60" t="str">
        <f>IF(LEN($P$36)&gt;=7,LEFT(RIGHT($P$36,7),1),"")</f>
        <v/>
      </c>
      <c r="K13" s="62" t="str">
        <f>IF(LEN($P$36)&gt;=6,LEFT(RIGHT($P$36,6),1),"")</f>
        <v/>
      </c>
      <c r="L13" s="53" t="str">
        <f>IF(LEN($P$36)&gt;=5,LEFT(RIGHT($P$36,5),1),"")</f>
        <v/>
      </c>
      <c r="M13" s="60" t="str">
        <f>IF(LEN($P$36)&gt;=4,LEFT(RIGHT($P$36,4),1),"")</f>
        <v/>
      </c>
      <c r="N13" s="62" t="str">
        <f>LEFT(RIGHT($P$36,3),1)</f>
        <v>0</v>
      </c>
      <c r="O13" s="53" t="str">
        <f>LEFT(RIGHT($P$36,2),1)</f>
        <v>0</v>
      </c>
      <c r="P13" s="84" t="str">
        <f>RIGHT($P$36,1)</f>
        <v>0</v>
      </c>
      <c r="Q13" s="91" t="s">
        <v>6</v>
      </c>
    </row>
    <row r="14" spans="1:23" s="1" customFormat="1" ht="22.5" customHeight="1">
      <c r="I14" s="54" t="s">
        <v>22</v>
      </c>
      <c r="J14" s="54"/>
      <c r="M14" s="54" t="s">
        <v>30</v>
      </c>
      <c r="N14" s="54"/>
      <c r="Q14" s="92" t="s">
        <v>28</v>
      </c>
      <c r="R14" s="92"/>
    </row>
    <row r="15" spans="1:23" s="1" customFormat="1" ht="25.5" customHeight="1">
      <c r="B15" s="6" t="s">
        <v>31</v>
      </c>
      <c r="C15" s="14" t="s">
        <v>10</v>
      </c>
      <c r="D15" s="15"/>
      <c r="E15" s="15"/>
      <c r="F15" s="33" t="s">
        <v>20</v>
      </c>
      <c r="G15" s="40"/>
      <c r="H15" s="46"/>
      <c r="I15" s="55">
        <v>9130</v>
      </c>
      <c r="J15" s="55"/>
      <c r="K15" s="63" t="s">
        <v>26</v>
      </c>
      <c r="L15" s="63"/>
      <c r="M15" s="67"/>
      <c r="N15" s="67"/>
      <c r="O15" s="78" t="s">
        <v>43</v>
      </c>
      <c r="P15" s="85">
        <f t="shared" ref="P15:P22" si="0">I15*M15</f>
        <v>0</v>
      </c>
      <c r="Q15" s="85"/>
      <c r="R15" s="85"/>
      <c r="S15" s="94" t="s">
        <v>6</v>
      </c>
      <c r="V15" s="1" t="s">
        <v>46</v>
      </c>
    </row>
    <row r="16" spans="1:23" s="1" customFormat="1" ht="25.5" customHeight="1">
      <c r="B16" s="6"/>
      <c r="C16" s="15"/>
      <c r="D16" s="15"/>
      <c r="E16" s="15"/>
      <c r="F16" s="34" t="s">
        <v>24</v>
      </c>
      <c r="G16" s="41"/>
      <c r="H16" s="47"/>
      <c r="I16" s="56">
        <v>8800</v>
      </c>
      <c r="J16" s="56"/>
      <c r="K16" s="64" t="s">
        <v>26</v>
      </c>
      <c r="L16" s="64"/>
      <c r="M16" s="68"/>
      <c r="N16" s="68"/>
      <c r="O16" s="79" t="s">
        <v>43</v>
      </c>
      <c r="P16" s="86">
        <f t="shared" si="0"/>
        <v>0</v>
      </c>
      <c r="Q16" s="86"/>
      <c r="R16" s="86"/>
      <c r="S16" s="95" t="s">
        <v>6</v>
      </c>
      <c r="V16" s="1" t="s">
        <v>46</v>
      </c>
    </row>
    <row r="17" spans="2:22" s="1" customFormat="1" ht="25.5" customHeight="1">
      <c r="B17" s="6"/>
      <c r="C17" s="14" t="s">
        <v>16</v>
      </c>
      <c r="D17" s="15"/>
      <c r="E17" s="15"/>
      <c r="F17" s="33" t="s">
        <v>20</v>
      </c>
      <c r="G17" s="40"/>
      <c r="H17" s="46"/>
      <c r="I17" s="55">
        <v>9130</v>
      </c>
      <c r="J17" s="55"/>
      <c r="K17" s="63" t="s">
        <v>26</v>
      </c>
      <c r="L17" s="63"/>
      <c r="M17" s="67"/>
      <c r="N17" s="67"/>
      <c r="O17" s="78" t="s">
        <v>43</v>
      </c>
      <c r="P17" s="85">
        <f t="shared" si="0"/>
        <v>0</v>
      </c>
      <c r="Q17" s="85"/>
      <c r="R17" s="85"/>
      <c r="S17" s="94" t="s">
        <v>6</v>
      </c>
      <c r="V17" s="1" t="s">
        <v>46</v>
      </c>
    </row>
    <row r="18" spans="2:22" s="1" customFormat="1" ht="25.5" customHeight="1">
      <c r="B18" s="6"/>
      <c r="C18" s="15"/>
      <c r="D18" s="15"/>
      <c r="E18" s="15"/>
      <c r="F18" s="34" t="s">
        <v>24</v>
      </c>
      <c r="G18" s="41"/>
      <c r="H18" s="47"/>
      <c r="I18" s="56">
        <v>8800</v>
      </c>
      <c r="J18" s="56"/>
      <c r="K18" s="64" t="s">
        <v>26</v>
      </c>
      <c r="L18" s="64"/>
      <c r="M18" s="68"/>
      <c r="N18" s="68"/>
      <c r="O18" s="79" t="s">
        <v>43</v>
      </c>
      <c r="P18" s="86">
        <f t="shared" si="0"/>
        <v>0</v>
      </c>
      <c r="Q18" s="86"/>
      <c r="R18" s="86"/>
      <c r="S18" s="95" t="s">
        <v>6</v>
      </c>
      <c r="V18" s="1" t="s">
        <v>46</v>
      </c>
    </row>
    <row r="19" spans="2:22" s="1" customFormat="1" ht="25.5" customHeight="1">
      <c r="B19" s="6"/>
      <c r="C19" s="15" t="s">
        <v>4</v>
      </c>
      <c r="D19" s="15"/>
      <c r="E19" s="15"/>
      <c r="F19" s="35" t="s">
        <v>23</v>
      </c>
      <c r="G19" s="42"/>
      <c r="H19" s="48"/>
      <c r="I19" s="55">
        <v>231</v>
      </c>
      <c r="J19" s="55"/>
      <c r="K19" s="63" t="s">
        <v>26</v>
      </c>
      <c r="L19" s="63"/>
      <c r="M19" s="67"/>
      <c r="N19" s="67"/>
      <c r="O19" s="78" t="s">
        <v>43</v>
      </c>
      <c r="P19" s="85">
        <f t="shared" si="0"/>
        <v>0</v>
      </c>
      <c r="Q19" s="85"/>
      <c r="R19" s="85"/>
      <c r="S19" s="94" t="s">
        <v>6</v>
      </c>
      <c r="V19" s="1" t="s">
        <v>46</v>
      </c>
    </row>
    <row r="20" spans="2:22" s="1" customFormat="1" ht="25.5" customHeight="1">
      <c r="B20" s="6"/>
      <c r="C20" s="15"/>
      <c r="D20" s="15"/>
      <c r="E20" s="15"/>
      <c r="F20" s="36" t="s">
        <v>21</v>
      </c>
      <c r="G20" s="43"/>
      <c r="H20" s="49"/>
      <c r="I20" s="57">
        <v>1430</v>
      </c>
      <c r="J20" s="57"/>
      <c r="K20" s="65" t="s">
        <v>26</v>
      </c>
      <c r="L20" s="65"/>
      <c r="M20" s="69"/>
      <c r="N20" s="69"/>
      <c r="O20" s="80" t="s">
        <v>43</v>
      </c>
      <c r="P20" s="87">
        <f t="shared" si="0"/>
        <v>0</v>
      </c>
      <c r="Q20" s="87"/>
      <c r="R20" s="87"/>
      <c r="S20" s="96" t="s">
        <v>6</v>
      </c>
      <c r="V20" s="1" t="s">
        <v>46</v>
      </c>
    </row>
    <row r="21" spans="2:22" s="1" customFormat="1" ht="25.5" customHeight="1">
      <c r="B21" s="6"/>
      <c r="C21" s="15"/>
      <c r="D21" s="15"/>
      <c r="E21" s="15"/>
      <c r="F21" s="36" t="s">
        <v>18</v>
      </c>
      <c r="G21" s="43"/>
      <c r="H21" s="49"/>
      <c r="I21" s="57">
        <v>1232</v>
      </c>
      <c r="J21" s="57"/>
      <c r="K21" s="65" t="s">
        <v>26</v>
      </c>
      <c r="L21" s="65"/>
      <c r="M21" s="70">
        <v>0</v>
      </c>
      <c r="N21" s="70"/>
      <c r="O21" s="80" t="s">
        <v>43</v>
      </c>
      <c r="P21" s="87">
        <f t="shared" si="0"/>
        <v>0</v>
      </c>
      <c r="Q21" s="87"/>
      <c r="R21" s="87"/>
      <c r="S21" s="96" t="s">
        <v>6</v>
      </c>
      <c r="V21" s="1" t="s">
        <v>29</v>
      </c>
    </row>
    <row r="22" spans="2:22" s="1" customFormat="1" ht="25.5" customHeight="1">
      <c r="B22" s="6"/>
      <c r="C22" s="15"/>
      <c r="D22" s="15"/>
      <c r="E22" s="15"/>
      <c r="F22" s="37" t="s">
        <v>49</v>
      </c>
      <c r="G22" s="44"/>
      <c r="H22" s="50"/>
      <c r="I22" s="56">
        <v>2057</v>
      </c>
      <c r="J22" s="56"/>
      <c r="K22" s="64" t="s">
        <v>26</v>
      </c>
      <c r="L22" s="64"/>
      <c r="M22" s="68"/>
      <c r="N22" s="68"/>
      <c r="O22" s="79" t="s">
        <v>43</v>
      </c>
      <c r="P22" s="86">
        <f t="shared" si="0"/>
        <v>0</v>
      </c>
      <c r="Q22" s="86"/>
      <c r="R22" s="86"/>
      <c r="S22" s="95" t="s">
        <v>6</v>
      </c>
      <c r="V22" s="1" t="s">
        <v>51</v>
      </c>
    </row>
    <row r="23" spans="2:22" s="1" customFormat="1" ht="25.5" customHeight="1">
      <c r="I23" s="58"/>
      <c r="J23" s="58"/>
      <c r="N23" s="76" t="s">
        <v>27</v>
      </c>
      <c r="O23" s="81">
        <f>SUM(P15:R22)</f>
        <v>0</v>
      </c>
      <c r="P23" s="88"/>
      <c r="Q23" s="88"/>
      <c r="R23" s="88"/>
      <c r="S23" s="97" t="s">
        <v>6</v>
      </c>
    </row>
    <row r="24" spans="2:22" s="1" customFormat="1" ht="7.5" customHeight="1">
      <c r="I24" s="58"/>
      <c r="J24" s="58"/>
    </row>
    <row r="25" spans="2:22" s="1" customFormat="1" ht="25.5" customHeight="1">
      <c r="B25" s="7" t="s">
        <v>38</v>
      </c>
      <c r="C25" s="16" t="s">
        <v>34</v>
      </c>
      <c r="D25" s="21"/>
      <c r="E25" s="26"/>
      <c r="F25" s="35" t="s">
        <v>36</v>
      </c>
      <c r="G25" s="42"/>
      <c r="H25" s="48"/>
      <c r="I25" s="55">
        <v>3025</v>
      </c>
      <c r="J25" s="55"/>
      <c r="K25" s="63" t="s">
        <v>26</v>
      </c>
      <c r="L25" s="63"/>
      <c r="M25" s="67"/>
      <c r="N25" s="67"/>
      <c r="O25" s="78" t="s">
        <v>43</v>
      </c>
      <c r="P25" s="85">
        <f t="shared" ref="P25:P31" si="1">I25*M25</f>
        <v>0</v>
      </c>
      <c r="Q25" s="85"/>
      <c r="R25" s="85"/>
      <c r="S25" s="94" t="s">
        <v>6</v>
      </c>
      <c r="V25" s="1" t="s">
        <v>46</v>
      </c>
    </row>
    <row r="26" spans="2:22" s="1" customFormat="1" ht="25.5" customHeight="1">
      <c r="B26" s="8"/>
      <c r="C26" s="17"/>
      <c r="D26" s="17"/>
      <c r="E26" s="27"/>
      <c r="F26" s="36" t="s">
        <v>2</v>
      </c>
      <c r="G26" s="43"/>
      <c r="H26" s="49"/>
      <c r="I26" s="57">
        <v>2706</v>
      </c>
      <c r="J26" s="57"/>
      <c r="K26" s="65" t="s">
        <v>26</v>
      </c>
      <c r="L26" s="65"/>
      <c r="M26" s="69"/>
      <c r="N26" s="69"/>
      <c r="O26" s="80" t="s">
        <v>43</v>
      </c>
      <c r="P26" s="87">
        <f t="shared" si="1"/>
        <v>0</v>
      </c>
      <c r="Q26" s="87"/>
      <c r="R26" s="87"/>
      <c r="S26" s="96" t="s">
        <v>6</v>
      </c>
      <c r="V26" s="1" t="s">
        <v>46</v>
      </c>
    </row>
    <row r="27" spans="2:22" s="1" customFormat="1" ht="25.5" customHeight="1">
      <c r="B27" s="8"/>
      <c r="C27" s="18"/>
      <c r="D27" s="22"/>
      <c r="E27" s="28"/>
      <c r="F27" s="37" t="s">
        <v>37</v>
      </c>
      <c r="G27" s="44"/>
      <c r="H27" s="50"/>
      <c r="I27" s="56">
        <v>1903</v>
      </c>
      <c r="J27" s="56"/>
      <c r="K27" s="64" t="s">
        <v>26</v>
      </c>
      <c r="L27" s="64"/>
      <c r="M27" s="68"/>
      <c r="N27" s="68"/>
      <c r="O27" s="79" t="s">
        <v>43</v>
      </c>
      <c r="P27" s="86">
        <f t="shared" si="1"/>
        <v>0</v>
      </c>
      <c r="Q27" s="86"/>
      <c r="R27" s="86"/>
      <c r="S27" s="95" t="s">
        <v>6</v>
      </c>
      <c r="V27" s="1" t="s">
        <v>46</v>
      </c>
    </row>
    <row r="28" spans="2:22" s="1" customFormat="1" ht="25.5" customHeight="1">
      <c r="B28" s="8"/>
      <c r="C28" s="16" t="s">
        <v>33</v>
      </c>
      <c r="D28" s="21"/>
      <c r="E28" s="26"/>
      <c r="F28" s="35" t="s">
        <v>36</v>
      </c>
      <c r="G28" s="42"/>
      <c r="H28" s="48"/>
      <c r="I28" s="55">
        <v>4290</v>
      </c>
      <c r="J28" s="55"/>
      <c r="K28" s="63" t="s">
        <v>26</v>
      </c>
      <c r="L28" s="63"/>
      <c r="M28" s="67"/>
      <c r="N28" s="67"/>
      <c r="O28" s="78" t="s">
        <v>43</v>
      </c>
      <c r="P28" s="85">
        <f t="shared" si="1"/>
        <v>0</v>
      </c>
      <c r="Q28" s="85"/>
      <c r="R28" s="85"/>
      <c r="S28" s="94" t="s">
        <v>6</v>
      </c>
      <c r="V28" s="1" t="s">
        <v>46</v>
      </c>
    </row>
    <row r="29" spans="2:22" s="1" customFormat="1" ht="25.5" customHeight="1">
      <c r="B29" s="8"/>
      <c r="C29" s="17"/>
      <c r="D29" s="17"/>
      <c r="E29" s="27"/>
      <c r="F29" s="36" t="s">
        <v>2</v>
      </c>
      <c r="G29" s="43"/>
      <c r="H29" s="49"/>
      <c r="I29" s="57">
        <v>3971</v>
      </c>
      <c r="J29" s="57"/>
      <c r="K29" s="65" t="s">
        <v>26</v>
      </c>
      <c r="L29" s="65"/>
      <c r="M29" s="69"/>
      <c r="N29" s="69"/>
      <c r="O29" s="80" t="s">
        <v>43</v>
      </c>
      <c r="P29" s="87">
        <f t="shared" si="1"/>
        <v>0</v>
      </c>
      <c r="Q29" s="87"/>
      <c r="R29" s="87"/>
      <c r="S29" s="96" t="s">
        <v>6</v>
      </c>
      <c r="V29" s="1" t="s">
        <v>46</v>
      </c>
    </row>
    <row r="30" spans="2:22" s="1" customFormat="1" ht="25.5" customHeight="1">
      <c r="B30" s="8"/>
      <c r="C30" s="18"/>
      <c r="D30" s="22"/>
      <c r="E30" s="28"/>
      <c r="F30" s="37" t="s">
        <v>37</v>
      </c>
      <c r="G30" s="44"/>
      <c r="H30" s="50"/>
      <c r="I30" s="56">
        <v>3168</v>
      </c>
      <c r="J30" s="56"/>
      <c r="K30" s="64" t="s">
        <v>26</v>
      </c>
      <c r="L30" s="64"/>
      <c r="M30" s="68"/>
      <c r="N30" s="68"/>
      <c r="O30" s="79" t="s">
        <v>43</v>
      </c>
      <c r="P30" s="86">
        <f t="shared" si="1"/>
        <v>0</v>
      </c>
      <c r="Q30" s="86"/>
      <c r="R30" s="86"/>
      <c r="S30" s="95" t="s">
        <v>6</v>
      </c>
      <c r="V30" s="1" t="s">
        <v>46</v>
      </c>
    </row>
    <row r="31" spans="2:22" s="1" customFormat="1" ht="25.5" customHeight="1">
      <c r="B31" s="9"/>
      <c r="C31" s="18" t="s">
        <v>40</v>
      </c>
      <c r="D31" s="23"/>
      <c r="E31" s="23"/>
      <c r="F31" s="23"/>
      <c r="G31" s="23"/>
      <c r="H31" s="51"/>
      <c r="I31" s="59">
        <v>5280</v>
      </c>
      <c r="J31" s="59"/>
      <c r="K31" s="66" t="s">
        <v>26</v>
      </c>
      <c r="L31" s="66"/>
      <c r="M31" s="72"/>
      <c r="N31" s="72"/>
      <c r="O31" s="82" t="s">
        <v>43</v>
      </c>
      <c r="P31" s="89">
        <f t="shared" si="1"/>
        <v>0</v>
      </c>
      <c r="Q31" s="89"/>
      <c r="R31" s="89"/>
      <c r="S31" s="97" t="s">
        <v>6</v>
      </c>
      <c r="V31" s="1" t="s">
        <v>46</v>
      </c>
    </row>
    <row r="32" spans="2:22" s="1" customFormat="1" ht="25.5" customHeight="1">
      <c r="I32" s="58"/>
      <c r="J32" s="58"/>
      <c r="N32" s="76" t="s">
        <v>39</v>
      </c>
      <c r="O32" s="81">
        <f>SUM(P25:R31)</f>
        <v>0</v>
      </c>
      <c r="P32" s="88"/>
      <c r="Q32" s="88"/>
      <c r="R32" s="88"/>
      <c r="S32" s="97" t="s">
        <v>6</v>
      </c>
    </row>
    <row r="33" spans="2:22" ht="7.5" customHeight="1">
      <c r="I33" s="58"/>
      <c r="J33" s="58"/>
    </row>
    <row r="34" spans="2:22" ht="25.5" customHeight="1">
      <c r="B34" s="10" t="s">
        <v>12</v>
      </c>
      <c r="C34" s="19"/>
      <c r="D34" s="19"/>
      <c r="E34" s="19"/>
      <c r="F34" s="19"/>
      <c r="G34" s="19"/>
      <c r="H34" s="52"/>
      <c r="I34" s="59">
        <v>2750</v>
      </c>
      <c r="J34" s="59"/>
      <c r="K34" s="66" t="s">
        <v>26</v>
      </c>
      <c r="L34" s="66"/>
      <c r="M34" s="72"/>
      <c r="N34" s="72"/>
      <c r="O34" s="82" t="s">
        <v>43</v>
      </c>
      <c r="P34" s="88">
        <f>I34*M34</f>
        <v>0</v>
      </c>
      <c r="Q34" s="88"/>
      <c r="R34" s="88"/>
      <c r="S34" s="97" t="s">
        <v>6</v>
      </c>
      <c r="V34" s="1" t="s">
        <v>46</v>
      </c>
    </row>
    <row r="36" spans="2:22">
      <c r="M36" s="73" t="s">
        <v>41</v>
      </c>
      <c r="N36" s="77"/>
      <c r="O36" s="83"/>
      <c r="P36" s="90">
        <f>O23+O32+P34</f>
        <v>0</v>
      </c>
      <c r="Q36" s="93"/>
      <c r="R36" s="93"/>
      <c r="S36" s="97" t="s">
        <v>6</v>
      </c>
    </row>
  </sheetData>
  <mergeCells count="105">
    <mergeCell ref="A2:T2"/>
    <mergeCell ref="F3:S3"/>
    <mergeCell ref="F4:S4"/>
    <mergeCell ref="K6:M6"/>
    <mergeCell ref="N6:S6"/>
    <mergeCell ref="K7:M7"/>
    <mergeCell ref="N7:S7"/>
    <mergeCell ref="K8:M8"/>
    <mergeCell ref="N8:S8"/>
    <mergeCell ref="K9:M9"/>
    <mergeCell ref="N9:S9"/>
    <mergeCell ref="F13:G13"/>
    <mergeCell ref="I14:J14"/>
    <mergeCell ref="M14:N14"/>
    <mergeCell ref="Q14:R14"/>
    <mergeCell ref="F15:H15"/>
    <mergeCell ref="I15:J15"/>
    <mergeCell ref="K15:L15"/>
    <mergeCell ref="M15:N15"/>
    <mergeCell ref="P15:R15"/>
    <mergeCell ref="F16:H16"/>
    <mergeCell ref="I16:J16"/>
    <mergeCell ref="K16:L16"/>
    <mergeCell ref="M16:N16"/>
    <mergeCell ref="P16:R16"/>
    <mergeCell ref="F17:H17"/>
    <mergeCell ref="I17:J17"/>
    <mergeCell ref="K17:L17"/>
    <mergeCell ref="M17:N17"/>
    <mergeCell ref="P17:R17"/>
    <mergeCell ref="F18:H18"/>
    <mergeCell ref="I18:J18"/>
    <mergeCell ref="K18:L18"/>
    <mergeCell ref="M18:N18"/>
    <mergeCell ref="P18:R18"/>
    <mergeCell ref="F19:H19"/>
    <mergeCell ref="I19:J19"/>
    <mergeCell ref="K19:L19"/>
    <mergeCell ref="M19:N19"/>
    <mergeCell ref="P19:R19"/>
    <mergeCell ref="F20:H20"/>
    <mergeCell ref="I20:J20"/>
    <mergeCell ref="K20:L20"/>
    <mergeCell ref="M20:N20"/>
    <mergeCell ref="P20:R20"/>
    <mergeCell ref="F21:H21"/>
    <mergeCell ref="I21:J21"/>
    <mergeCell ref="K21:L21"/>
    <mergeCell ref="M21:N21"/>
    <mergeCell ref="P21:R21"/>
    <mergeCell ref="F22:H22"/>
    <mergeCell ref="I22:J22"/>
    <mergeCell ref="K22:L22"/>
    <mergeCell ref="M22:N22"/>
    <mergeCell ref="P22:R22"/>
    <mergeCell ref="O23:R23"/>
    <mergeCell ref="F25:H25"/>
    <mergeCell ref="I25:J25"/>
    <mergeCell ref="K25:L25"/>
    <mergeCell ref="M25:N25"/>
    <mergeCell ref="P25:R25"/>
    <mergeCell ref="F26:H26"/>
    <mergeCell ref="I26:J26"/>
    <mergeCell ref="K26:L26"/>
    <mergeCell ref="M26:N26"/>
    <mergeCell ref="P26:R26"/>
    <mergeCell ref="F27:H27"/>
    <mergeCell ref="I27:J27"/>
    <mergeCell ref="K27:L27"/>
    <mergeCell ref="M27:N27"/>
    <mergeCell ref="P27:R27"/>
    <mergeCell ref="F28:H28"/>
    <mergeCell ref="I28:J28"/>
    <mergeCell ref="K28:L28"/>
    <mergeCell ref="M28:N28"/>
    <mergeCell ref="P28:R28"/>
    <mergeCell ref="F29:H29"/>
    <mergeCell ref="I29:J29"/>
    <mergeCell ref="K29:L29"/>
    <mergeCell ref="M29:N29"/>
    <mergeCell ref="P29:R29"/>
    <mergeCell ref="F30:H30"/>
    <mergeCell ref="I30:J30"/>
    <mergeCell ref="K30:L30"/>
    <mergeCell ref="M30:N30"/>
    <mergeCell ref="P30:R30"/>
    <mergeCell ref="C31:H31"/>
    <mergeCell ref="I31:J31"/>
    <mergeCell ref="K31:L31"/>
    <mergeCell ref="M31:N31"/>
    <mergeCell ref="P31:R31"/>
    <mergeCell ref="O32:R32"/>
    <mergeCell ref="B34:H34"/>
    <mergeCell ref="I34:J34"/>
    <mergeCell ref="K34:L34"/>
    <mergeCell ref="M34:N34"/>
    <mergeCell ref="P34:R34"/>
    <mergeCell ref="P36:R36"/>
    <mergeCell ref="C15:E16"/>
    <mergeCell ref="C17:E18"/>
    <mergeCell ref="C19:E22"/>
    <mergeCell ref="C25:E27"/>
    <mergeCell ref="C28:E30"/>
    <mergeCell ref="B15:B22"/>
    <mergeCell ref="B25:B31"/>
  </mergeCells>
  <phoneticPr fontId="1"/>
  <dataValidations count="2">
    <dataValidation type="list" allowBlank="1" showDropDown="0" showInputMessage="1" showErrorMessage="1" sqref="E10">
      <formula1>"8,9"</formula1>
    </dataValidation>
    <dataValidation type="list" allowBlank="1" showDropDown="0" showInputMessage="1" showErrorMessage="1" sqref="G10">
      <formula1>"7,8,9,10,11,12,1,2,3"</formula1>
    </dataValidation>
  </dataValidations>
  <hyperlinks>
    <hyperlink ref="A2" r:id="rId1"/>
  </hyperlinks>
  <printOptions horizontalCentered="1" verticalCentered="1"/>
  <pageMargins left="0.39370078740157477" right="0.39370078740157477" top="0.59055118110236215" bottom="0.59055118110236215" header="0.31496062992125984" footer="0.19685039370078738"/>
  <pageSetup paperSize="9" fitToWidth="1" fitToHeight="1" orientation="portrait" usePrinterDefaults="1" blackAndWhite="1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6"/>
  <sheetViews>
    <sheetView view="pageBreakPreview" zoomScaleSheetLayoutView="100" workbookViewId="0">
      <selection activeCell="V15" sqref="V15"/>
    </sheetView>
  </sheetViews>
  <sheetFormatPr defaultRowHeight="18.75"/>
  <cols>
    <col min="1" max="1" width="2.125" customWidth="1"/>
    <col min="2" max="16" width="4.125" customWidth="1"/>
    <col min="17" max="19" width="3.875" customWidth="1"/>
    <col min="20" max="20" width="2.125" customWidth="1"/>
    <col min="21" max="21" width="3.625" customWidth="1"/>
    <col min="22" max="22" width="27" customWidth="1"/>
    <col min="23" max="23" width="13.5" customWidth="1"/>
    <col min="24" max="25" width="3.625" customWidth="1"/>
  </cols>
  <sheetData>
    <row r="1" spans="1:23">
      <c r="A1" s="2" t="s">
        <v>13</v>
      </c>
    </row>
    <row r="2" spans="1:23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ht="22.5" customHeight="1">
      <c r="B3" s="4" t="s">
        <v>35</v>
      </c>
      <c r="C3" s="11"/>
      <c r="D3" s="11"/>
      <c r="E3" s="11"/>
      <c r="F3" s="29" t="s">
        <v>3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3" ht="22.5" customHeight="1">
      <c r="F4" s="29" t="s">
        <v>7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V4" s="2" t="s">
        <v>32</v>
      </c>
    </row>
    <row r="5" spans="1:23" ht="7.5" customHeight="1"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V5" s="2"/>
    </row>
    <row r="6" spans="1:23" s="1" customFormat="1" ht="22.5" customHeight="1">
      <c r="K6" s="61" t="s">
        <v>8</v>
      </c>
      <c r="L6" s="61"/>
      <c r="M6" s="61"/>
      <c r="N6" s="74"/>
      <c r="O6" s="74"/>
      <c r="P6" s="74"/>
      <c r="Q6" s="74"/>
      <c r="R6" s="74"/>
      <c r="S6" s="74"/>
      <c r="T6" s="13"/>
      <c r="V6" s="1" t="s">
        <v>48</v>
      </c>
    </row>
    <row r="7" spans="1:23" s="1" customFormat="1" ht="22.5" customHeight="1">
      <c r="B7" s="5" t="s">
        <v>53</v>
      </c>
      <c r="C7" s="12"/>
      <c r="D7" s="12"/>
      <c r="E7" s="12"/>
      <c r="F7" s="12"/>
      <c r="G7" s="12"/>
      <c r="K7" s="61" t="s">
        <v>9</v>
      </c>
      <c r="L7" s="61"/>
      <c r="M7" s="61"/>
      <c r="N7" s="75"/>
      <c r="O7" s="75"/>
      <c r="P7" s="75"/>
      <c r="Q7" s="75"/>
      <c r="R7" s="75"/>
      <c r="S7" s="75"/>
      <c r="V7" s="1" t="s">
        <v>54</v>
      </c>
    </row>
    <row r="8" spans="1:23" s="1" customFormat="1" ht="22.5" customHeight="1">
      <c r="K8" s="61" t="s">
        <v>11</v>
      </c>
      <c r="L8" s="61"/>
      <c r="M8" s="61"/>
      <c r="N8" s="75"/>
      <c r="O8" s="75"/>
      <c r="P8" s="75"/>
      <c r="Q8" s="75"/>
      <c r="R8" s="75"/>
      <c r="S8" s="75"/>
      <c r="V8" s="1" t="s">
        <v>55</v>
      </c>
      <c r="W8" s="1" t="s">
        <v>50</v>
      </c>
    </row>
    <row r="9" spans="1:23" s="1" customFormat="1" ht="22.5" customHeight="1">
      <c r="K9" s="61" t="s">
        <v>15</v>
      </c>
      <c r="L9" s="61"/>
      <c r="M9" s="61"/>
      <c r="N9" s="75"/>
      <c r="O9" s="75"/>
      <c r="P9" s="75"/>
      <c r="Q9" s="75"/>
      <c r="R9" s="75"/>
      <c r="S9" s="75"/>
      <c r="V9" s="1" t="s">
        <v>52</v>
      </c>
    </row>
    <row r="10" spans="1:23" s="1" customFormat="1" ht="22.5" customHeight="1">
      <c r="C10" s="13"/>
      <c r="D10" s="20" t="s">
        <v>5</v>
      </c>
      <c r="E10" s="24"/>
      <c r="F10" s="30" t="s">
        <v>1</v>
      </c>
      <c r="G10" s="24"/>
      <c r="H10" s="13" t="s">
        <v>17</v>
      </c>
      <c r="U10" s="99"/>
      <c r="V10" s="1" t="s">
        <v>56</v>
      </c>
    </row>
    <row r="11" spans="1:23" s="1" customFormat="1" ht="7.5" customHeight="1">
      <c r="C11" s="13"/>
      <c r="D11" s="20"/>
      <c r="E11" s="25"/>
      <c r="F11" s="25"/>
      <c r="G11" s="25"/>
      <c r="H11" s="13"/>
      <c r="U11" s="99"/>
    </row>
    <row r="12" spans="1:23" s="1" customFormat="1" ht="22.5" customHeight="1">
      <c r="F12" s="31" t="s">
        <v>0</v>
      </c>
    </row>
    <row r="13" spans="1:23" s="1" customFormat="1" ht="30" customHeight="1">
      <c r="F13" s="32" t="s">
        <v>19</v>
      </c>
      <c r="G13" s="39"/>
      <c r="H13" s="45" t="str">
        <f>IF(LEN($P$36)&gt;=9,LEFT(RIGHT($P$36,9),1),"")</f>
        <v/>
      </c>
      <c r="I13" s="53" t="str">
        <f>IF(LEN($P$36)&gt;=8,LEFT(RIGHT($P$36,8),1),"")</f>
        <v/>
      </c>
      <c r="J13" s="60" t="str">
        <f>IF(LEN($P$36)&gt;=7,LEFT(RIGHT($P$36,7),1),"")</f>
        <v/>
      </c>
      <c r="K13" s="62" t="str">
        <f>IF(LEN($P$36)&gt;=6,LEFT(RIGHT($P$36,6),1),"")</f>
        <v/>
      </c>
      <c r="L13" s="53" t="str">
        <f>IF(LEN($P$36)&gt;=5,LEFT(RIGHT($P$36,5),1),"")</f>
        <v/>
      </c>
      <c r="M13" s="60" t="str">
        <f>IF(LEN($P$36)&gt;=4,LEFT(RIGHT($P$36,4),1),"")</f>
        <v/>
      </c>
      <c r="N13" s="62" t="str">
        <f>LEFT(RIGHT($P$36,3),1)</f>
        <v>0</v>
      </c>
      <c r="O13" s="53" t="str">
        <f>LEFT(RIGHT($P$36,2),1)</f>
        <v>0</v>
      </c>
      <c r="P13" s="84" t="str">
        <f>RIGHT($P$36,1)</f>
        <v>0</v>
      </c>
      <c r="Q13" s="91" t="s">
        <v>6</v>
      </c>
    </row>
    <row r="14" spans="1:23" s="1" customFormat="1" ht="22.5" customHeight="1">
      <c r="I14" s="54" t="s">
        <v>22</v>
      </c>
      <c r="J14" s="54"/>
      <c r="M14" s="54" t="s">
        <v>30</v>
      </c>
      <c r="N14" s="54"/>
      <c r="Q14" s="92" t="s">
        <v>28</v>
      </c>
      <c r="R14" s="92"/>
    </row>
    <row r="15" spans="1:23" s="1" customFormat="1" ht="25.5" customHeight="1">
      <c r="B15" s="6" t="s">
        <v>31</v>
      </c>
      <c r="C15" s="14" t="s">
        <v>10</v>
      </c>
      <c r="D15" s="15"/>
      <c r="E15" s="15"/>
      <c r="F15" s="33" t="s">
        <v>20</v>
      </c>
      <c r="G15" s="40"/>
      <c r="H15" s="46"/>
      <c r="I15" s="55">
        <v>9130</v>
      </c>
      <c r="J15" s="55"/>
      <c r="K15" s="63" t="s">
        <v>26</v>
      </c>
      <c r="L15" s="63"/>
      <c r="M15" s="100">
        <v>0</v>
      </c>
      <c r="N15" s="100"/>
      <c r="O15" s="78" t="s">
        <v>43</v>
      </c>
      <c r="P15" s="85">
        <f t="shared" ref="P15:P22" si="0">I15*M15</f>
        <v>0</v>
      </c>
      <c r="Q15" s="85"/>
      <c r="R15" s="85"/>
      <c r="S15" s="94" t="s">
        <v>6</v>
      </c>
      <c r="V15" s="1" t="s">
        <v>29</v>
      </c>
    </row>
    <row r="16" spans="1:23" s="1" customFormat="1" ht="25.5" customHeight="1">
      <c r="B16" s="6"/>
      <c r="C16" s="15"/>
      <c r="D16" s="15"/>
      <c r="E16" s="15"/>
      <c r="F16" s="34" t="s">
        <v>24</v>
      </c>
      <c r="G16" s="41"/>
      <c r="H16" s="47"/>
      <c r="I16" s="56">
        <v>8800</v>
      </c>
      <c r="J16" s="56"/>
      <c r="K16" s="64" t="s">
        <v>26</v>
      </c>
      <c r="L16" s="64"/>
      <c r="M16" s="71">
        <v>0</v>
      </c>
      <c r="N16" s="71"/>
      <c r="O16" s="79" t="s">
        <v>43</v>
      </c>
      <c r="P16" s="86">
        <f t="shared" si="0"/>
        <v>0</v>
      </c>
      <c r="Q16" s="86"/>
      <c r="R16" s="86"/>
      <c r="S16" s="95" t="s">
        <v>6</v>
      </c>
      <c r="V16" s="1" t="s">
        <v>29</v>
      </c>
    </row>
    <row r="17" spans="2:22" s="1" customFormat="1" ht="25.5" customHeight="1">
      <c r="B17" s="6"/>
      <c r="C17" s="14" t="s">
        <v>16</v>
      </c>
      <c r="D17" s="15"/>
      <c r="E17" s="15"/>
      <c r="F17" s="33" t="s">
        <v>20</v>
      </c>
      <c r="G17" s="40"/>
      <c r="H17" s="46"/>
      <c r="I17" s="55">
        <v>9130</v>
      </c>
      <c r="J17" s="55"/>
      <c r="K17" s="63" t="s">
        <v>26</v>
      </c>
      <c r="L17" s="63"/>
      <c r="M17" s="100">
        <v>0</v>
      </c>
      <c r="N17" s="100"/>
      <c r="O17" s="78" t="s">
        <v>43</v>
      </c>
      <c r="P17" s="85">
        <f t="shared" si="0"/>
        <v>0</v>
      </c>
      <c r="Q17" s="85"/>
      <c r="R17" s="85"/>
      <c r="S17" s="94" t="s">
        <v>6</v>
      </c>
      <c r="V17" s="1" t="s">
        <v>29</v>
      </c>
    </row>
    <row r="18" spans="2:22" s="1" customFormat="1" ht="25.5" customHeight="1">
      <c r="B18" s="6"/>
      <c r="C18" s="15"/>
      <c r="D18" s="15"/>
      <c r="E18" s="15"/>
      <c r="F18" s="34" t="s">
        <v>24</v>
      </c>
      <c r="G18" s="41"/>
      <c r="H18" s="47"/>
      <c r="I18" s="56">
        <v>8800</v>
      </c>
      <c r="J18" s="56"/>
      <c r="K18" s="64" t="s">
        <v>26</v>
      </c>
      <c r="L18" s="64"/>
      <c r="M18" s="71">
        <v>0</v>
      </c>
      <c r="N18" s="71"/>
      <c r="O18" s="79" t="s">
        <v>43</v>
      </c>
      <c r="P18" s="86">
        <f t="shared" si="0"/>
        <v>0</v>
      </c>
      <c r="Q18" s="86"/>
      <c r="R18" s="86"/>
      <c r="S18" s="95" t="s">
        <v>6</v>
      </c>
      <c r="V18" s="1" t="s">
        <v>29</v>
      </c>
    </row>
    <row r="19" spans="2:22" s="1" customFormat="1" ht="25.5" customHeight="1">
      <c r="B19" s="6"/>
      <c r="C19" s="15" t="s">
        <v>4</v>
      </c>
      <c r="D19" s="15"/>
      <c r="E19" s="15"/>
      <c r="F19" s="35" t="s">
        <v>23</v>
      </c>
      <c r="G19" s="42"/>
      <c r="H19" s="48"/>
      <c r="I19" s="55">
        <v>231</v>
      </c>
      <c r="J19" s="55"/>
      <c r="K19" s="63" t="s">
        <v>26</v>
      </c>
      <c r="L19" s="63"/>
      <c r="M19" s="100">
        <v>0</v>
      </c>
      <c r="N19" s="100"/>
      <c r="O19" s="78" t="s">
        <v>43</v>
      </c>
      <c r="P19" s="85">
        <f t="shared" si="0"/>
        <v>0</v>
      </c>
      <c r="Q19" s="85"/>
      <c r="R19" s="85"/>
      <c r="S19" s="94" t="s">
        <v>6</v>
      </c>
      <c r="V19" s="1" t="s">
        <v>29</v>
      </c>
    </row>
    <row r="20" spans="2:22" s="1" customFormat="1" ht="25.5" customHeight="1">
      <c r="B20" s="6"/>
      <c r="C20" s="15"/>
      <c r="D20" s="15"/>
      <c r="E20" s="15"/>
      <c r="F20" s="36" t="s">
        <v>21</v>
      </c>
      <c r="G20" s="43"/>
      <c r="H20" s="49"/>
      <c r="I20" s="57">
        <v>1430</v>
      </c>
      <c r="J20" s="57"/>
      <c r="K20" s="65" t="s">
        <v>26</v>
      </c>
      <c r="L20" s="65"/>
      <c r="M20" s="70">
        <v>0</v>
      </c>
      <c r="N20" s="70"/>
      <c r="O20" s="80" t="s">
        <v>43</v>
      </c>
      <c r="P20" s="87">
        <f t="shared" si="0"/>
        <v>0</v>
      </c>
      <c r="Q20" s="87"/>
      <c r="R20" s="87"/>
      <c r="S20" s="96" t="s">
        <v>6</v>
      </c>
      <c r="V20" s="1" t="s">
        <v>29</v>
      </c>
    </row>
    <row r="21" spans="2:22" s="1" customFormat="1" ht="25.5" customHeight="1">
      <c r="B21" s="6"/>
      <c r="C21" s="15"/>
      <c r="D21" s="15"/>
      <c r="E21" s="15"/>
      <c r="F21" s="36" t="s">
        <v>18</v>
      </c>
      <c r="G21" s="43"/>
      <c r="H21" s="49"/>
      <c r="I21" s="57">
        <v>1232</v>
      </c>
      <c r="J21" s="57"/>
      <c r="K21" s="65" t="s">
        <v>26</v>
      </c>
      <c r="L21" s="65"/>
      <c r="M21" s="70">
        <v>0</v>
      </c>
      <c r="N21" s="70"/>
      <c r="O21" s="80" t="s">
        <v>43</v>
      </c>
      <c r="P21" s="87">
        <f t="shared" si="0"/>
        <v>0</v>
      </c>
      <c r="Q21" s="87"/>
      <c r="R21" s="87"/>
      <c r="S21" s="96" t="s">
        <v>6</v>
      </c>
      <c r="V21" s="1" t="s">
        <v>29</v>
      </c>
    </row>
    <row r="22" spans="2:22" s="1" customFormat="1" ht="25.5" customHeight="1">
      <c r="B22" s="6"/>
      <c r="C22" s="15"/>
      <c r="D22" s="15"/>
      <c r="E22" s="15"/>
      <c r="F22" s="37" t="s">
        <v>49</v>
      </c>
      <c r="G22" s="44"/>
      <c r="H22" s="50"/>
      <c r="I22" s="56">
        <v>2057</v>
      </c>
      <c r="J22" s="56"/>
      <c r="K22" s="64" t="s">
        <v>26</v>
      </c>
      <c r="L22" s="64"/>
      <c r="M22" s="68"/>
      <c r="N22" s="68"/>
      <c r="O22" s="79" t="s">
        <v>43</v>
      </c>
      <c r="P22" s="86">
        <f t="shared" si="0"/>
        <v>0</v>
      </c>
      <c r="Q22" s="86"/>
      <c r="R22" s="86"/>
      <c r="S22" s="95" t="s">
        <v>6</v>
      </c>
      <c r="V22" s="1" t="s">
        <v>25</v>
      </c>
    </row>
    <row r="23" spans="2:22" s="1" customFormat="1" ht="25.5" customHeight="1">
      <c r="I23" s="58"/>
      <c r="J23" s="58"/>
      <c r="N23" s="76" t="s">
        <v>27</v>
      </c>
      <c r="O23" s="81">
        <f>SUM(P15:R22)</f>
        <v>0</v>
      </c>
      <c r="P23" s="88"/>
      <c r="Q23" s="88"/>
      <c r="R23" s="88"/>
      <c r="S23" s="97" t="s">
        <v>6</v>
      </c>
    </row>
    <row r="24" spans="2:22" s="1" customFormat="1" ht="7.5" customHeight="1">
      <c r="I24" s="58"/>
      <c r="J24" s="58"/>
    </row>
    <row r="25" spans="2:22" s="1" customFormat="1" ht="25.5" customHeight="1">
      <c r="B25" s="7" t="s">
        <v>38</v>
      </c>
      <c r="C25" s="16" t="s">
        <v>34</v>
      </c>
      <c r="D25" s="21"/>
      <c r="E25" s="26"/>
      <c r="F25" s="35" t="s">
        <v>36</v>
      </c>
      <c r="G25" s="42"/>
      <c r="H25" s="48"/>
      <c r="I25" s="55">
        <v>3025</v>
      </c>
      <c r="J25" s="55"/>
      <c r="K25" s="63" t="s">
        <v>26</v>
      </c>
      <c r="L25" s="63"/>
      <c r="M25" s="100">
        <v>0</v>
      </c>
      <c r="N25" s="100"/>
      <c r="O25" s="78" t="s">
        <v>43</v>
      </c>
      <c r="P25" s="85">
        <f t="shared" ref="P25:P31" si="1">I25*M25</f>
        <v>0</v>
      </c>
      <c r="Q25" s="85"/>
      <c r="R25" s="85"/>
      <c r="S25" s="94" t="s">
        <v>6</v>
      </c>
      <c r="V25" s="1" t="s">
        <v>29</v>
      </c>
    </row>
    <row r="26" spans="2:22" s="1" customFormat="1" ht="25.5" customHeight="1">
      <c r="B26" s="8"/>
      <c r="C26" s="17"/>
      <c r="D26" s="17"/>
      <c r="E26" s="27"/>
      <c r="F26" s="36" t="s">
        <v>2</v>
      </c>
      <c r="G26" s="43"/>
      <c r="H26" s="49"/>
      <c r="I26" s="57">
        <v>2706</v>
      </c>
      <c r="J26" s="57"/>
      <c r="K26" s="65" t="s">
        <v>26</v>
      </c>
      <c r="L26" s="65"/>
      <c r="M26" s="70">
        <v>0</v>
      </c>
      <c r="N26" s="70"/>
      <c r="O26" s="80" t="s">
        <v>43</v>
      </c>
      <c r="P26" s="87">
        <f t="shared" si="1"/>
        <v>0</v>
      </c>
      <c r="Q26" s="87"/>
      <c r="R26" s="87"/>
      <c r="S26" s="96" t="s">
        <v>6</v>
      </c>
      <c r="V26" s="1" t="s">
        <v>29</v>
      </c>
    </row>
    <row r="27" spans="2:22" s="1" customFormat="1" ht="25.5" customHeight="1">
      <c r="B27" s="8"/>
      <c r="C27" s="18"/>
      <c r="D27" s="22"/>
      <c r="E27" s="28"/>
      <c r="F27" s="37" t="s">
        <v>37</v>
      </c>
      <c r="G27" s="44"/>
      <c r="H27" s="50"/>
      <c r="I27" s="56">
        <v>1903</v>
      </c>
      <c r="J27" s="56"/>
      <c r="K27" s="64" t="s">
        <v>26</v>
      </c>
      <c r="L27" s="64"/>
      <c r="M27" s="71">
        <v>0</v>
      </c>
      <c r="N27" s="71"/>
      <c r="O27" s="79" t="s">
        <v>43</v>
      </c>
      <c r="P27" s="86">
        <f t="shared" si="1"/>
        <v>0</v>
      </c>
      <c r="Q27" s="86"/>
      <c r="R27" s="86"/>
      <c r="S27" s="95" t="s">
        <v>6</v>
      </c>
      <c r="V27" s="1" t="s">
        <v>29</v>
      </c>
    </row>
    <row r="28" spans="2:22" s="1" customFormat="1" ht="25.5" customHeight="1">
      <c r="B28" s="8"/>
      <c r="C28" s="16" t="s">
        <v>33</v>
      </c>
      <c r="D28" s="21"/>
      <c r="E28" s="26"/>
      <c r="F28" s="35" t="s">
        <v>36</v>
      </c>
      <c r="G28" s="42"/>
      <c r="H28" s="48"/>
      <c r="I28" s="55">
        <v>4290</v>
      </c>
      <c r="J28" s="55"/>
      <c r="K28" s="63" t="s">
        <v>26</v>
      </c>
      <c r="L28" s="63"/>
      <c r="M28" s="100">
        <v>0</v>
      </c>
      <c r="N28" s="100"/>
      <c r="O28" s="78" t="s">
        <v>43</v>
      </c>
      <c r="P28" s="85">
        <f t="shared" si="1"/>
        <v>0</v>
      </c>
      <c r="Q28" s="85"/>
      <c r="R28" s="85"/>
      <c r="S28" s="94" t="s">
        <v>6</v>
      </c>
      <c r="V28" s="1" t="s">
        <v>29</v>
      </c>
    </row>
    <row r="29" spans="2:22" s="1" customFormat="1" ht="25.5" customHeight="1">
      <c r="B29" s="8"/>
      <c r="C29" s="17"/>
      <c r="D29" s="17"/>
      <c r="E29" s="27"/>
      <c r="F29" s="36" t="s">
        <v>2</v>
      </c>
      <c r="G29" s="43"/>
      <c r="H29" s="49"/>
      <c r="I29" s="57">
        <v>3971</v>
      </c>
      <c r="J29" s="57"/>
      <c r="K29" s="65" t="s">
        <v>26</v>
      </c>
      <c r="L29" s="65"/>
      <c r="M29" s="70">
        <v>0</v>
      </c>
      <c r="N29" s="70"/>
      <c r="O29" s="80" t="s">
        <v>43</v>
      </c>
      <c r="P29" s="87">
        <f t="shared" si="1"/>
        <v>0</v>
      </c>
      <c r="Q29" s="87"/>
      <c r="R29" s="87"/>
      <c r="S29" s="96" t="s">
        <v>6</v>
      </c>
      <c r="V29" s="1" t="s">
        <v>29</v>
      </c>
    </row>
    <row r="30" spans="2:22" s="1" customFormat="1" ht="25.5" customHeight="1">
      <c r="B30" s="8"/>
      <c r="C30" s="18"/>
      <c r="D30" s="22"/>
      <c r="E30" s="28"/>
      <c r="F30" s="37" t="s">
        <v>37</v>
      </c>
      <c r="G30" s="44"/>
      <c r="H30" s="50"/>
      <c r="I30" s="56">
        <v>3168</v>
      </c>
      <c r="J30" s="56"/>
      <c r="K30" s="64" t="s">
        <v>26</v>
      </c>
      <c r="L30" s="64"/>
      <c r="M30" s="71">
        <v>0</v>
      </c>
      <c r="N30" s="71"/>
      <c r="O30" s="79" t="s">
        <v>43</v>
      </c>
      <c r="P30" s="86">
        <f t="shared" si="1"/>
        <v>0</v>
      </c>
      <c r="Q30" s="86"/>
      <c r="R30" s="86"/>
      <c r="S30" s="95" t="s">
        <v>6</v>
      </c>
      <c r="V30" s="1" t="s">
        <v>29</v>
      </c>
    </row>
    <row r="31" spans="2:22" s="1" customFormat="1" ht="25.5" customHeight="1">
      <c r="B31" s="9"/>
      <c r="C31" s="18" t="s">
        <v>40</v>
      </c>
      <c r="D31" s="23"/>
      <c r="E31" s="23"/>
      <c r="F31" s="23"/>
      <c r="G31" s="23"/>
      <c r="H31" s="51"/>
      <c r="I31" s="59">
        <v>5280</v>
      </c>
      <c r="J31" s="59"/>
      <c r="K31" s="66" t="s">
        <v>26</v>
      </c>
      <c r="L31" s="66"/>
      <c r="M31" s="101">
        <v>0</v>
      </c>
      <c r="N31" s="101"/>
      <c r="O31" s="82" t="s">
        <v>43</v>
      </c>
      <c r="P31" s="89">
        <f t="shared" si="1"/>
        <v>0</v>
      </c>
      <c r="Q31" s="89"/>
      <c r="R31" s="89"/>
      <c r="S31" s="97" t="s">
        <v>6</v>
      </c>
      <c r="V31" s="1" t="s">
        <v>29</v>
      </c>
    </row>
    <row r="32" spans="2:22" s="1" customFormat="1" ht="25.5" customHeight="1">
      <c r="I32" s="58"/>
      <c r="J32" s="58"/>
      <c r="N32" s="76" t="s">
        <v>39</v>
      </c>
      <c r="O32" s="81">
        <f>SUM(P25:R31)</f>
        <v>0</v>
      </c>
      <c r="P32" s="88"/>
      <c r="Q32" s="88"/>
      <c r="R32" s="88"/>
      <c r="S32" s="97" t="s">
        <v>6</v>
      </c>
    </row>
    <row r="33" spans="2:22" ht="7.5" customHeight="1">
      <c r="I33" s="58"/>
      <c r="J33" s="58"/>
    </row>
    <row r="34" spans="2:22" ht="25.5" customHeight="1">
      <c r="B34" s="10" t="s">
        <v>12</v>
      </c>
      <c r="C34" s="19"/>
      <c r="D34" s="19"/>
      <c r="E34" s="19"/>
      <c r="F34" s="19"/>
      <c r="G34" s="19"/>
      <c r="H34" s="52"/>
      <c r="I34" s="59">
        <v>2750</v>
      </c>
      <c r="J34" s="59"/>
      <c r="K34" s="66" t="s">
        <v>26</v>
      </c>
      <c r="L34" s="66"/>
      <c r="M34" s="101">
        <v>0</v>
      </c>
      <c r="N34" s="101"/>
      <c r="O34" s="82" t="s">
        <v>43</v>
      </c>
      <c r="P34" s="88">
        <f>I34*M34</f>
        <v>0</v>
      </c>
      <c r="Q34" s="88"/>
      <c r="R34" s="88"/>
      <c r="S34" s="97" t="s">
        <v>6</v>
      </c>
      <c r="V34" s="1" t="s">
        <v>29</v>
      </c>
    </row>
    <row r="36" spans="2:22">
      <c r="M36" s="73" t="s">
        <v>41</v>
      </c>
      <c r="N36" s="77"/>
      <c r="O36" s="83"/>
      <c r="P36" s="90">
        <f>O23+O32+P34</f>
        <v>0</v>
      </c>
      <c r="Q36" s="93"/>
      <c r="R36" s="93"/>
      <c r="S36" s="97" t="s">
        <v>6</v>
      </c>
    </row>
  </sheetData>
  <mergeCells count="105">
    <mergeCell ref="A2:T2"/>
    <mergeCell ref="F3:S3"/>
    <mergeCell ref="F4:S4"/>
    <mergeCell ref="K6:M6"/>
    <mergeCell ref="N6:S6"/>
    <mergeCell ref="K7:M7"/>
    <mergeCell ref="N7:S7"/>
    <mergeCell ref="K8:M8"/>
    <mergeCell ref="N8:S8"/>
    <mergeCell ref="K9:M9"/>
    <mergeCell ref="N9:S9"/>
    <mergeCell ref="F13:G13"/>
    <mergeCell ref="I14:J14"/>
    <mergeCell ref="M14:N14"/>
    <mergeCell ref="Q14:R14"/>
    <mergeCell ref="F15:H15"/>
    <mergeCell ref="I15:J15"/>
    <mergeCell ref="K15:L15"/>
    <mergeCell ref="M15:N15"/>
    <mergeCell ref="P15:R15"/>
    <mergeCell ref="F16:H16"/>
    <mergeCell ref="I16:J16"/>
    <mergeCell ref="K16:L16"/>
    <mergeCell ref="M16:N16"/>
    <mergeCell ref="P16:R16"/>
    <mergeCell ref="F17:H17"/>
    <mergeCell ref="I17:J17"/>
    <mergeCell ref="K17:L17"/>
    <mergeCell ref="M17:N17"/>
    <mergeCell ref="P17:R17"/>
    <mergeCell ref="F18:H18"/>
    <mergeCell ref="I18:J18"/>
    <mergeCell ref="K18:L18"/>
    <mergeCell ref="M18:N18"/>
    <mergeCell ref="P18:R18"/>
    <mergeCell ref="F19:H19"/>
    <mergeCell ref="I19:J19"/>
    <mergeCell ref="K19:L19"/>
    <mergeCell ref="M19:N19"/>
    <mergeCell ref="P19:R19"/>
    <mergeCell ref="F20:H20"/>
    <mergeCell ref="I20:J20"/>
    <mergeCell ref="K20:L20"/>
    <mergeCell ref="M20:N20"/>
    <mergeCell ref="P20:R20"/>
    <mergeCell ref="F21:H21"/>
    <mergeCell ref="I21:J21"/>
    <mergeCell ref="K21:L21"/>
    <mergeCell ref="M21:N21"/>
    <mergeCell ref="P21:R21"/>
    <mergeCell ref="F22:H22"/>
    <mergeCell ref="I22:J22"/>
    <mergeCell ref="K22:L22"/>
    <mergeCell ref="M22:N22"/>
    <mergeCell ref="P22:R22"/>
    <mergeCell ref="O23:R23"/>
    <mergeCell ref="F25:H25"/>
    <mergeCell ref="I25:J25"/>
    <mergeCell ref="K25:L25"/>
    <mergeCell ref="M25:N25"/>
    <mergeCell ref="P25:R25"/>
    <mergeCell ref="F26:H26"/>
    <mergeCell ref="I26:J26"/>
    <mergeCell ref="K26:L26"/>
    <mergeCell ref="M26:N26"/>
    <mergeCell ref="P26:R26"/>
    <mergeCell ref="F27:H27"/>
    <mergeCell ref="I27:J27"/>
    <mergeCell ref="K27:L27"/>
    <mergeCell ref="M27:N27"/>
    <mergeCell ref="P27:R27"/>
    <mergeCell ref="F28:H28"/>
    <mergeCell ref="I28:J28"/>
    <mergeCell ref="K28:L28"/>
    <mergeCell ref="M28:N28"/>
    <mergeCell ref="P28:R28"/>
    <mergeCell ref="F29:H29"/>
    <mergeCell ref="I29:J29"/>
    <mergeCell ref="K29:L29"/>
    <mergeCell ref="M29:N29"/>
    <mergeCell ref="P29:R29"/>
    <mergeCell ref="F30:H30"/>
    <mergeCell ref="I30:J30"/>
    <mergeCell ref="K30:L30"/>
    <mergeCell ref="M30:N30"/>
    <mergeCell ref="P30:R30"/>
    <mergeCell ref="C31:H31"/>
    <mergeCell ref="I31:J31"/>
    <mergeCell ref="K31:L31"/>
    <mergeCell ref="M31:N31"/>
    <mergeCell ref="P31:R31"/>
    <mergeCell ref="O32:R32"/>
    <mergeCell ref="B34:H34"/>
    <mergeCell ref="I34:J34"/>
    <mergeCell ref="K34:L34"/>
    <mergeCell ref="M34:N34"/>
    <mergeCell ref="P34:R34"/>
    <mergeCell ref="P36:R36"/>
    <mergeCell ref="C15:E16"/>
    <mergeCell ref="C17:E18"/>
    <mergeCell ref="C19:E22"/>
    <mergeCell ref="C25:E27"/>
    <mergeCell ref="C28:E30"/>
    <mergeCell ref="B15:B22"/>
    <mergeCell ref="B25:B31"/>
  </mergeCells>
  <phoneticPr fontId="1"/>
  <dataValidations count="2">
    <dataValidation type="list" allowBlank="1" showDropDown="0" showInputMessage="1" showErrorMessage="1" sqref="E10">
      <formula1>"8,9"</formula1>
    </dataValidation>
    <dataValidation type="list" allowBlank="1" showDropDown="0" showInputMessage="1" showErrorMessage="1" sqref="G10">
      <formula1>"7,8,9,10,11,12,1,2,3"</formula1>
    </dataValidation>
  </dataValidations>
  <hyperlinks>
    <hyperlink ref="A2" r:id="rId1"/>
  </hyperlinks>
  <printOptions horizontalCentered="1" verticalCentered="1"/>
  <pageMargins left="0.39370078740157477" right="0.39370078740157477" top="0.59055118110236215" bottom="0.59055118110236215" header="0.31496062992125984" footer="0.19685039370078738"/>
  <pageSetup paperSize="9" fitToWidth="1" fitToHeight="1" orientation="portrait" usePrinterDefaults="1" blackAndWhite="1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U32"/>
  <sheetViews>
    <sheetView view="pageBreakPreview" zoomScaleSheetLayoutView="100" workbookViewId="0">
      <selection activeCell="Y10" sqref="Y10"/>
    </sheetView>
  </sheetViews>
  <sheetFormatPr defaultRowHeight="18.75"/>
  <cols>
    <col min="1" max="1" width="2.125" customWidth="1"/>
    <col min="2" max="16" width="4.125" customWidth="1"/>
    <col min="17" max="19" width="3.875" customWidth="1"/>
    <col min="20" max="20" width="2.125" customWidth="1"/>
    <col min="21" max="23" width="3.625" customWidth="1"/>
  </cols>
  <sheetData>
    <row r="1" spans="2:21" ht="22.5" customHeight="1">
      <c r="B1" s="4" t="s">
        <v>35</v>
      </c>
      <c r="C1" s="11"/>
      <c r="D1" s="11"/>
      <c r="E1" s="11"/>
      <c r="F1" s="29" t="s">
        <v>3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2:21" ht="22.5" customHeight="1">
      <c r="F2" s="29" t="s">
        <v>7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2:21" ht="7.5" customHeight="1"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2:21" s="1" customFormat="1" ht="22.5" customHeight="1">
      <c r="K4" s="61" t="s">
        <v>8</v>
      </c>
      <c r="L4" s="61"/>
      <c r="M4" s="61"/>
      <c r="N4" s="103" t="s">
        <v>14</v>
      </c>
      <c r="O4" s="103"/>
      <c r="P4" s="103"/>
      <c r="Q4" s="103"/>
      <c r="R4" s="103"/>
      <c r="S4" s="103"/>
      <c r="T4" s="13"/>
    </row>
    <row r="5" spans="2:21" s="1" customFormat="1" ht="22.5" customHeight="1">
      <c r="B5" s="5" t="s">
        <v>53</v>
      </c>
      <c r="C5" s="12"/>
      <c r="D5" s="12"/>
      <c r="E5" s="12"/>
      <c r="F5" s="12"/>
      <c r="G5" s="12"/>
      <c r="K5" s="61" t="s">
        <v>9</v>
      </c>
      <c r="L5" s="61"/>
      <c r="M5" s="61"/>
      <c r="N5" s="104"/>
      <c r="O5" s="104"/>
      <c r="P5" s="104"/>
      <c r="Q5" s="104"/>
      <c r="R5" s="104"/>
      <c r="S5" s="104"/>
    </row>
    <row r="6" spans="2:21" s="1" customFormat="1" ht="22.5" customHeight="1">
      <c r="K6" s="61" t="s">
        <v>11</v>
      </c>
      <c r="L6" s="61"/>
      <c r="M6" s="61"/>
      <c r="N6" s="104"/>
      <c r="O6" s="104"/>
      <c r="P6" s="104"/>
      <c r="Q6" s="104"/>
      <c r="R6" s="104"/>
      <c r="S6" s="104"/>
    </row>
    <row r="7" spans="2:21" s="1" customFormat="1" ht="22.5" customHeight="1">
      <c r="K7" s="61" t="s">
        <v>15</v>
      </c>
      <c r="L7" s="61"/>
      <c r="M7" s="61"/>
      <c r="N7" s="104"/>
      <c r="O7" s="104"/>
      <c r="P7" s="104"/>
      <c r="Q7" s="104"/>
      <c r="R7" s="104"/>
      <c r="S7" s="104"/>
    </row>
    <row r="8" spans="2:21" s="1" customFormat="1" ht="22.5" customHeight="1">
      <c r="C8" s="13"/>
      <c r="D8" s="20" t="s">
        <v>5</v>
      </c>
      <c r="E8" s="102"/>
      <c r="F8" s="30" t="s">
        <v>1</v>
      </c>
      <c r="G8" s="102"/>
      <c r="H8" s="13" t="s">
        <v>17</v>
      </c>
      <c r="U8" s="99"/>
    </row>
    <row r="9" spans="2:21" s="1" customFormat="1" ht="7.5" customHeight="1">
      <c r="C9" s="13"/>
      <c r="D9" s="20"/>
      <c r="E9" s="25"/>
      <c r="F9" s="25"/>
      <c r="G9" s="25"/>
      <c r="H9" s="13"/>
      <c r="U9" s="99"/>
    </row>
    <row r="10" spans="2:21" s="1" customFormat="1" ht="22.5" customHeight="1">
      <c r="F10" s="31" t="s">
        <v>0</v>
      </c>
    </row>
    <row r="11" spans="2:21" s="1" customFormat="1" ht="30" customHeight="1">
      <c r="F11" s="32" t="s">
        <v>19</v>
      </c>
      <c r="G11" s="39"/>
      <c r="H11" s="45"/>
      <c r="I11" s="53"/>
      <c r="J11" s="60"/>
      <c r="K11" s="62"/>
      <c r="L11" s="53"/>
      <c r="M11" s="60"/>
      <c r="N11" s="62"/>
      <c r="O11" s="53"/>
      <c r="P11" s="84"/>
      <c r="Q11" s="91" t="s">
        <v>6</v>
      </c>
    </row>
    <row r="12" spans="2:21" s="1" customFormat="1" ht="22.5" customHeight="1">
      <c r="I12" s="54" t="s">
        <v>22</v>
      </c>
      <c r="J12" s="54"/>
      <c r="M12" s="54" t="s">
        <v>30</v>
      </c>
      <c r="N12" s="54"/>
      <c r="Q12" s="92" t="s">
        <v>28</v>
      </c>
      <c r="R12" s="92"/>
    </row>
    <row r="13" spans="2:21" s="1" customFormat="1" ht="25.5" customHeight="1">
      <c r="B13" s="6" t="s">
        <v>31</v>
      </c>
      <c r="C13" s="14" t="s">
        <v>10</v>
      </c>
      <c r="D13" s="15"/>
      <c r="E13" s="15"/>
      <c r="F13" s="33" t="s">
        <v>20</v>
      </c>
      <c r="G13" s="40"/>
      <c r="H13" s="46"/>
      <c r="I13" s="55">
        <v>9130</v>
      </c>
      <c r="J13" s="55"/>
      <c r="K13" s="63" t="s">
        <v>26</v>
      </c>
      <c r="L13" s="63"/>
      <c r="M13" s="100"/>
      <c r="N13" s="100"/>
      <c r="O13" s="78" t="s">
        <v>43</v>
      </c>
      <c r="P13" s="85"/>
      <c r="Q13" s="85"/>
      <c r="R13" s="85"/>
      <c r="S13" s="94" t="s">
        <v>6</v>
      </c>
    </row>
    <row r="14" spans="2:21" s="1" customFormat="1" ht="25.5" customHeight="1">
      <c r="B14" s="6"/>
      <c r="C14" s="15"/>
      <c r="D14" s="15"/>
      <c r="E14" s="15"/>
      <c r="F14" s="34" t="s">
        <v>24</v>
      </c>
      <c r="G14" s="41"/>
      <c r="H14" s="47"/>
      <c r="I14" s="56">
        <v>8800</v>
      </c>
      <c r="J14" s="56"/>
      <c r="K14" s="64" t="s">
        <v>26</v>
      </c>
      <c r="L14" s="64"/>
      <c r="M14" s="71"/>
      <c r="N14" s="71"/>
      <c r="O14" s="79" t="s">
        <v>43</v>
      </c>
      <c r="P14" s="86"/>
      <c r="Q14" s="86"/>
      <c r="R14" s="86"/>
      <c r="S14" s="95" t="s">
        <v>6</v>
      </c>
    </row>
    <row r="15" spans="2:21" s="1" customFormat="1" ht="25.5" customHeight="1">
      <c r="B15" s="6"/>
      <c r="C15" s="14" t="s">
        <v>16</v>
      </c>
      <c r="D15" s="15"/>
      <c r="E15" s="15"/>
      <c r="F15" s="33" t="s">
        <v>20</v>
      </c>
      <c r="G15" s="40"/>
      <c r="H15" s="46"/>
      <c r="I15" s="55">
        <v>9130</v>
      </c>
      <c r="J15" s="55"/>
      <c r="K15" s="63" t="s">
        <v>26</v>
      </c>
      <c r="L15" s="63"/>
      <c r="M15" s="100"/>
      <c r="N15" s="100"/>
      <c r="O15" s="78" t="s">
        <v>43</v>
      </c>
      <c r="P15" s="85"/>
      <c r="Q15" s="85"/>
      <c r="R15" s="85"/>
      <c r="S15" s="94" t="s">
        <v>6</v>
      </c>
    </row>
    <row r="16" spans="2:21" s="1" customFormat="1" ht="25.5" customHeight="1">
      <c r="B16" s="6"/>
      <c r="C16" s="15"/>
      <c r="D16" s="15"/>
      <c r="E16" s="15"/>
      <c r="F16" s="34" t="s">
        <v>24</v>
      </c>
      <c r="G16" s="41"/>
      <c r="H16" s="47"/>
      <c r="I16" s="56">
        <v>8800</v>
      </c>
      <c r="J16" s="56"/>
      <c r="K16" s="64" t="s">
        <v>26</v>
      </c>
      <c r="L16" s="64"/>
      <c r="M16" s="71"/>
      <c r="N16" s="71"/>
      <c r="O16" s="79" t="s">
        <v>43</v>
      </c>
      <c r="P16" s="86"/>
      <c r="Q16" s="86"/>
      <c r="R16" s="86"/>
      <c r="S16" s="95" t="s">
        <v>6</v>
      </c>
    </row>
    <row r="17" spans="2:19" s="1" customFormat="1" ht="25.5" customHeight="1">
      <c r="B17" s="6"/>
      <c r="C17" s="15" t="s">
        <v>4</v>
      </c>
      <c r="D17" s="15"/>
      <c r="E17" s="15"/>
      <c r="F17" s="35" t="s">
        <v>23</v>
      </c>
      <c r="G17" s="42"/>
      <c r="H17" s="48"/>
      <c r="I17" s="55">
        <v>231</v>
      </c>
      <c r="J17" s="55"/>
      <c r="K17" s="63" t="s">
        <v>26</v>
      </c>
      <c r="L17" s="63"/>
      <c r="M17" s="100"/>
      <c r="N17" s="100"/>
      <c r="O17" s="78" t="s">
        <v>43</v>
      </c>
      <c r="P17" s="85"/>
      <c r="Q17" s="85"/>
      <c r="R17" s="85"/>
      <c r="S17" s="94" t="s">
        <v>6</v>
      </c>
    </row>
    <row r="18" spans="2:19" s="1" customFormat="1" ht="25.5" customHeight="1">
      <c r="B18" s="6"/>
      <c r="C18" s="15"/>
      <c r="D18" s="15"/>
      <c r="E18" s="15"/>
      <c r="F18" s="36" t="s">
        <v>21</v>
      </c>
      <c r="G18" s="43"/>
      <c r="H18" s="49"/>
      <c r="I18" s="57">
        <v>1430</v>
      </c>
      <c r="J18" s="57"/>
      <c r="K18" s="65" t="s">
        <v>26</v>
      </c>
      <c r="L18" s="65"/>
      <c r="M18" s="70"/>
      <c r="N18" s="70"/>
      <c r="O18" s="80" t="s">
        <v>43</v>
      </c>
      <c r="P18" s="87"/>
      <c r="Q18" s="87"/>
      <c r="R18" s="87"/>
      <c r="S18" s="96" t="s">
        <v>6</v>
      </c>
    </row>
    <row r="19" spans="2:19" s="1" customFormat="1" ht="25.5" customHeight="1">
      <c r="B19" s="6"/>
      <c r="C19" s="15"/>
      <c r="D19" s="15"/>
      <c r="E19" s="15"/>
      <c r="F19" s="36" t="s">
        <v>18</v>
      </c>
      <c r="G19" s="43"/>
      <c r="H19" s="49"/>
      <c r="I19" s="57">
        <v>1232</v>
      </c>
      <c r="J19" s="57"/>
      <c r="K19" s="65" t="s">
        <v>26</v>
      </c>
      <c r="L19" s="65"/>
      <c r="M19" s="70"/>
      <c r="N19" s="70"/>
      <c r="O19" s="80" t="s">
        <v>43</v>
      </c>
      <c r="P19" s="87"/>
      <c r="Q19" s="87"/>
      <c r="R19" s="87"/>
      <c r="S19" s="96" t="s">
        <v>6</v>
      </c>
    </row>
    <row r="20" spans="2:19" s="1" customFormat="1" ht="25.5" customHeight="1">
      <c r="B20" s="6"/>
      <c r="C20" s="15"/>
      <c r="D20" s="15"/>
      <c r="E20" s="15"/>
      <c r="F20" s="37" t="s">
        <v>49</v>
      </c>
      <c r="G20" s="44"/>
      <c r="H20" s="50"/>
      <c r="I20" s="56">
        <v>2057</v>
      </c>
      <c r="J20" s="56"/>
      <c r="K20" s="64" t="s">
        <v>26</v>
      </c>
      <c r="L20" s="64"/>
      <c r="M20" s="71"/>
      <c r="N20" s="71"/>
      <c r="O20" s="79" t="s">
        <v>43</v>
      </c>
      <c r="P20" s="86"/>
      <c r="Q20" s="86"/>
      <c r="R20" s="86"/>
      <c r="S20" s="95" t="s">
        <v>6</v>
      </c>
    </row>
    <row r="21" spans="2:19" s="1" customFormat="1" ht="25.5" customHeight="1">
      <c r="I21" s="58"/>
      <c r="J21" s="58"/>
      <c r="N21" s="76" t="s">
        <v>27</v>
      </c>
      <c r="O21" s="81"/>
      <c r="P21" s="88"/>
      <c r="Q21" s="88"/>
      <c r="R21" s="88"/>
      <c r="S21" s="97" t="s">
        <v>6</v>
      </c>
    </row>
    <row r="22" spans="2:19" s="1" customFormat="1" ht="7.5" customHeight="1">
      <c r="I22" s="58"/>
      <c r="J22" s="58"/>
    </row>
    <row r="23" spans="2:19" s="1" customFormat="1" ht="25.5" customHeight="1">
      <c r="B23" s="7" t="s">
        <v>38</v>
      </c>
      <c r="C23" s="16" t="s">
        <v>34</v>
      </c>
      <c r="D23" s="21"/>
      <c r="E23" s="26"/>
      <c r="F23" s="35" t="s">
        <v>36</v>
      </c>
      <c r="G23" s="42"/>
      <c r="H23" s="48"/>
      <c r="I23" s="55">
        <v>3025</v>
      </c>
      <c r="J23" s="55"/>
      <c r="K23" s="63" t="s">
        <v>26</v>
      </c>
      <c r="L23" s="63"/>
      <c r="M23" s="100"/>
      <c r="N23" s="100"/>
      <c r="O23" s="78" t="s">
        <v>43</v>
      </c>
      <c r="P23" s="85"/>
      <c r="Q23" s="85"/>
      <c r="R23" s="85"/>
      <c r="S23" s="94" t="s">
        <v>6</v>
      </c>
    </row>
    <row r="24" spans="2:19" s="1" customFormat="1" ht="25.5" customHeight="1">
      <c r="B24" s="8"/>
      <c r="C24" s="17"/>
      <c r="D24" s="17"/>
      <c r="E24" s="27"/>
      <c r="F24" s="36" t="s">
        <v>2</v>
      </c>
      <c r="G24" s="43"/>
      <c r="H24" s="49"/>
      <c r="I24" s="57">
        <v>2706</v>
      </c>
      <c r="J24" s="57"/>
      <c r="K24" s="65" t="s">
        <v>26</v>
      </c>
      <c r="L24" s="65"/>
      <c r="M24" s="70"/>
      <c r="N24" s="70"/>
      <c r="O24" s="80" t="s">
        <v>43</v>
      </c>
      <c r="P24" s="87"/>
      <c r="Q24" s="87"/>
      <c r="R24" s="87"/>
      <c r="S24" s="96" t="s">
        <v>6</v>
      </c>
    </row>
    <row r="25" spans="2:19" s="1" customFormat="1" ht="25.5" customHeight="1">
      <c r="B25" s="8"/>
      <c r="C25" s="18"/>
      <c r="D25" s="22"/>
      <c r="E25" s="28"/>
      <c r="F25" s="37" t="s">
        <v>37</v>
      </c>
      <c r="G25" s="44"/>
      <c r="H25" s="50"/>
      <c r="I25" s="56">
        <v>1903</v>
      </c>
      <c r="J25" s="56"/>
      <c r="K25" s="64" t="s">
        <v>26</v>
      </c>
      <c r="L25" s="64"/>
      <c r="M25" s="71"/>
      <c r="N25" s="71"/>
      <c r="O25" s="79" t="s">
        <v>43</v>
      </c>
      <c r="P25" s="86"/>
      <c r="Q25" s="86"/>
      <c r="R25" s="86"/>
      <c r="S25" s="95" t="s">
        <v>6</v>
      </c>
    </row>
    <row r="26" spans="2:19" s="1" customFormat="1" ht="25.5" customHeight="1">
      <c r="B26" s="8"/>
      <c r="C26" s="16" t="s">
        <v>33</v>
      </c>
      <c r="D26" s="21"/>
      <c r="E26" s="26"/>
      <c r="F26" s="35" t="s">
        <v>36</v>
      </c>
      <c r="G26" s="42"/>
      <c r="H26" s="48"/>
      <c r="I26" s="55">
        <v>4290</v>
      </c>
      <c r="J26" s="55"/>
      <c r="K26" s="63" t="s">
        <v>26</v>
      </c>
      <c r="L26" s="63"/>
      <c r="M26" s="100"/>
      <c r="N26" s="100"/>
      <c r="O26" s="78" t="s">
        <v>43</v>
      </c>
      <c r="P26" s="85"/>
      <c r="Q26" s="85"/>
      <c r="R26" s="85"/>
      <c r="S26" s="94" t="s">
        <v>6</v>
      </c>
    </row>
    <row r="27" spans="2:19" s="1" customFormat="1" ht="25.5" customHeight="1">
      <c r="B27" s="8"/>
      <c r="C27" s="17"/>
      <c r="D27" s="17"/>
      <c r="E27" s="27"/>
      <c r="F27" s="36" t="s">
        <v>2</v>
      </c>
      <c r="G27" s="43"/>
      <c r="H27" s="49"/>
      <c r="I27" s="57">
        <v>3971</v>
      </c>
      <c r="J27" s="57"/>
      <c r="K27" s="65" t="s">
        <v>26</v>
      </c>
      <c r="L27" s="65"/>
      <c r="M27" s="70"/>
      <c r="N27" s="70"/>
      <c r="O27" s="80" t="s">
        <v>43</v>
      </c>
      <c r="P27" s="87"/>
      <c r="Q27" s="87"/>
      <c r="R27" s="87"/>
      <c r="S27" s="96" t="s">
        <v>6</v>
      </c>
    </row>
    <row r="28" spans="2:19" s="1" customFormat="1" ht="25.5" customHeight="1">
      <c r="B28" s="8"/>
      <c r="C28" s="18"/>
      <c r="D28" s="22"/>
      <c r="E28" s="28"/>
      <c r="F28" s="37" t="s">
        <v>37</v>
      </c>
      <c r="G28" s="44"/>
      <c r="H28" s="50"/>
      <c r="I28" s="56">
        <v>3168</v>
      </c>
      <c r="J28" s="56"/>
      <c r="K28" s="64" t="s">
        <v>26</v>
      </c>
      <c r="L28" s="64"/>
      <c r="M28" s="71"/>
      <c r="N28" s="71"/>
      <c r="O28" s="79" t="s">
        <v>43</v>
      </c>
      <c r="P28" s="86"/>
      <c r="Q28" s="86"/>
      <c r="R28" s="86"/>
      <c r="S28" s="95" t="s">
        <v>6</v>
      </c>
    </row>
    <row r="29" spans="2:19" s="1" customFormat="1" ht="25.5" customHeight="1">
      <c r="B29" s="9"/>
      <c r="C29" s="18" t="s">
        <v>40</v>
      </c>
      <c r="D29" s="23"/>
      <c r="E29" s="23"/>
      <c r="F29" s="23"/>
      <c r="G29" s="23"/>
      <c r="H29" s="51"/>
      <c r="I29" s="59">
        <v>5280</v>
      </c>
      <c r="J29" s="59"/>
      <c r="K29" s="66" t="s">
        <v>26</v>
      </c>
      <c r="L29" s="66"/>
      <c r="M29" s="101"/>
      <c r="N29" s="101"/>
      <c r="O29" s="82" t="s">
        <v>43</v>
      </c>
      <c r="P29" s="89"/>
      <c r="Q29" s="89"/>
      <c r="R29" s="89"/>
      <c r="S29" s="97" t="s">
        <v>6</v>
      </c>
    </row>
    <row r="30" spans="2:19" s="1" customFormat="1" ht="25.5" customHeight="1">
      <c r="I30" s="58"/>
      <c r="J30" s="58"/>
      <c r="N30" s="76" t="s">
        <v>39</v>
      </c>
      <c r="O30" s="81"/>
      <c r="P30" s="88"/>
      <c r="Q30" s="88"/>
      <c r="R30" s="88"/>
      <c r="S30" s="97" t="s">
        <v>6</v>
      </c>
    </row>
    <row r="31" spans="2:19" ht="7.5" customHeight="1">
      <c r="I31" s="58"/>
      <c r="J31" s="58"/>
    </row>
    <row r="32" spans="2:19" ht="25.5" customHeight="1">
      <c r="B32" s="10" t="s">
        <v>12</v>
      </c>
      <c r="C32" s="19"/>
      <c r="D32" s="19"/>
      <c r="E32" s="19"/>
      <c r="F32" s="19"/>
      <c r="G32" s="19"/>
      <c r="H32" s="52"/>
      <c r="I32" s="59">
        <v>2750</v>
      </c>
      <c r="J32" s="59"/>
      <c r="K32" s="66" t="s">
        <v>26</v>
      </c>
      <c r="L32" s="66"/>
      <c r="M32" s="101"/>
      <c r="N32" s="101"/>
      <c r="O32" s="82" t="s">
        <v>43</v>
      </c>
      <c r="P32" s="88"/>
      <c r="Q32" s="88"/>
      <c r="R32" s="88"/>
      <c r="S32" s="97" t="s">
        <v>6</v>
      </c>
    </row>
  </sheetData>
  <mergeCells count="103">
    <mergeCell ref="F1:S1"/>
    <mergeCell ref="F2:S2"/>
    <mergeCell ref="K4:M4"/>
    <mergeCell ref="N4:S4"/>
    <mergeCell ref="K5:M5"/>
    <mergeCell ref="N5:S5"/>
    <mergeCell ref="K6:M6"/>
    <mergeCell ref="N6:S6"/>
    <mergeCell ref="K7:M7"/>
    <mergeCell ref="N7:S7"/>
    <mergeCell ref="F11:G11"/>
    <mergeCell ref="I12:J12"/>
    <mergeCell ref="M12:N12"/>
    <mergeCell ref="Q12:R12"/>
    <mergeCell ref="F13:H13"/>
    <mergeCell ref="I13:J13"/>
    <mergeCell ref="K13:L13"/>
    <mergeCell ref="M13:N13"/>
    <mergeCell ref="P13:R13"/>
    <mergeCell ref="F14:H14"/>
    <mergeCell ref="I14:J14"/>
    <mergeCell ref="K14:L14"/>
    <mergeCell ref="M14:N14"/>
    <mergeCell ref="P14:R14"/>
    <mergeCell ref="F15:H15"/>
    <mergeCell ref="I15:J15"/>
    <mergeCell ref="K15:L15"/>
    <mergeCell ref="M15:N15"/>
    <mergeCell ref="P15:R15"/>
    <mergeCell ref="F16:H16"/>
    <mergeCell ref="I16:J16"/>
    <mergeCell ref="K16:L16"/>
    <mergeCell ref="M16:N16"/>
    <mergeCell ref="P16:R16"/>
    <mergeCell ref="F17:H17"/>
    <mergeCell ref="I17:J17"/>
    <mergeCell ref="K17:L17"/>
    <mergeCell ref="M17:N17"/>
    <mergeCell ref="P17:R17"/>
    <mergeCell ref="F18:H18"/>
    <mergeCell ref="I18:J18"/>
    <mergeCell ref="K18:L18"/>
    <mergeCell ref="M18:N18"/>
    <mergeCell ref="P18:R18"/>
    <mergeCell ref="F19:H19"/>
    <mergeCell ref="I19:J19"/>
    <mergeCell ref="K19:L19"/>
    <mergeCell ref="M19:N19"/>
    <mergeCell ref="P19:R19"/>
    <mergeCell ref="F20:H20"/>
    <mergeCell ref="I20:J20"/>
    <mergeCell ref="K20:L20"/>
    <mergeCell ref="M20:N20"/>
    <mergeCell ref="P20:R20"/>
    <mergeCell ref="O21:R21"/>
    <mergeCell ref="F23:H23"/>
    <mergeCell ref="I23:J23"/>
    <mergeCell ref="K23:L23"/>
    <mergeCell ref="M23:N23"/>
    <mergeCell ref="P23:R23"/>
    <mergeCell ref="F24:H24"/>
    <mergeCell ref="I24:J24"/>
    <mergeCell ref="K24:L24"/>
    <mergeCell ref="M24:N24"/>
    <mergeCell ref="P24:R24"/>
    <mergeCell ref="F25:H25"/>
    <mergeCell ref="I25:J25"/>
    <mergeCell ref="K25:L25"/>
    <mergeCell ref="M25:N25"/>
    <mergeCell ref="P25:R25"/>
    <mergeCell ref="F26:H26"/>
    <mergeCell ref="I26:J26"/>
    <mergeCell ref="K26:L26"/>
    <mergeCell ref="M26:N26"/>
    <mergeCell ref="P26:R26"/>
    <mergeCell ref="F27:H27"/>
    <mergeCell ref="I27:J27"/>
    <mergeCell ref="K27:L27"/>
    <mergeCell ref="M27:N27"/>
    <mergeCell ref="P27:R27"/>
    <mergeCell ref="F28:H28"/>
    <mergeCell ref="I28:J28"/>
    <mergeCell ref="K28:L28"/>
    <mergeCell ref="M28:N28"/>
    <mergeCell ref="P28:R28"/>
    <mergeCell ref="C29:H29"/>
    <mergeCell ref="I29:J29"/>
    <mergeCell ref="K29:L29"/>
    <mergeCell ref="M29:N29"/>
    <mergeCell ref="P29:R29"/>
    <mergeCell ref="O30:R30"/>
    <mergeCell ref="B32:H32"/>
    <mergeCell ref="I32:J32"/>
    <mergeCell ref="K32:L32"/>
    <mergeCell ref="M32:N32"/>
    <mergeCell ref="P32:R32"/>
    <mergeCell ref="C13:E14"/>
    <mergeCell ref="C15:E16"/>
    <mergeCell ref="C17:E20"/>
    <mergeCell ref="C23:E25"/>
    <mergeCell ref="C26:E28"/>
    <mergeCell ref="B13:B20"/>
    <mergeCell ref="B23:B29"/>
  </mergeCells>
  <phoneticPr fontId="1"/>
  <dataValidations count="2">
    <dataValidation type="list" allowBlank="1" showDropDown="0" showInputMessage="1" showErrorMessage="1" sqref="E8">
      <formula1>"8,9"</formula1>
    </dataValidation>
    <dataValidation type="list" allowBlank="1" showDropDown="0" showInputMessage="1" showErrorMessage="1" sqref="G8">
      <formula1>"7,8,9,10,11,12,1,2,3"</formula1>
    </dataValidation>
  </dataValidations>
  <printOptions horizontalCentered="1" verticalCentered="1"/>
  <pageMargins left="0.39370078740157477" right="0.39370078740157477" top="0.59055118110236215" bottom="0.59055118110236215" header="0.31496062992125984" footer="0.19685039370078738"/>
  <pageSetup paperSize="9" fitToWidth="1" fitToHeight="1" orientation="portrait" usePrinterDefaults="1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 tint="5.e-002"/>
    <pageSetUpPr fitToPage="1"/>
  </sheetPr>
  <dimension ref="B1:W34"/>
  <sheetViews>
    <sheetView view="pageBreakPreview" zoomScaleSheetLayoutView="100" workbookViewId="0">
      <selection activeCell="AA14" sqref="AA14"/>
    </sheetView>
  </sheetViews>
  <sheetFormatPr defaultRowHeight="18.75"/>
  <cols>
    <col min="1" max="1" width="2.125" customWidth="1"/>
    <col min="2" max="16" width="4.125" customWidth="1"/>
    <col min="17" max="19" width="3.875" customWidth="1"/>
    <col min="20" max="20" width="2.125" customWidth="1"/>
    <col min="21" max="21" width="3.625" customWidth="1"/>
    <col min="22" max="22" width="27" customWidth="1"/>
    <col min="23" max="23" width="13.5" customWidth="1"/>
    <col min="24" max="25" width="3.625" customWidth="1"/>
  </cols>
  <sheetData>
    <row r="1" spans="2:23" ht="22.5" customHeight="1">
      <c r="B1" s="4" t="s">
        <v>35</v>
      </c>
      <c r="C1" s="11"/>
      <c r="D1" s="11"/>
      <c r="E1" s="11"/>
      <c r="F1" s="29" t="s">
        <v>3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2:23" ht="22.5" customHeight="1">
      <c r="F2" s="29" t="s">
        <v>7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V2" s="2" t="s">
        <v>32</v>
      </c>
    </row>
    <row r="3" spans="2:23" ht="7.5" customHeight="1"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V3" s="2"/>
    </row>
    <row r="4" spans="2:23" s="1" customFormat="1" ht="22.5" customHeight="1">
      <c r="K4" s="61" t="s">
        <v>8</v>
      </c>
      <c r="L4" s="61"/>
      <c r="M4" s="61"/>
      <c r="N4" s="74">
        <v>46270</v>
      </c>
      <c r="O4" s="74"/>
      <c r="P4" s="74"/>
      <c r="Q4" s="74"/>
      <c r="R4" s="74"/>
      <c r="S4" s="74"/>
      <c r="T4" s="13"/>
      <c r="V4" s="1" t="s">
        <v>48</v>
      </c>
    </row>
    <row r="5" spans="2:23" s="1" customFormat="1" ht="22.5" customHeight="1">
      <c r="B5" s="5" t="s">
        <v>53</v>
      </c>
      <c r="C5" s="12"/>
      <c r="D5" s="12"/>
      <c r="E5" s="12"/>
      <c r="F5" s="12"/>
      <c r="G5" s="12"/>
      <c r="K5" s="61" t="s">
        <v>9</v>
      </c>
      <c r="L5" s="61"/>
      <c r="M5" s="61"/>
      <c r="N5" s="75" t="s">
        <v>44</v>
      </c>
      <c r="O5" s="75"/>
      <c r="P5" s="75"/>
      <c r="Q5" s="75"/>
      <c r="R5" s="75"/>
      <c r="S5" s="75"/>
      <c r="V5" s="1" t="s">
        <v>54</v>
      </c>
    </row>
    <row r="6" spans="2:23" s="1" customFormat="1" ht="22.5" customHeight="1">
      <c r="K6" s="61" t="s">
        <v>11</v>
      </c>
      <c r="L6" s="61"/>
      <c r="M6" s="61"/>
      <c r="N6" s="75" t="s">
        <v>45</v>
      </c>
      <c r="O6" s="75"/>
      <c r="P6" s="75"/>
      <c r="Q6" s="75"/>
      <c r="R6" s="75"/>
      <c r="S6" s="75"/>
      <c r="V6" s="1" t="s">
        <v>55</v>
      </c>
      <c r="W6" s="1" t="s">
        <v>50</v>
      </c>
    </row>
    <row r="7" spans="2:23" s="1" customFormat="1" ht="22.5" customHeight="1">
      <c r="K7" s="61" t="s">
        <v>15</v>
      </c>
      <c r="L7" s="61"/>
      <c r="M7" s="61"/>
      <c r="N7" s="75" t="s">
        <v>47</v>
      </c>
      <c r="O7" s="75"/>
      <c r="P7" s="75"/>
      <c r="Q7" s="75"/>
      <c r="R7" s="75"/>
      <c r="S7" s="75"/>
      <c r="V7" s="1" t="s">
        <v>52</v>
      </c>
    </row>
    <row r="8" spans="2:23" s="1" customFormat="1" ht="22.5" customHeight="1">
      <c r="C8" s="13"/>
      <c r="D8" s="20" t="s">
        <v>5</v>
      </c>
      <c r="E8" s="24">
        <v>8</v>
      </c>
      <c r="F8" s="30" t="s">
        <v>1</v>
      </c>
      <c r="G8" s="24">
        <v>8</v>
      </c>
      <c r="H8" s="13" t="s">
        <v>17</v>
      </c>
      <c r="U8" s="99"/>
      <c r="V8" s="1" t="s">
        <v>56</v>
      </c>
    </row>
    <row r="9" spans="2:23" s="1" customFormat="1" ht="7.5" customHeight="1">
      <c r="C9" s="13"/>
      <c r="D9" s="20"/>
      <c r="E9" s="25"/>
      <c r="F9" s="25"/>
      <c r="G9" s="25"/>
      <c r="H9" s="13"/>
      <c r="U9" s="99"/>
    </row>
    <row r="10" spans="2:23" s="1" customFormat="1" ht="22.5" customHeight="1">
      <c r="F10" s="31" t="s">
        <v>0</v>
      </c>
    </row>
    <row r="11" spans="2:23" s="1" customFormat="1" ht="30" customHeight="1">
      <c r="F11" s="32" t="s">
        <v>19</v>
      </c>
      <c r="G11" s="39"/>
      <c r="H11" s="45" t="str">
        <f>IF(LEN($P$34)&gt;=9,LEFT(RIGHT($P$34,9),1),"")</f>
        <v/>
      </c>
      <c r="I11" s="53" t="str">
        <f>IF(LEN($P$34)&gt;=8,LEFT(RIGHT($P$34,8),1),"")</f>
        <v/>
      </c>
      <c r="J11" s="60" t="str">
        <f>IF(LEN($P$34)&gt;=7,LEFT(RIGHT($P$34,7),1),"")</f>
        <v/>
      </c>
      <c r="K11" s="62" t="str">
        <f>IF(LEN($P$34)&gt;=6,LEFT(RIGHT($P$34,6),1),"")</f>
        <v/>
      </c>
      <c r="L11" s="53" t="str">
        <f>IF(LEN($P$34)&gt;=5,LEFT(RIGHT($P$34,5),1),"")</f>
        <v>4</v>
      </c>
      <c r="M11" s="60" t="str">
        <f>IF(LEN($P$34)&gt;=4,LEFT(RIGHT($P$34,4),1),"")</f>
        <v>7</v>
      </c>
      <c r="N11" s="62" t="str">
        <f>LEFT(RIGHT($P$34,3),1)</f>
        <v>4</v>
      </c>
      <c r="O11" s="53" t="str">
        <f>LEFT(RIGHT($P$34,2),1)</f>
        <v>3</v>
      </c>
      <c r="P11" s="84" t="str">
        <f>RIGHT($P$34,1)</f>
        <v>2</v>
      </c>
      <c r="Q11" s="91" t="s">
        <v>6</v>
      </c>
    </row>
    <row r="12" spans="2:23" s="1" customFormat="1" ht="22.5" customHeight="1">
      <c r="I12" s="54" t="s">
        <v>22</v>
      </c>
      <c r="J12" s="54"/>
      <c r="M12" s="54" t="s">
        <v>30</v>
      </c>
      <c r="N12" s="54"/>
      <c r="Q12" s="92" t="s">
        <v>28</v>
      </c>
      <c r="R12" s="92"/>
    </row>
    <row r="13" spans="2:23" s="1" customFormat="1" ht="25.5" customHeight="1">
      <c r="B13" s="6" t="s">
        <v>31</v>
      </c>
      <c r="C13" s="14" t="s">
        <v>10</v>
      </c>
      <c r="D13" s="15"/>
      <c r="E13" s="15"/>
      <c r="F13" s="33" t="s">
        <v>20</v>
      </c>
      <c r="G13" s="40"/>
      <c r="H13" s="46"/>
      <c r="I13" s="55">
        <v>9130</v>
      </c>
      <c r="J13" s="55"/>
      <c r="K13" s="63" t="s">
        <v>26</v>
      </c>
      <c r="L13" s="63"/>
      <c r="M13" s="67">
        <v>2</v>
      </c>
      <c r="N13" s="67"/>
      <c r="O13" s="78" t="s">
        <v>43</v>
      </c>
      <c r="P13" s="85">
        <f t="shared" ref="P13:P20" si="0">I13*M13</f>
        <v>18260</v>
      </c>
      <c r="Q13" s="85"/>
      <c r="R13" s="85"/>
      <c r="S13" s="94" t="s">
        <v>6</v>
      </c>
      <c r="V13" s="1" t="s">
        <v>46</v>
      </c>
    </row>
    <row r="14" spans="2:23" s="1" customFormat="1" ht="25.5" customHeight="1">
      <c r="B14" s="6"/>
      <c r="C14" s="15"/>
      <c r="D14" s="15"/>
      <c r="E14" s="15"/>
      <c r="F14" s="34" t="s">
        <v>24</v>
      </c>
      <c r="G14" s="41"/>
      <c r="H14" s="47"/>
      <c r="I14" s="56">
        <v>8800</v>
      </c>
      <c r="J14" s="56"/>
      <c r="K14" s="64" t="s">
        <v>26</v>
      </c>
      <c r="L14" s="64"/>
      <c r="M14" s="68"/>
      <c r="N14" s="68"/>
      <c r="O14" s="79" t="s">
        <v>43</v>
      </c>
      <c r="P14" s="86">
        <f t="shared" si="0"/>
        <v>0</v>
      </c>
      <c r="Q14" s="86"/>
      <c r="R14" s="86"/>
      <c r="S14" s="95" t="s">
        <v>6</v>
      </c>
      <c r="V14" s="1" t="s">
        <v>46</v>
      </c>
    </row>
    <row r="15" spans="2:23" s="1" customFormat="1" ht="25.5" customHeight="1">
      <c r="B15" s="6"/>
      <c r="C15" s="14" t="s">
        <v>16</v>
      </c>
      <c r="D15" s="15"/>
      <c r="E15" s="15"/>
      <c r="F15" s="33" t="s">
        <v>20</v>
      </c>
      <c r="G15" s="40"/>
      <c r="H15" s="46"/>
      <c r="I15" s="55">
        <v>9130</v>
      </c>
      <c r="J15" s="55"/>
      <c r="K15" s="63" t="s">
        <v>26</v>
      </c>
      <c r="L15" s="63"/>
      <c r="M15" s="67">
        <v>1</v>
      </c>
      <c r="N15" s="67"/>
      <c r="O15" s="78" t="s">
        <v>43</v>
      </c>
      <c r="P15" s="85">
        <f t="shared" si="0"/>
        <v>9130</v>
      </c>
      <c r="Q15" s="85"/>
      <c r="R15" s="85"/>
      <c r="S15" s="94" t="s">
        <v>6</v>
      </c>
      <c r="V15" s="1" t="s">
        <v>46</v>
      </c>
    </row>
    <row r="16" spans="2:23" s="1" customFormat="1" ht="25.5" customHeight="1">
      <c r="B16" s="6"/>
      <c r="C16" s="15"/>
      <c r="D16" s="15"/>
      <c r="E16" s="15"/>
      <c r="F16" s="34" t="s">
        <v>24</v>
      </c>
      <c r="G16" s="41"/>
      <c r="H16" s="47"/>
      <c r="I16" s="56">
        <v>8800</v>
      </c>
      <c r="J16" s="56"/>
      <c r="K16" s="64" t="s">
        <v>26</v>
      </c>
      <c r="L16" s="64"/>
      <c r="M16" s="68"/>
      <c r="N16" s="68"/>
      <c r="O16" s="79" t="s">
        <v>43</v>
      </c>
      <c r="P16" s="86">
        <f t="shared" si="0"/>
        <v>0</v>
      </c>
      <c r="Q16" s="86"/>
      <c r="R16" s="86"/>
      <c r="S16" s="95" t="s">
        <v>6</v>
      </c>
      <c r="V16" s="1" t="s">
        <v>46</v>
      </c>
    </row>
    <row r="17" spans="2:22" s="1" customFormat="1" ht="25.5" customHeight="1">
      <c r="B17" s="6"/>
      <c r="C17" s="15" t="s">
        <v>4</v>
      </c>
      <c r="D17" s="15"/>
      <c r="E17" s="15"/>
      <c r="F17" s="35" t="s">
        <v>23</v>
      </c>
      <c r="G17" s="42"/>
      <c r="H17" s="48"/>
      <c r="I17" s="55">
        <v>231</v>
      </c>
      <c r="J17" s="55"/>
      <c r="K17" s="63" t="s">
        <v>26</v>
      </c>
      <c r="L17" s="63"/>
      <c r="M17" s="67">
        <v>2</v>
      </c>
      <c r="N17" s="67"/>
      <c r="O17" s="78" t="s">
        <v>43</v>
      </c>
      <c r="P17" s="85">
        <f t="shared" si="0"/>
        <v>462</v>
      </c>
      <c r="Q17" s="85"/>
      <c r="R17" s="85"/>
      <c r="S17" s="94" t="s">
        <v>6</v>
      </c>
      <c r="V17" s="1" t="s">
        <v>46</v>
      </c>
    </row>
    <row r="18" spans="2:22" s="1" customFormat="1" ht="25.5" customHeight="1">
      <c r="B18" s="6"/>
      <c r="C18" s="15"/>
      <c r="D18" s="15"/>
      <c r="E18" s="15"/>
      <c r="F18" s="36" t="s">
        <v>21</v>
      </c>
      <c r="G18" s="43"/>
      <c r="H18" s="49"/>
      <c r="I18" s="57">
        <v>1430</v>
      </c>
      <c r="J18" s="57"/>
      <c r="K18" s="65" t="s">
        <v>26</v>
      </c>
      <c r="L18" s="65"/>
      <c r="M18" s="69">
        <v>1</v>
      </c>
      <c r="N18" s="69"/>
      <c r="O18" s="80" t="s">
        <v>43</v>
      </c>
      <c r="P18" s="87">
        <f t="shared" si="0"/>
        <v>1430</v>
      </c>
      <c r="Q18" s="87"/>
      <c r="R18" s="87"/>
      <c r="S18" s="96" t="s">
        <v>6</v>
      </c>
      <c r="V18" s="1" t="s">
        <v>46</v>
      </c>
    </row>
    <row r="19" spans="2:22" s="1" customFormat="1" ht="25.5" customHeight="1">
      <c r="B19" s="6"/>
      <c r="C19" s="15"/>
      <c r="D19" s="15"/>
      <c r="E19" s="15"/>
      <c r="F19" s="36" t="s">
        <v>18</v>
      </c>
      <c r="G19" s="43"/>
      <c r="H19" s="49"/>
      <c r="I19" s="57">
        <v>1232</v>
      </c>
      <c r="J19" s="57"/>
      <c r="K19" s="65" t="s">
        <v>26</v>
      </c>
      <c r="L19" s="65"/>
      <c r="M19" s="70">
        <v>0</v>
      </c>
      <c r="N19" s="70"/>
      <c r="O19" s="80" t="s">
        <v>43</v>
      </c>
      <c r="P19" s="87">
        <f t="shared" si="0"/>
        <v>0</v>
      </c>
      <c r="Q19" s="87"/>
      <c r="R19" s="87"/>
      <c r="S19" s="96" t="s">
        <v>6</v>
      </c>
      <c r="V19" s="1" t="s">
        <v>29</v>
      </c>
    </row>
    <row r="20" spans="2:22" s="1" customFormat="1" ht="25.5" customHeight="1">
      <c r="B20" s="6"/>
      <c r="C20" s="15"/>
      <c r="D20" s="15"/>
      <c r="E20" s="15"/>
      <c r="F20" s="37" t="s">
        <v>49</v>
      </c>
      <c r="G20" s="44"/>
      <c r="H20" s="50"/>
      <c r="I20" s="56">
        <v>2057</v>
      </c>
      <c r="J20" s="56"/>
      <c r="K20" s="64" t="s">
        <v>26</v>
      </c>
      <c r="L20" s="64"/>
      <c r="M20" s="71">
        <v>0</v>
      </c>
      <c r="N20" s="71"/>
      <c r="O20" s="79" t="s">
        <v>43</v>
      </c>
      <c r="P20" s="86">
        <f t="shared" si="0"/>
        <v>0</v>
      </c>
      <c r="Q20" s="86"/>
      <c r="R20" s="86"/>
      <c r="S20" s="95" t="s">
        <v>6</v>
      </c>
      <c r="V20" s="1" t="s">
        <v>29</v>
      </c>
    </row>
    <row r="21" spans="2:22" s="1" customFormat="1" ht="25.5" customHeight="1">
      <c r="I21" s="58"/>
      <c r="J21" s="58"/>
      <c r="N21" s="76" t="s">
        <v>27</v>
      </c>
      <c r="O21" s="81">
        <f>SUM(P13:R20)</f>
        <v>29282</v>
      </c>
      <c r="P21" s="88"/>
      <c r="Q21" s="88"/>
      <c r="R21" s="88"/>
      <c r="S21" s="97" t="s">
        <v>6</v>
      </c>
    </row>
    <row r="22" spans="2:22" s="1" customFormat="1" ht="7.5" customHeight="1">
      <c r="I22" s="58"/>
      <c r="J22" s="58"/>
    </row>
    <row r="23" spans="2:22" s="1" customFormat="1" ht="25.5" customHeight="1">
      <c r="B23" s="7" t="s">
        <v>38</v>
      </c>
      <c r="C23" s="16" t="s">
        <v>34</v>
      </c>
      <c r="D23" s="21"/>
      <c r="E23" s="26"/>
      <c r="F23" s="35" t="s">
        <v>36</v>
      </c>
      <c r="G23" s="42"/>
      <c r="H23" s="48"/>
      <c r="I23" s="55">
        <v>3025</v>
      </c>
      <c r="J23" s="55"/>
      <c r="K23" s="63" t="s">
        <v>26</v>
      </c>
      <c r="L23" s="63"/>
      <c r="M23" s="67">
        <v>6</v>
      </c>
      <c r="N23" s="67"/>
      <c r="O23" s="78" t="s">
        <v>43</v>
      </c>
      <c r="P23" s="85">
        <f t="shared" ref="P23:P29" si="1">I23*M23</f>
        <v>18150</v>
      </c>
      <c r="Q23" s="85"/>
      <c r="R23" s="85"/>
      <c r="S23" s="94" t="s">
        <v>6</v>
      </c>
      <c r="V23" s="1" t="s">
        <v>46</v>
      </c>
    </row>
    <row r="24" spans="2:22" s="1" customFormat="1" ht="25.5" customHeight="1">
      <c r="B24" s="8"/>
      <c r="C24" s="17"/>
      <c r="D24" s="17"/>
      <c r="E24" s="27"/>
      <c r="F24" s="36" t="s">
        <v>2</v>
      </c>
      <c r="G24" s="43"/>
      <c r="H24" s="49"/>
      <c r="I24" s="57">
        <v>2706</v>
      </c>
      <c r="J24" s="57"/>
      <c r="K24" s="65" t="s">
        <v>26</v>
      </c>
      <c r="L24" s="65"/>
      <c r="M24" s="69"/>
      <c r="N24" s="69"/>
      <c r="O24" s="80" t="s">
        <v>43</v>
      </c>
      <c r="P24" s="87">
        <f t="shared" si="1"/>
        <v>0</v>
      </c>
      <c r="Q24" s="87"/>
      <c r="R24" s="87"/>
      <c r="S24" s="96" t="s">
        <v>6</v>
      </c>
      <c r="V24" s="1" t="s">
        <v>46</v>
      </c>
    </row>
    <row r="25" spans="2:22" s="1" customFormat="1" ht="25.5" customHeight="1">
      <c r="B25" s="8"/>
      <c r="C25" s="18"/>
      <c r="D25" s="22"/>
      <c r="E25" s="28"/>
      <c r="F25" s="37" t="s">
        <v>37</v>
      </c>
      <c r="G25" s="44"/>
      <c r="H25" s="50"/>
      <c r="I25" s="56">
        <v>1903</v>
      </c>
      <c r="J25" s="56"/>
      <c r="K25" s="64" t="s">
        <v>26</v>
      </c>
      <c r="L25" s="64"/>
      <c r="M25" s="68"/>
      <c r="N25" s="68"/>
      <c r="O25" s="79" t="s">
        <v>43</v>
      </c>
      <c r="P25" s="86">
        <f t="shared" si="1"/>
        <v>0</v>
      </c>
      <c r="Q25" s="86"/>
      <c r="R25" s="86"/>
      <c r="S25" s="95" t="s">
        <v>6</v>
      </c>
      <c r="V25" s="1" t="s">
        <v>46</v>
      </c>
    </row>
    <row r="26" spans="2:22" s="1" customFormat="1" ht="25.5" customHeight="1">
      <c r="B26" s="8"/>
      <c r="C26" s="16" t="s">
        <v>33</v>
      </c>
      <c r="D26" s="21"/>
      <c r="E26" s="26"/>
      <c r="F26" s="35" t="s">
        <v>36</v>
      </c>
      <c r="G26" s="42"/>
      <c r="H26" s="48"/>
      <c r="I26" s="55">
        <v>4290</v>
      </c>
      <c r="J26" s="55"/>
      <c r="K26" s="63" t="s">
        <v>26</v>
      </c>
      <c r="L26" s="63"/>
      <c r="M26" s="67"/>
      <c r="N26" s="67"/>
      <c r="O26" s="78" t="s">
        <v>43</v>
      </c>
      <c r="P26" s="85">
        <f t="shared" si="1"/>
        <v>0</v>
      </c>
      <c r="Q26" s="85"/>
      <c r="R26" s="85"/>
      <c r="S26" s="94" t="s">
        <v>6</v>
      </c>
      <c r="V26" s="1" t="s">
        <v>46</v>
      </c>
    </row>
    <row r="27" spans="2:22" s="1" customFormat="1" ht="25.5" customHeight="1">
      <c r="B27" s="8"/>
      <c r="C27" s="17"/>
      <c r="D27" s="17"/>
      <c r="E27" s="27"/>
      <c r="F27" s="36" t="s">
        <v>2</v>
      </c>
      <c r="G27" s="43"/>
      <c r="H27" s="49"/>
      <c r="I27" s="57">
        <v>3971</v>
      </c>
      <c r="J27" s="57"/>
      <c r="K27" s="65" t="s">
        <v>26</v>
      </c>
      <c r="L27" s="65"/>
      <c r="M27" s="69"/>
      <c r="N27" s="69"/>
      <c r="O27" s="80" t="s">
        <v>43</v>
      </c>
      <c r="P27" s="87">
        <f t="shared" si="1"/>
        <v>0</v>
      </c>
      <c r="Q27" s="87"/>
      <c r="R27" s="87"/>
      <c r="S27" s="96" t="s">
        <v>6</v>
      </c>
      <c r="V27" s="1" t="s">
        <v>46</v>
      </c>
    </row>
    <row r="28" spans="2:22" s="1" customFormat="1" ht="25.5" customHeight="1">
      <c r="B28" s="8"/>
      <c r="C28" s="18"/>
      <c r="D28" s="22"/>
      <c r="E28" s="28"/>
      <c r="F28" s="37" t="s">
        <v>37</v>
      </c>
      <c r="G28" s="44"/>
      <c r="H28" s="50"/>
      <c r="I28" s="56">
        <v>3168</v>
      </c>
      <c r="J28" s="56"/>
      <c r="K28" s="64" t="s">
        <v>26</v>
      </c>
      <c r="L28" s="64"/>
      <c r="M28" s="68"/>
      <c r="N28" s="68"/>
      <c r="O28" s="79" t="s">
        <v>43</v>
      </c>
      <c r="P28" s="86">
        <f t="shared" si="1"/>
        <v>0</v>
      </c>
      <c r="Q28" s="86"/>
      <c r="R28" s="86"/>
      <c r="S28" s="95" t="s">
        <v>6</v>
      </c>
      <c r="V28" s="1" t="s">
        <v>46</v>
      </c>
    </row>
    <row r="29" spans="2:22" s="1" customFormat="1" ht="25.5" customHeight="1">
      <c r="B29" s="9"/>
      <c r="C29" s="18" t="s">
        <v>40</v>
      </c>
      <c r="D29" s="23"/>
      <c r="E29" s="23"/>
      <c r="F29" s="23"/>
      <c r="G29" s="23"/>
      <c r="H29" s="51"/>
      <c r="I29" s="59">
        <v>5280</v>
      </c>
      <c r="J29" s="59"/>
      <c r="K29" s="66" t="s">
        <v>26</v>
      </c>
      <c r="L29" s="66"/>
      <c r="M29" s="72"/>
      <c r="N29" s="72"/>
      <c r="O29" s="82" t="s">
        <v>43</v>
      </c>
      <c r="P29" s="89">
        <f t="shared" si="1"/>
        <v>0</v>
      </c>
      <c r="Q29" s="89"/>
      <c r="R29" s="89"/>
      <c r="S29" s="97" t="s">
        <v>6</v>
      </c>
      <c r="V29" s="1" t="s">
        <v>46</v>
      </c>
    </row>
    <row r="30" spans="2:22" s="1" customFormat="1" ht="25.5" customHeight="1">
      <c r="I30" s="58"/>
      <c r="J30" s="58"/>
      <c r="N30" s="76" t="s">
        <v>39</v>
      </c>
      <c r="O30" s="81">
        <f>SUM(P23:R29)</f>
        <v>18150</v>
      </c>
      <c r="P30" s="88"/>
      <c r="Q30" s="88"/>
      <c r="R30" s="88"/>
      <c r="S30" s="97" t="s">
        <v>6</v>
      </c>
    </row>
    <row r="31" spans="2:22" ht="7.5" customHeight="1">
      <c r="I31" s="58"/>
      <c r="J31" s="58"/>
    </row>
    <row r="32" spans="2:22" ht="25.5" customHeight="1">
      <c r="B32" s="10" t="s">
        <v>12</v>
      </c>
      <c r="C32" s="19"/>
      <c r="D32" s="19"/>
      <c r="E32" s="19"/>
      <c r="F32" s="19"/>
      <c r="G32" s="19"/>
      <c r="H32" s="52"/>
      <c r="I32" s="59">
        <v>2750</v>
      </c>
      <c r="J32" s="59"/>
      <c r="K32" s="66" t="s">
        <v>26</v>
      </c>
      <c r="L32" s="66"/>
      <c r="M32" s="72"/>
      <c r="N32" s="72"/>
      <c r="O32" s="82" t="s">
        <v>43</v>
      </c>
      <c r="P32" s="88">
        <f>I32*M32</f>
        <v>0</v>
      </c>
      <c r="Q32" s="88"/>
      <c r="R32" s="88"/>
      <c r="S32" s="97" t="s">
        <v>6</v>
      </c>
      <c r="V32" s="1" t="s">
        <v>46</v>
      </c>
    </row>
    <row r="34" spans="13:19">
      <c r="M34" s="73" t="s">
        <v>41</v>
      </c>
      <c r="N34" s="77"/>
      <c r="O34" s="83"/>
      <c r="P34" s="90">
        <f>O21+O30+P32</f>
        <v>47432</v>
      </c>
      <c r="Q34" s="93"/>
      <c r="R34" s="93"/>
      <c r="S34" s="97" t="s">
        <v>6</v>
      </c>
    </row>
  </sheetData>
  <mergeCells count="104">
    <mergeCell ref="F1:S1"/>
    <mergeCell ref="F2:S2"/>
    <mergeCell ref="K4:M4"/>
    <mergeCell ref="N4:S4"/>
    <mergeCell ref="K5:M5"/>
    <mergeCell ref="N5:S5"/>
    <mergeCell ref="K6:M6"/>
    <mergeCell ref="N6:S6"/>
    <mergeCell ref="K7:M7"/>
    <mergeCell ref="N7:S7"/>
    <mergeCell ref="F11:G11"/>
    <mergeCell ref="I12:J12"/>
    <mergeCell ref="M12:N12"/>
    <mergeCell ref="Q12:R12"/>
    <mergeCell ref="F13:H13"/>
    <mergeCell ref="I13:J13"/>
    <mergeCell ref="K13:L13"/>
    <mergeCell ref="M13:N13"/>
    <mergeCell ref="P13:R13"/>
    <mergeCell ref="F14:H14"/>
    <mergeCell ref="I14:J14"/>
    <mergeCell ref="K14:L14"/>
    <mergeCell ref="M14:N14"/>
    <mergeCell ref="P14:R14"/>
    <mergeCell ref="F15:H15"/>
    <mergeCell ref="I15:J15"/>
    <mergeCell ref="K15:L15"/>
    <mergeCell ref="M15:N15"/>
    <mergeCell ref="P15:R15"/>
    <mergeCell ref="F16:H16"/>
    <mergeCell ref="I16:J16"/>
    <mergeCell ref="K16:L16"/>
    <mergeCell ref="M16:N16"/>
    <mergeCell ref="P16:R16"/>
    <mergeCell ref="F17:H17"/>
    <mergeCell ref="I17:J17"/>
    <mergeCell ref="K17:L17"/>
    <mergeCell ref="M17:N17"/>
    <mergeCell ref="P17:R17"/>
    <mergeCell ref="F18:H18"/>
    <mergeCell ref="I18:J18"/>
    <mergeCell ref="K18:L18"/>
    <mergeCell ref="M18:N18"/>
    <mergeCell ref="P18:R18"/>
    <mergeCell ref="F19:H19"/>
    <mergeCell ref="I19:J19"/>
    <mergeCell ref="K19:L19"/>
    <mergeCell ref="M19:N19"/>
    <mergeCell ref="P19:R19"/>
    <mergeCell ref="F20:H20"/>
    <mergeCell ref="I20:J20"/>
    <mergeCell ref="K20:L20"/>
    <mergeCell ref="M20:N20"/>
    <mergeCell ref="P20:R20"/>
    <mergeCell ref="O21:R21"/>
    <mergeCell ref="F23:H23"/>
    <mergeCell ref="I23:J23"/>
    <mergeCell ref="K23:L23"/>
    <mergeCell ref="M23:N23"/>
    <mergeCell ref="P23:R23"/>
    <mergeCell ref="F24:H24"/>
    <mergeCell ref="I24:J24"/>
    <mergeCell ref="K24:L24"/>
    <mergeCell ref="M24:N24"/>
    <mergeCell ref="P24:R24"/>
    <mergeCell ref="F25:H25"/>
    <mergeCell ref="I25:J25"/>
    <mergeCell ref="K25:L25"/>
    <mergeCell ref="M25:N25"/>
    <mergeCell ref="P25:R25"/>
    <mergeCell ref="F26:H26"/>
    <mergeCell ref="I26:J26"/>
    <mergeCell ref="K26:L26"/>
    <mergeCell ref="M26:N26"/>
    <mergeCell ref="P26:R26"/>
    <mergeCell ref="F27:H27"/>
    <mergeCell ref="I27:J27"/>
    <mergeCell ref="K27:L27"/>
    <mergeCell ref="M27:N27"/>
    <mergeCell ref="P27:R27"/>
    <mergeCell ref="F28:H28"/>
    <mergeCell ref="I28:J28"/>
    <mergeCell ref="K28:L28"/>
    <mergeCell ref="M28:N28"/>
    <mergeCell ref="P28:R28"/>
    <mergeCell ref="C29:H29"/>
    <mergeCell ref="I29:J29"/>
    <mergeCell ref="K29:L29"/>
    <mergeCell ref="M29:N29"/>
    <mergeCell ref="P29:R29"/>
    <mergeCell ref="O30:R30"/>
    <mergeCell ref="B32:H32"/>
    <mergeCell ref="I32:J32"/>
    <mergeCell ref="K32:L32"/>
    <mergeCell ref="M32:N32"/>
    <mergeCell ref="P32:R32"/>
    <mergeCell ref="P34:R34"/>
    <mergeCell ref="C13:E14"/>
    <mergeCell ref="C15:E16"/>
    <mergeCell ref="C17:E20"/>
    <mergeCell ref="C23:E25"/>
    <mergeCell ref="C26:E28"/>
    <mergeCell ref="B13:B20"/>
    <mergeCell ref="B23:B29"/>
  </mergeCells>
  <phoneticPr fontId="1"/>
  <dataValidations count="2">
    <dataValidation type="list" allowBlank="1" showDropDown="0" showInputMessage="1" showErrorMessage="1" sqref="E8">
      <formula1>"8,9"</formula1>
    </dataValidation>
    <dataValidation type="list" allowBlank="1" showDropDown="0" showInputMessage="1" showErrorMessage="1" sqref="G8">
      <formula1>"7,8,9,10,11,12,1,2,3"</formula1>
    </dataValidation>
  </dataValidations>
  <printOptions horizontalCentered="1" verticalCentered="1"/>
  <pageMargins left="0.39370078740157477" right="0.39370078740157477" top="0.59055118110236215" bottom="0.59055118110236215" header="0.31496062992125984" footer="0.19685039370078738"/>
  <pageSetup paperSize="9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様式①(一般健診機関用)</vt:lpstr>
      <vt:lpstr>様式②(健診機関兼眼底検査実施機関用)</vt:lpstr>
      <vt:lpstr>様式③(眼科医療機関用)</vt:lpstr>
      <vt:lpstr>様式④(電子化非対応用)</vt:lpstr>
      <vt:lpstr>様式①の記入例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2023-06-29T06:20:33Z</dcterms:created>
  <dcterms:modified xsi:type="dcterms:W3CDTF">2026-06-05T01:42:38Z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2026-06-05T01:42:38Z</vt:filetime>
  </property>
</Properties>
</file>