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lsv\庁内共有\1_課(室)共有\農林水産部森林政策課\令和07年度(2025)\090301造林事業(林業_農林水産)\いずもの森ブルースカイ・グリーン計画関係(10／2036)\3.主伐公募\4.募集\"/>
    </mc:Choice>
  </mc:AlternateContent>
  <xr:revisionPtr revIDLastSave="0" documentId="13_ncr:1_{483A0312-445D-4E99-9F0E-DC9F98FD60D0}" xr6:coauthVersionLast="47" xr6:coauthVersionMax="47" xr10:uidLastSave="{00000000-0000-0000-0000-000000000000}"/>
  <bookViews>
    <workbookView xWindow="-120" yWindow="-120" windowWidth="29040" windowHeight="15990" tabRatio="790" xr2:uid="{00000000-000D-0000-FFFF-FFFF00000000}"/>
  </bookViews>
  <sheets>
    <sheet name="提案書（表紙）" sheetId="1" r:id="rId1"/>
    <sheet name="1-1主伐提案書" sheetId="2" r:id="rId2"/>
    <sheet name="1-2主伐提案単価" sheetId="5" r:id="rId3"/>
    <sheet name="1-3図面作成留意" sheetId="6" r:id="rId4"/>
    <sheet name="2-1販売提案書" sheetId="9" r:id="rId5"/>
    <sheet name="2-2販売提案単価" sheetId="10" r:id="rId6"/>
    <sheet name="3伐採跡地更新計画" sheetId="11" r:id="rId7"/>
  </sheets>
  <definedNames>
    <definedName name="_xlnm.Print_Area" localSheetId="1">'1-1主伐提案書'!$A$1:$O$72</definedName>
    <definedName name="_xlnm.Print_Area" localSheetId="2">'1-2主伐提案単価'!$A$1:$P$81</definedName>
    <definedName name="_xlnm.Print_Area" localSheetId="3">'1-3図面作成留意'!$B$1:$B$14</definedName>
    <definedName name="_xlnm.Print_Area" localSheetId="4">'2-1販売提案書'!$A$1:$O$32</definedName>
    <definedName name="_xlnm.Print_Area" localSheetId="5">'2-2販売提案単価'!$A$1:$L$41</definedName>
    <definedName name="_xlnm.Print_Area" localSheetId="6">'3伐採跡地更新計画'!$A$1:$K$33</definedName>
    <definedName name="_xlnm.Print_Area" localSheetId="0">'提案書（表紙）'!$A$1:$F$33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5" l="1"/>
  <c r="K15" i="9" l="1"/>
  <c r="K71" i="5"/>
  <c r="K72" i="5"/>
  <c r="K33" i="5"/>
  <c r="K32" i="5"/>
  <c r="K31" i="5"/>
  <c r="K30" i="5"/>
  <c r="C50" i="5"/>
  <c r="C42" i="5"/>
  <c r="C34" i="5"/>
  <c r="K10" i="5"/>
  <c r="K14" i="5"/>
  <c r="E8" i="10" l="1"/>
  <c r="G8" i="10" s="1"/>
  <c r="K76" i="5" l="1"/>
  <c r="K81" i="5"/>
  <c r="K35" i="5" s="1"/>
  <c r="K38" i="5"/>
  <c r="M29" i="2"/>
  <c r="M30" i="2" s="1"/>
  <c r="M28" i="2"/>
  <c r="M27" i="2"/>
  <c r="K30" i="2"/>
  <c r="I30" i="2"/>
  <c r="G30" i="2"/>
  <c r="E30" i="2"/>
  <c r="M22" i="2"/>
  <c r="K22" i="2"/>
  <c r="I22" i="2"/>
  <c r="G22" i="2"/>
  <c r="E15" i="10"/>
  <c r="E9" i="10"/>
  <c r="E10" i="10"/>
  <c r="G10" i="10" s="1"/>
  <c r="E11" i="10"/>
  <c r="E12" i="10"/>
  <c r="E13" i="10"/>
  <c r="E14" i="10"/>
  <c r="K43" i="5" l="1"/>
  <c r="E13" i="9"/>
  <c r="E14" i="9"/>
  <c r="E15" i="9"/>
  <c r="G13" i="9"/>
  <c r="G14" i="9"/>
  <c r="G15" i="9"/>
  <c r="I15" i="9"/>
  <c r="I16" i="9" s="1"/>
  <c r="I13" i="9"/>
  <c r="K13" i="9"/>
  <c r="K73" i="5"/>
  <c r="K74" i="5"/>
  <c r="K75" i="5"/>
  <c r="M13" i="9" l="1"/>
  <c r="M15" i="9"/>
  <c r="M14" i="9"/>
  <c r="E16" i="9"/>
  <c r="G16" i="9"/>
  <c r="K16" i="9"/>
  <c r="K65" i="5"/>
  <c r="K64" i="5"/>
  <c r="K63" i="5"/>
  <c r="K62" i="5"/>
  <c r="K49" i="5"/>
  <c r="K48" i="5"/>
  <c r="K47" i="5"/>
  <c r="K46" i="5"/>
  <c r="K41" i="5"/>
  <c r="K40" i="5"/>
  <c r="K39" i="5"/>
  <c r="K42" i="5" s="1"/>
  <c r="G23" i="5"/>
  <c r="G22" i="5"/>
  <c r="G21" i="5"/>
  <c r="G20" i="5"/>
  <c r="I9" i="5"/>
  <c r="G9" i="5"/>
  <c r="I8" i="5"/>
  <c r="G8" i="5"/>
  <c r="K57" i="5"/>
  <c r="K56" i="5"/>
  <c r="K55" i="5"/>
  <c r="K54" i="5"/>
  <c r="M16" i="9" l="1"/>
  <c r="K58" i="5"/>
  <c r="K34" i="5"/>
  <c r="K50" i="5"/>
  <c r="C58" i="5"/>
  <c r="K66" i="5"/>
  <c r="G24" i="5"/>
  <c r="E22" i="2"/>
  <c r="M21" i="2"/>
  <c r="M20" i="2"/>
  <c r="K80" i="5" l="1"/>
  <c r="K36" i="5"/>
  <c r="K37" i="5" s="1"/>
  <c r="I20" i="5" s="1"/>
  <c r="K20" i="5" s="1"/>
  <c r="K59" i="5"/>
  <c r="K51" i="5"/>
  <c r="K52" i="5" s="1"/>
  <c r="C66" i="5"/>
  <c r="K67" i="5"/>
  <c r="K68" i="5" s="1"/>
  <c r="K69" i="5" s="1"/>
  <c r="G15" i="10"/>
  <c r="G14" i="10"/>
  <c r="G13" i="10"/>
  <c r="G11" i="10"/>
  <c r="G9" i="10"/>
  <c r="G12" i="10"/>
  <c r="G16" i="10" l="1"/>
  <c r="K44" i="5"/>
  <c r="K45" i="5" s="1"/>
  <c r="K60" i="5"/>
  <c r="K61" i="5" s="1"/>
  <c r="K53" i="5"/>
  <c r="C8" i="9"/>
  <c r="I24" i="5" l="1"/>
  <c r="K24" i="5" s="1"/>
  <c r="I22" i="5"/>
  <c r="K22" i="5" s="1"/>
  <c r="I23" i="5"/>
  <c r="K23" i="5" s="1"/>
  <c r="I21" i="5"/>
  <c r="K21" i="5" s="1"/>
  <c r="K25" i="5" l="1"/>
  <c r="C8" i="2" s="1"/>
  <c r="B23" i="1"/>
</calcChain>
</file>

<file path=xl/sharedStrings.xml><?xml version="1.0" encoding="utf-8"?>
<sst xmlns="http://schemas.openxmlformats.org/spreadsheetml/2006/main" count="643" uniqueCount="242">
  <si>
    <t>１　企画提案内容</t>
  </si>
  <si>
    <t>別添のとおり</t>
    <phoneticPr fontId="1"/>
  </si>
  <si>
    <t>ヒノキ</t>
    <phoneticPr fontId="1"/>
  </si>
  <si>
    <t>計</t>
    <rPh sb="0" eb="1">
      <t>ケイ</t>
    </rPh>
    <phoneticPr fontId="1"/>
  </si>
  <si>
    <t>ha</t>
    <phoneticPr fontId="1"/>
  </si>
  <si>
    <t>ｍ</t>
    <phoneticPr fontId="1"/>
  </si>
  <si>
    <t>日間</t>
    <rPh sb="0" eb="1">
      <t>ニチ</t>
    </rPh>
    <rPh sb="1" eb="2">
      <t>アイダ</t>
    </rPh>
    <phoneticPr fontId="1"/>
  </si>
  <si>
    <t>　</t>
    <phoneticPr fontId="1"/>
  </si>
  <si>
    <t>開設延長</t>
    <rPh sb="0" eb="2">
      <t>カイセツ</t>
    </rPh>
    <rPh sb="2" eb="4">
      <t>エンチョウ</t>
    </rPh>
    <phoneticPr fontId="1"/>
  </si>
  <si>
    <t>円</t>
    <rPh sb="0" eb="1">
      <t>エン</t>
    </rPh>
    <phoneticPr fontId="1"/>
  </si>
  <si>
    <t>ス　ギ</t>
    <phoneticPr fontId="1"/>
  </si>
  <si>
    <t>集　材</t>
    <rPh sb="0" eb="1">
      <t>シュウ</t>
    </rPh>
    <rPh sb="2" eb="3">
      <t>ザイ</t>
    </rPh>
    <phoneticPr fontId="1"/>
  </si>
  <si>
    <t>造　材</t>
    <rPh sb="0" eb="1">
      <t>ゾウ</t>
    </rPh>
    <rPh sb="2" eb="3">
      <t>ザイ</t>
    </rPh>
    <phoneticPr fontId="1"/>
  </si>
  <si>
    <t>区　分</t>
    <rPh sb="0" eb="1">
      <t>ク</t>
    </rPh>
    <rPh sb="2" eb="3">
      <t>ブン</t>
    </rPh>
    <phoneticPr fontId="1"/>
  </si>
  <si>
    <t>集　積</t>
    <rPh sb="0" eb="1">
      <t>シュウ</t>
    </rPh>
    <rPh sb="2" eb="3">
      <t>セキ</t>
    </rPh>
    <phoneticPr fontId="1"/>
  </si>
  <si>
    <t>区　　　　　　　　分</t>
    <rPh sb="0" eb="1">
      <t>ク</t>
    </rPh>
    <rPh sb="9" eb="10">
      <t>ブン</t>
    </rPh>
    <phoneticPr fontId="1"/>
  </si>
  <si>
    <t>方法（直営／外注）</t>
    <rPh sb="0" eb="2">
      <t>ホウホウ</t>
    </rPh>
    <rPh sb="3" eb="5">
      <t>チョクエイ</t>
    </rPh>
    <rPh sb="6" eb="8">
      <t>ガイチュウ</t>
    </rPh>
    <phoneticPr fontId="1"/>
  </si>
  <si>
    <t>区　　　　　　　　　　　分</t>
    <rPh sb="0" eb="1">
      <t>ク</t>
    </rPh>
    <rPh sb="12" eb="13">
      <t>ブン</t>
    </rPh>
    <phoneticPr fontId="1"/>
  </si>
  <si>
    <t>延べ人員</t>
    <rPh sb="0" eb="1">
      <t>ノ</t>
    </rPh>
    <rPh sb="2" eb="4">
      <t>ジンイン</t>
    </rPh>
    <phoneticPr fontId="1"/>
  </si>
  <si>
    <t>用　　材</t>
    <rPh sb="0" eb="1">
      <t>ヨウ</t>
    </rPh>
    <rPh sb="3" eb="4">
      <t>ザイ</t>
    </rPh>
    <phoneticPr fontId="1"/>
  </si>
  <si>
    <t>樹　　種</t>
    <rPh sb="0" eb="1">
      <t>キ</t>
    </rPh>
    <rPh sb="3" eb="4">
      <t>タネ</t>
    </rPh>
    <phoneticPr fontId="1"/>
  </si>
  <si>
    <t>労務費</t>
    <rPh sb="0" eb="3">
      <t>ロウムヒ</t>
    </rPh>
    <phoneticPr fontId="1"/>
  </si>
  <si>
    <t>伐　倒</t>
    <rPh sb="0" eb="1">
      <t>バツ</t>
    </rPh>
    <rPh sb="2" eb="3">
      <t>ダオレ</t>
    </rPh>
    <phoneticPr fontId="1"/>
  </si>
  <si>
    <t>人日</t>
    <rPh sb="0" eb="1">
      <t>ニン</t>
    </rPh>
    <rPh sb="1" eb="2">
      <t>ニチ</t>
    </rPh>
    <phoneticPr fontId="1"/>
  </si>
  <si>
    <t>m³</t>
    <phoneticPr fontId="1"/>
  </si>
  <si>
    <t>－</t>
    <phoneticPr fontId="1"/>
  </si>
  <si>
    <t>機械運搬外注費</t>
    <rPh sb="0" eb="2">
      <t>キカイ</t>
    </rPh>
    <rPh sb="2" eb="4">
      <t>ウンパン</t>
    </rPh>
    <rPh sb="4" eb="7">
      <t>ガイチュウヒ</t>
    </rPh>
    <phoneticPr fontId="1"/>
  </si>
  <si>
    <t>マ　ツ</t>
    <phoneticPr fontId="1"/>
  </si>
  <si>
    <t>ｍ</t>
    <phoneticPr fontId="1"/>
  </si>
  <si>
    <t>円/m³</t>
    <rPh sb="0" eb="1">
      <t>エン</t>
    </rPh>
    <phoneticPr fontId="1"/>
  </si>
  <si>
    <t>開　　設</t>
    <rPh sb="0" eb="1">
      <t>カイ</t>
    </rPh>
    <rPh sb="3" eb="4">
      <t>セツ</t>
    </rPh>
    <phoneticPr fontId="1"/>
  </si>
  <si>
    <t>円</t>
    <rPh sb="0" eb="1">
      <t>エン</t>
    </rPh>
    <phoneticPr fontId="1"/>
  </si>
  <si>
    <t>㎥</t>
    <phoneticPr fontId="1"/>
  </si>
  <si>
    <t>チップ材</t>
    <rPh sb="3" eb="4">
      <t>ザイ</t>
    </rPh>
    <phoneticPr fontId="1"/>
  </si>
  <si>
    <t>m³</t>
  </si>
  <si>
    <t>小　　　　　　　　　　　計</t>
    <rPh sb="0" eb="1">
      <t>ショウ</t>
    </rPh>
    <rPh sb="12" eb="13">
      <t>ケイ</t>
    </rPh>
    <phoneticPr fontId="1"/>
  </si>
  <si>
    <t>契約日から</t>
    <rPh sb="0" eb="2">
      <t>ケイヤク</t>
    </rPh>
    <rPh sb="2" eb="3">
      <t>ビ</t>
    </rPh>
    <phoneticPr fontId="1"/>
  </si>
  <si>
    <t>幅　員</t>
    <rPh sb="0" eb="1">
      <t>ハバ</t>
    </rPh>
    <rPh sb="2" eb="3">
      <t>イン</t>
    </rPh>
    <phoneticPr fontId="1"/>
  </si>
  <si>
    <t>用　　途</t>
    <rPh sb="0" eb="1">
      <t>ヨウ</t>
    </rPh>
    <rPh sb="3" eb="4">
      <t>ト</t>
    </rPh>
    <phoneticPr fontId="1"/>
  </si>
  <si>
    <t>樹　　種</t>
    <rPh sb="0" eb="1">
      <t>キ</t>
    </rPh>
    <rPh sb="3" eb="4">
      <t>タネ</t>
    </rPh>
    <phoneticPr fontId="1"/>
  </si>
  <si>
    <t>素材生産単価</t>
    <rPh sb="0" eb="2">
      <t>ソザイ</t>
    </rPh>
    <rPh sb="2" eb="4">
      <t>セイサン</t>
    </rPh>
    <rPh sb="4" eb="6">
      <t>タンカ</t>
    </rPh>
    <phoneticPr fontId="1"/>
  </si>
  <si>
    <t>備　　　　　考</t>
    <rPh sb="0" eb="1">
      <t>ソナエ</t>
    </rPh>
    <rPh sb="6" eb="7">
      <t>コウ</t>
    </rPh>
    <phoneticPr fontId="1"/>
  </si>
  <si>
    <t>金　　　　　額</t>
    <rPh sb="0" eb="1">
      <t>キン</t>
    </rPh>
    <rPh sb="6" eb="7">
      <t>ガク</t>
    </rPh>
    <phoneticPr fontId="1"/>
  </si>
  <si>
    <t>所 在 地　　　　　　　　　　　　　　　　</t>
    <phoneticPr fontId="1"/>
  </si>
  <si>
    <t>事業体名　　　　　　　　　　　　　　　　</t>
    <phoneticPr fontId="1"/>
  </si>
  <si>
    <t>代表者名</t>
    <phoneticPr fontId="1"/>
  </si>
  <si>
    <t>㊞</t>
    <phoneticPr fontId="1"/>
  </si>
  <si>
    <t>記</t>
    <phoneticPr fontId="1"/>
  </si>
  <si>
    <t>所　　　　在　　　　地</t>
    <rPh sb="0" eb="1">
      <t>ショ</t>
    </rPh>
    <rPh sb="5" eb="6">
      <t>ザイ</t>
    </rPh>
    <rPh sb="10" eb="11">
      <t>チ</t>
    </rPh>
    <phoneticPr fontId="1"/>
  </si>
  <si>
    <t>共通経費配分</t>
    <rPh sb="0" eb="2">
      <t>キョウツウ</t>
    </rPh>
    <rPh sb="2" eb="4">
      <t>ケイヒ</t>
    </rPh>
    <rPh sb="4" eb="6">
      <t>ハイブン</t>
    </rPh>
    <phoneticPr fontId="1"/>
  </si>
  <si>
    <t>日</t>
    <rPh sb="0" eb="1">
      <t>ニチ</t>
    </rPh>
    <phoneticPr fontId="1"/>
  </si>
  <si>
    <t>円</t>
    <rPh sb="0" eb="1">
      <t>エン</t>
    </rPh>
    <phoneticPr fontId="1"/>
  </si>
  <si>
    <t>用途･樹種</t>
    <rPh sb="0" eb="2">
      <t>ヨウト</t>
    </rPh>
    <rPh sb="3" eb="5">
      <t>ジュシュ</t>
    </rPh>
    <phoneticPr fontId="1"/>
  </si>
  <si>
    <t>長　級</t>
    <rPh sb="0" eb="1">
      <t>チョウ</t>
    </rPh>
    <rPh sb="2" eb="3">
      <t>キュウ</t>
    </rPh>
    <phoneticPr fontId="1"/>
  </si>
  <si>
    <t>径　　　級</t>
    <rPh sb="0" eb="1">
      <t>ケイ</t>
    </rPh>
    <rPh sb="4" eb="5">
      <t>キュウ</t>
    </rPh>
    <phoneticPr fontId="1"/>
  </si>
  <si>
    <t>ス　ギ</t>
    <phoneticPr fontId="1"/>
  </si>
  <si>
    <r>
      <t xml:space="preserve">林業機械賃借料
</t>
    </r>
    <r>
      <rPr>
        <sz val="10"/>
        <color theme="1"/>
        <rFont val="ＭＳ Ｐゴシック"/>
        <family val="3"/>
        <charset val="128"/>
        <scheme val="minor"/>
      </rPr>
      <t>(林業機械のリース時)</t>
    </r>
    <rPh sb="0" eb="2">
      <t>リンギョウ</t>
    </rPh>
    <rPh sb="2" eb="4">
      <t>キカイ</t>
    </rPh>
    <rPh sb="4" eb="7">
      <t>チンシャクリョウ</t>
    </rPh>
    <phoneticPr fontId="1"/>
  </si>
  <si>
    <r>
      <t xml:space="preserve">その他経費
</t>
    </r>
    <r>
      <rPr>
        <sz val="10"/>
        <color theme="1"/>
        <rFont val="ＭＳ Ｐゴシック"/>
        <family val="3"/>
        <charset val="128"/>
        <scheme val="minor"/>
      </rPr>
      <t>（企業利潤を含む）</t>
    </r>
    <rPh sb="2" eb="3">
      <t>タ</t>
    </rPh>
    <rPh sb="3" eb="5">
      <t>ケイヒ</t>
    </rPh>
    <phoneticPr fontId="1"/>
  </si>
  <si>
    <t>令和　　年　　月　　日</t>
    <rPh sb="0" eb="2">
      <t>レイワ</t>
    </rPh>
    <phoneticPr fontId="1"/>
  </si>
  <si>
    <t>区分</t>
    <rPh sb="0" eb="2">
      <t>クブン</t>
    </rPh>
    <phoneticPr fontId="1"/>
  </si>
  <si>
    <t>延長</t>
    <rPh sb="0" eb="2">
      <t>エンチョウ</t>
    </rPh>
    <phoneticPr fontId="1"/>
  </si>
  <si>
    <t>幅員</t>
    <rPh sb="0" eb="2">
      <t>フクイン</t>
    </rPh>
    <phoneticPr fontId="1"/>
  </si>
  <si>
    <t>備考</t>
    <rPh sb="0" eb="2">
      <t>ビコウ</t>
    </rPh>
    <phoneticPr fontId="1"/>
  </si>
  <si>
    <t>ｍ</t>
    <phoneticPr fontId="1"/>
  </si>
  <si>
    <t>伐採面積</t>
    <rPh sb="0" eb="2">
      <t>バッサイ</t>
    </rPh>
    <rPh sb="2" eb="4">
      <t>メンセキ</t>
    </rPh>
    <phoneticPr fontId="1"/>
  </si>
  <si>
    <t>残地面積</t>
    <rPh sb="0" eb="2">
      <t>ザンチ</t>
    </rPh>
    <rPh sb="2" eb="4">
      <t>メンセキ</t>
    </rPh>
    <phoneticPr fontId="1"/>
  </si>
  <si>
    <t>マツ</t>
    <phoneticPr fontId="1"/>
  </si>
  <si>
    <t>合計</t>
    <rPh sb="0" eb="2">
      <t>ゴウケイ</t>
    </rPh>
    <phoneticPr fontId="1"/>
  </si>
  <si>
    <t>製材用</t>
    <rPh sb="0" eb="2">
      <t>セイザイ</t>
    </rPh>
    <rPh sb="2" eb="3">
      <t>ヨウ</t>
    </rPh>
    <phoneticPr fontId="1"/>
  </si>
  <si>
    <t>合板用</t>
    <rPh sb="0" eb="2">
      <t>ゴウハン</t>
    </rPh>
    <rPh sb="2" eb="3">
      <t>ヨウ</t>
    </rPh>
    <phoneticPr fontId="1"/>
  </si>
  <si>
    <t>チップ用</t>
    <rPh sb="3" eb="4">
      <t>ヨウ</t>
    </rPh>
    <phoneticPr fontId="1"/>
  </si>
  <si>
    <t>使用車両</t>
    <rPh sb="0" eb="2">
      <t>シヨウ</t>
    </rPh>
    <rPh sb="2" eb="4">
      <t>シャリョウ</t>
    </rPh>
    <phoneticPr fontId="1"/>
  </si>
  <si>
    <t>※使用車両は、５ｔトラック、スイングヤーダ、プロセッサなどを記入</t>
    <rPh sb="1" eb="3">
      <t>シヨウ</t>
    </rPh>
    <rPh sb="3" eb="5">
      <t>シャリョウ</t>
    </rPh>
    <rPh sb="30" eb="32">
      <t>キニュウ</t>
    </rPh>
    <phoneticPr fontId="1"/>
  </si>
  <si>
    <t>イ　ありの場合</t>
    <rPh sb="5" eb="7">
      <t>バアイ</t>
    </rPh>
    <phoneticPr fontId="1"/>
  </si>
  <si>
    <t>末端納材単価</t>
    <rPh sb="0" eb="2">
      <t>マッタン</t>
    </rPh>
    <rPh sb="2" eb="4">
      <t>ノウザイ</t>
    </rPh>
    <rPh sb="4" eb="6">
      <t>タンカ</t>
    </rPh>
    <phoneticPr fontId="1"/>
  </si>
  <si>
    <t>＊提案価格の根拠は別紙のとおり</t>
    <rPh sb="1" eb="5">
      <t>テイアンカカク</t>
    </rPh>
    <rPh sb="6" eb="8">
      <t>コンキョ</t>
    </rPh>
    <rPh sb="9" eb="11">
      <t>ベッシ</t>
    </rPh>
    <phoneticPr fontId="1"/>
  </si>
  <si>
    <t>合板用</t>
    <rPh sb="0" eb="2">
      <t>ゴウハン</t>
    </rPh>
    <rPh sb="2" eb="3">
      <t>ヨウ</t>
    </rPh>
    <phoneticPr fontId="1"/>
  </si>
  <si>
    <t>合　　計</t>
    <rPh sb="0" eb="1">
      <t>ゴウ</t>
    </rPh>
    <rPh sb="3" eb="4">
      <t>ケイ</t>
    </rPh>
    <phoneticPr fontId="1"/>
  </si>
  <si>
    <t>④
末端納材単価</t>
    <rPh sb="2" eb="4">
      <t>マッタン</t>
    </rPh>
    <rPh sb="4" eb="6">
      <t>ノウザイ</t>
    </rPh>
    <rPh sb="6" eb="8">
      <t>タンカ</t>
    </rPh>
    <phoneticPr fontId="1"/>
  </si>
  <si>
    <t>合板用</t>
    <rPh sb="0" eb="3">
      <t>ゴウハンヨウ</t>
    </rPh>
    <phoneticPr fontId="1"/>
  </si>
  <si>
    <t>輸送距離</t>
    <rPh sb="0" eb="2">
      <t>ユソウ</t>
    </rPh>
    <rPh sb="2" eb="4">
      <t>キョリ</t>
    </rPh>
    <phoneticPr fontId="1"/>
  </si>
  <si>
    <t>ｔ</t>
    <phoneticPr fontId="1"/>
  </si>
  <si>
    <t>納材手数料</t>
    <rPh sb="0" eb="2">
      <t>ノウザイ</t>
    </rPh>
    <rPh sb="2" eb="5">
      <t>テスウリョウ</t>
    </rPh>
    <phoneticPr fontId="1"/>
  </si>
  <si>
    <t>km</t>
    <phoneticPr fontId="1"/>
  </si>
  <si>
    <t>納  材  先</t>
    <rPh sb="0" eb="1">
      <t>オサメ</t>
    </rPh>
    <rPh sb="3" eb="4">
      <t>ザイ</t>
    </rPh>
    <rPh sb="6" eb="7">
      <t>サキ</t>
    </rPh>
    <phoneticPr fontId="1"/>
  </si>
  <si>
    <t>参  考
（使用トラック）</t>
    <rPh sb="0" eb="1">
      <t>サン</t>
    </rPh>
    <rPh sb="3" eb="4">
      <t>コウ</t>
    </rPh>
    <rPh sb="6" eb="8">
      <t>シヨウ</t>
    </rPh>
    <phoneticPr fontId="1"/>
  </si>
  <si>
    <t>製材用
合板用　</t>
    <rPh sb="0" eb="3">
      <t>セイザイヨウ</t>
    </rPh>
    <rPh sb="4" eb="7">
      <t>ゴウハンヨウ</t>
    </rPh>
    <phoneticPr fontId="1"/>
  </si>
  <si>
    <t>用材・チップ材生産に係る共通経費</t>
    <rPh sb="0" eb="2">
      <t>ヨウザイ</t>
    </rPh>
    <rPh sb="6" eb="7">
      <t>ザイ</t>
    </rPh>
    <rPh sb="7" eb="9">
      <t>セイサン</t>
    </rPh>
    <rPh sb="10" eb="11">
      <t>カカ</t>
    </rPh>
    <rPh sb="12" eb="16">
      <t>キョウツウケイヒ</t>
    </rPh>
    <phoneticPr fontId="1"/>
  </si>
  <si>
    <t>経費内訳</t>
    <rPh sb="0" eb="2">
      <t>ケイヒ</t>
    </rPh>
    <rPh sb="2" eb="4">
      <t>ウチワケ</t>
    </rPh>
    <phoneticPr fontId="1"/>
  </si>
  <si>
    <t>　　　（ア）　伐採区域</t>
    <phoneticPr fontId="1"/>
  </si>
  <si>
    <t>　　　（イ）　残地区域（伐採しない区域）</t>
    <rPh sb="7" eb="9">
      <t>ザンチ</t>
    </rPh>
    <rPh sb="9" eb="11">
      <t>クイキ</t>
    </rPh>
    <rPh sb="12" eb="14">
      <t>バッサイ</t>
    </rPh>
    <rPh sb="17" eb="19">
      <t>クイキ</t>
    </rPh>
    <phoneticPr fontId="1"/>
  </si>
  <si>
    <t>作業路の開設を含め</t>
    <rPh sb="0" eb="3">
      <t>サギョウロ</t>
    </rPh>
    <rPh sb="4" eb="6">
      <t>カイセツ</t>
    </rPh>
    <rPh sb="7" eb="8">
      <t>フク</t>
    </rPh>
    <phoneticPr fontId="1"/>
  </si>
  <si>
    <t>１　企画提案の内容</t>
    <phoneticPr fontId="1"/>
  </si>
  <si>
    <t>　＊残地面積とは、材質や地形条件等により伐採に適さない区域の面積</t>
    <rPh sb="2" eb="4">
      <t>ザンチ</t>
    </rPh>
    <rPh sb="4" eb="6">
      <t>メンセキ</t>
    </rPh>
    <rPh sb="9" eb="11">
      <t>ザイシツ</t>
    </rPh>
    <rPh sb="12" eb="17">
      <t>チケイジョウケントウ</t>
    </rPh>
    <rPh sb="20" eb="22">
      <t>バッサイ</t>
    </rPh>
    <rPh sb="23" eb="24">
      <t>テキ</t>
    </rPh>
    <rPh sb="27" eb="29">
      <t>クイキ</t>
    </rPh>
    <rPh sb="30" eb="32">
      <t>メンセキ</t>
    </rPh>
    <phoneticPr fontId="1"/>
  </si>
  <si>
    <t>　＊５千分の１の森林基本図に事業区域、伐採区域、路網開設の線形、山土場の位置を明示</t>
    <rPh sb="32" eb="33">
      <t>ヤマ</t>
    </rPh>
    <rPh sb="36" eb="38">
      <t>イチ</t>
    </rPh>
    <phoneticPr fontId="1"/>
  </si>
  <si>
    <t>素材生産費</t>
    <rPh sb="0" eb="2">
      <t>ソザイ</t>
    </rPh>
    <rPh sb="2" eb="4">
      <t>セイサン</t>
    </rPh>
    <rPh sb="4" eb="5">
      <t>ヒ</t>
    </rPh>
    <phoneticPr fontId="1"/>
  </si>
  <si>
    <t>素材生産量</t>
    <rPh sb="0" eb="2">
      <t>ソザイ</t>
    </rPh>
    <rPh sb="2" eb="4">
      <t>セイサン</t>
    </rPh>
    <rPh sb="4" eb="5">
      <t>リョウ</t>
    </rPh>
    <phoneticPr fontId="1"/>
  </si>
  <si>
    <t>＊1トン＝１．３m³とする</t>
    <phoneticPr fontId="1"/>
  </si>
  <si>
    <t>ア　計画面積</t>
    <rPh sb="2" eb="4">
      <t>ケイカク</t>
    </rPh>
    <rPh sb="4" eb="6">
      <t>メンセキ</t>
    </rPh>
    <phoneticPr fontId="1"/>
  </si>
  <si>
    <t>ウ　業務に要する期間</t>
    <rPh sb="2" eb="4">
      <t>ギョウム</t>
    </rPh>
    <rPh sb="5" eb="6">
      <t>ヨウ</t>
    </rPh>
    <rPh sb="8" eb="10">
      <t>キカン</t>
    </rPh>
    <phoneticPr fontId="1"/>
  </si>
  <si>
    <t>ア　概　要</t>
    <rPh sb="2" eb="3">
      <t>ガイ</t>
    </rPh>
    <rPh sb="4" eb="5">
      <t>ヨウ</t>
    </rPh>
    <phoneticPr fontId="1"/>
  </si>
  <si>
    <t>新　規</t>
    <rPh sb="0" eb="1">
      <t>シン</t>
    </rPh>
    <rPh sb="2" eb="3">
      <t>ノリ</t>
    </rPh>
    <phoneticPr fontId="1"/>
  </si>
  <si>
    <t>イ　搬出路開設に要する期間</t>
    <rPh sb="2" eb="5">
      <t>ハンシュツロ</t>
    </rPh>
    <rPh sb="5" eb="7">
      <t>カイロモウ</t>
    </rPh>
    <phoneticPr fontId="1"/>
  </si>
  <si>
    <t xml:space="preserve">
</t>
    <phoneticPr fontId="1"/>
  </si>
  <si>
    <t>搬出路</t>
    <rPh sb="0" eb="3">
      <t>ハンシュツロ</t>
    </rPh>
    <phoneticPr fontId="1"/>
  </si>
  <si>
    <t>３．単価の根拠</t>
    <rPh sb="2" eb="3">
      <t>タン</t>
    </rPh>
    <rPh sb="3" eb="4">
      <t>カ</t>
    </rPh>
    <rPh sb="5" eb="7">
      <t>コンキョ</t>
    </rPh>
    <phoneticPr fontId="1"/>
  </si>
  <si>
    <t>伐採から山土場までの集積費</t>
    <rPh sb="0" eb="2">
      <t>バッサイ</t>
    </rPh>
    <rPh sb="4" eb="5">
      <t>ヤマ</t>
    </rPh>
    <rPh sb="5" eb="7">
      <t>ドバ</t>
    </rPh>
    <rPh sb="10" eb="12">
      <t>シュウセキ</t>
    </rPh>
    <rPh sb="12" eb="13">
      <t>ヒ</t>
    </rPh>
    <phoneticPr fontId="1"/>
  </si>
  <si>
    <t>①生産材積</t>
    <rPh sb="1" eb="3">
      <t>セイサン</t>
    </rPh>
    <rPh sb="3" eb="5">
      <t>ザイセキ</t>
    </rPh>
    <phoneticPr fontId="1"/>
  </si>
  <si>
    <t>②小　　　計</t>
    <rPh sb="1" eb="2">
      <t>ショウ</t>
    </rPh>
    <rPh sb="5" eb="6">
      <t>ケイ</t>
    </rPh>
    <phoneticPr fontId="1"/>
  </si>
  <si>
    <t>③生産単価（②÷①）</t>
    <rPh sb="1" eb="3">
      <t>セイサン</t>
    </rPh>
    <rPh sb="3" eb="5">
      <t>タンカ</t>
    </rPh>
    <phoneticPr fontId="1"/>
  </si>
  <si>
    <t>％</t>
    <phoneticPr fontId="1"/>
  </si>
  <si>
    <t>下記共通経費の</t>
    <rPh sb="0" eb="2">
      <t>カキ</t>
    </rPh>
    <rPh sb="2" eb="4">
      <t>キョウツウ</t>
    </rPh>
    <rPh sb="4" eb="6">
      <t>ケイヒ</t>
    </rPh>
    <phoneticPr fontId="1"/>
  </si>
  <si>
    <t>燃料費</t>
    <rPh sb="0" eb="3">
      <t>ネンリョウヒ</t>
    </rPh>
    <phoneticPr fontId="1"/>
  </si>
  <si>
    <t>社会保険料</t>
    <rPh sb="0" eb="2">
      <t>シャカイ</t>
    </rPh>
    <rPh sb="2" eb="5">
      <t>ホケンリョウ</t>
    </rPh>
    <phoneticPr fontId="1"/>
  </si>
  <si>
    <t>区　　分</t>
    <rPh sb="0" eb="1">
      <t>ク</t>
    </rPh>
    <rPh sb="3" eb="4">
      <t>ブン</t>
    </rPh>
    <phoneticPr fontId="1"/>
  </si>
  <si>
    <t>円</t>
    <rPh sb="0" eb="1">
      <t>エン</t>
    </rPh>
    <phoneticPr fontId="1"/>
  </si>
  <si>
    <t>　　　（エ）　改良が必要な既設路の改良計画</t>
    <phoneticPr fontId="1"/>
  </si>
  <si>
    <t>　　　（ウ）　新設搬出路の開設計画</t>
    <rPh sb="7" eb="9">
      <t>シンセツ</t>
    </rPh>
    <rPh sb="9" eb="11">
      <t>ハンシュツ</t>
    </rPh>
    <rPh sb="11" eb="12">
      <t>ロ</t>
    </rPh>
    <rPh sb="13" eb="17">
      <t>カイセツケイカク</t>
    </rPh>
    <phoneticPr fontId="1"/>
  </si>
  <si>
    <t>　　　（オ）　集積土場の設置位置　　　　　　　　　　　　　　　</t>
    <phoneticPr fontId="1"/>
  </si>
  <si>
    <t>２．単価の根拠</t>
    <rPh sb="2" eb="4">
      <t>タンカ</t>
    </rPh>
    <rPh sb="5" eb="7">
      <t>コンキョ</t>
    </rPh>
    <phoneticPr fontId="1"/>
  </si>
  <si>
    <t>円/ｔ</t>
    <rPh sb="0" eb="1">
      <t>エン</t>
    </rPh>
    <phoneticPr fontId="1"/>
  </si>
  <si>
    <t>積込輸送費</t>
    <rPh sb="0" eb="1">
      <t>ツ</t>
    </rPh>
    <rPh sb="1" eb="2">
      <t>コ</t>
    </rPh>
    <rPh sb="2" eb="4">
      <t>ユソウ</t>
    </rPh>
    <rPh sb="4" eb="5">
      <t>ヒ</t>
    </rPh>
    <phoneticPr fontId="1"/>
  </si>
  <si>
    <t>　　　　　　⑤
　積込・輸送費＋
　納材手数料</t>
    <rPh sb="9" eb="10">
      <t>ツ</t>
    </rPh>
    <rPh sb="10" eb="11">
      <t>コ</t>
    </rPh>
    <rPh sb="12" eb="14">
      <t>ユソウ</t>
    </rPh>
    <rPh sb="14" eb="15">
      <t>ヒ</t>
    </rPh>
    <rPh sb="18" eb="20">
      <t>ノウザイ</t>
    </rPh>
    <rPh sb="20" eb="23">
      <t>テスウリョウ</t>
    </rPh>
    <phoneticPr fontId="1"/>
  </si>
  <si>
    <t>イ　生産見込み材積</t>
    <rPh sb="2" eb="4">
      <t>セイサン</t>
    </rPh>
    <rPh sb="4" eb="6">
      <t>ミコ</t>
    </rPh>
    <rPh sb="7" eb="9">
      <t>ザイセキ</t>
    </rPh>
    <phoneticPr fontId="1"/>
  </si>
  <si>
    <t>用途･樹種</t>
    <phoneticPr fontId="1"/>
  </si>
  <si>
    <t>①
買取数量</t>
    <rPh sb="2" eb="4">
      <t>カイトリ</t>
    </rPh>
    <rPh sb="4" eb="6">
      <t>スウリョウ</t>
    </rPh>
    <phoneticPr fontId="1"/>
  </si>
  <si>
    <t>②＝（④-⑤）
買取単価(円/m³)</t>
    <rPh sb="8" eb="10">
      <t>カイトリ</t>
    </rPh>
    <rPh sb="10" eb="12">
      <t>タンカ</t>
    </rPh>
    <phoneticPr fontId="1"/>
  </si>
  <si>
    <t>③＝①×②
買取価格(円)</t>
    <rPh sb="6" eb="8">
      <t>カイトリ</t>
    </rPh>
    <rPh sb="8" eb="10">
      <t>カカク</t>
    </rPh>
    <rPh sb="11" eb="12">
      <t>エン</t>
    </rPh>
    <phoneticPr fontId="1"/>
  </si>
  <si>
    <t>２．原木生産経費（伐採～搬出・集積までの経費）</t>
    <rPh sb="2" eb="4">
      <t>ゲンボク</t>
    </rPh>
    <rPh sb="4" eb="6">
      <t>セイサン</t>
    </rPh>
    <rPh sb="6" eb="8">
      <t>ケイヒ</t>
    </rPh>
    <rPh sb="9" eb="11">
      <t>バッサイ</t>
    </rPh>
    <rPh sb="12" eb="14">
      <t>ハンシュツ</t>
    </rPh>
    <rPh sb="15" eb="17">
      <t>シュウセキ</t>
    </rPh>
    <rPh sb="20" eb="22">
      <t>ケイヒ</t>
    </rPh>
    <phoneticPr fontId="1"/>
  </si>
  <si>
    <t>「原木販売事業」企画提案書</t>
    <rPh sb="1" eb="3">
      <t>ゲンボク</t>
    </rPh>
    <rPh sb="3" eb="5">
      <t>ハンバイ</t>
    </rPh>
    <rPh sb="5" eb="7">
      <t>ジギョウ</t>
    </rPh>
    <rPh sb="8" eb="10">
      <t>キカク</t>
    </rPh>
    <rPh sb="10" eb="12">
      <t>テイアン</t>
    </rPh>
    <rPh sb="12" eb="13">
      <t>ショ</t>
    </rPh>
    <phoneticPr fontId="1"/>
  </si>
  <si>
    <t>「原販売事業」　提案内訳</t>
    <rPh sb="1" eb="2">
      <t>ハラ</t>
    </rPh>
    <rPh sb="2" eb="4">
      <t>ハンバイ</t>
    </rPh>
    <rPh sb="4" eb="6">
      <t>ジギョウ</t>
    </rPh>
    <rPh sb="8" eb="9">
      <t>ツツミ</t>
    </rPh>
    <rPh sb="9" eb="10">
      <t>アン</t>
    </rPh>
    <rPh sb="10" eb="11">
      <t>ナイ</t>
    </rPh>
    <rPh sb="11" eb="12">
      <t>ヤク</t>
    </rPh>
    <phoneticPr fontId="1"/>
  </si>
  <si>
    <t>　　全体計画図</t>
    <phoneticPr fontId="1"/>
  </si>
  <si>
    <t>　（１）伐採～集積（用材については樹種別に作成）</t>
    <rPh sb="4" eb="6">
      <t>バッサイ</t>
    </rPh>
    <rPh sb="7" eb="9">
      <t>シュウセキ</t>
    </rPh>
    <rPh sb="10" eb="12">
      <t>ヨウザイ</t>
    </rPh>
    <rPh sb="17" eb="20">
      <t>ジュシュベツ</t>
    </rPh>
    <rPh sb="21" eb="23">
      <t>サクセイ</t>
    </rPh>
    <phoneticPr fontId="1"/>
  </si>
  <si>
    <t>　（２）共通経費</t>
    <rPh sb="4" eb="8">
      <t>キョウツウケイヒ</t>
    </rPh>
    <phoneticPr fontId="1"/>
  </si>
  <si>
    <t>　（２） 事業実施希望期間</t>
    <phoneticPr fontId="1"/>
  </si>
  <si>
    <t>　（３） 全体計画図</t>
    <phoneticPr fontId="1"/>
  </si>
  <si>
    <t>　（４） 主伐計画</t>
    <rPh sb="5" eb="6">
      <t>シュ</t>
    </rPh>
    <rPh sb="6" eb="7">
      <t>バツ</t>
    </rPh>
    <phoneticPr fontId="1"/>
  </si>
  <si>
    <t>　（５） 搬出路等の計画</t>
    <rPh sb="5" eb="7">
      <t>ハンシュツ</t>
    </rPh>
    <rPh sb="8" eb="9">
      <t>トウ</t>
    </rPh>
    <phoneticPr fontId="1"/>
  </si>
  <si>
    <t>　（６） 伐採～搬出・集積の作業システム</t>
    <rPh sb="5" eb="7">
      <t>バッサイ</t>
    </rPh>
    <rPh sb="8" eb="10">
      <t>ハンシュツ</t>
    </rPh>
    <rPh sb="11" eb="13">
      <t>シュウセキ</t>
    </rPh>
    <rPh sb="14" eb="16">
      <t>サギョウ</t>
    </rPh>
    <phoneticPr fontId="1"/>
  </si>
  <si>
    <t>　（８） 周辺環境への配慮事項</t>
    <rPh sb="5" eb="7">
      <t>シュウヘン</t>
    </rPh>
    <rPh sb="7" eb="9">
      <t>カンキョウ</t>
    </rPh>
    <rPh sb="11" eb="15">
      <t>ハイリョジコウ</t>
    </rPh>
    <phoneticPr fontId="1"/>
  </si>
  <si>
    <t>　（９） 伐採跡地の更新に係る事項</t>
    <rPh sb="5" eb="7">
      <t>バッサイ</t>
    </rPh>
    <rPh sb="7" eb="9">
      <t>アトチ</t>
    </rPh>
    <rPh sb="10" eb="12">
      <t>コウシン</t>
    </rPh>
    <rPh sb="13" eb="14">
      <t>カカ</t>
    </rPh>
    <rPh sb="15" eb="17">
      <t>ジコウ</t>
    </rPh>
    <phoneticPr fontId="1"/>
  </si>
  <si>
    <t>　 (１）納材単価及び手数料</t>
    <rPh sb="5" eb="7">
      <t>ノウザイ</t>
    </rPh>
    <rPh sb="7" eb="9">
      <t>タンカ</t>
    </rPh>
    <rPh sb="9" eb="10">
      <t>オヨ</t>
    </rPh>
    <rPh sb="11" eb="14">
      <t>テスウリョウ</t>
    </rPh>
    <phoneticPr fontId="1"/>
  </si>
  <si>
    <t>　（２）集積土場～納材先までの積込・輸送</t>
    <rPh sb="4" eb="8">
      <t>シュウセキドバ</t>
    </rPh>
    <rPh sb="9" eb="11">
      <t>ノウザイ</t>
    </rPh>
    <rPh sb="11" eb="12">
      <t>サキ</t>
    </rPh>
    <rPh sb="15" eb="16">
      <t>ツ</t>
    </rPh>
    <rPh sb="16" eb="17">
      <t>コ</t>
    </rPh>
    <rPh sb="18" eb="20">
      <t>ユソウ</t>
    </rPh>
    <phoneticPr fontId="1"/>
  </si>
  <si>
    <t>　（７） 公益的機能の維持・林地保全上の配慮事項</t>
    <rPh sb="5" eb="10">
      <t>コウエキテキキノウ</t>
    </rPh>
    <rPh sb="11" eb="13">
      <t>イジ</t>
    </rPh>
    <rPh sb="14" eb="16">
      <t>リンチ</t>
    </rPh>
    <rPh sb="16" eb="18">
      <t>ホゼン</t>
    </rPh>
    <rPh sb="18" eb="19">
      <t>ジョウ</t>
    </rPh>
    <rPh sb="20" eb="22">
      <t>ハイリョ</t>
    </rPh>
    <rPh sb="22" eb="24">
      <t>ジコウ</t>
    </rPh>
    <phoneticPr fontId="1"/>
  </si>
  <si>
    <t>納材先</t>
    <rPh sb="0" eb="2">
      <t>ノウザイ</t>
    </rPh>
    <rPh sb="2" eb="3">
      <t>サキ</t>
    </rPh>
    <phoneticPr fontId="1"/>
  </si>
  <si>
    <t>（３） 原木の納材先と有利販売の工夫</t>
    <rPh sb="4" eb="6">
      <t>ゲンボク</t>
    </rPh>
    <rPh sb="7" eb="9">
      <t>ノウザイ</t>
    </rPh>
    <rPh sb="9" eb="10">
      <t>サキ</t>
    </rPh>
    <rPh sb="11" eb="13">
      <t>ユウリ</t>
    </rPh>
    <rPh sb="13" eb="15">
      <t>ハンバイ</t>
    </rPh>
    <rPh sb="16" eb="18">
      <t>クフウ</t>
    </rPh>
    <phoneticPr fontId="1"/>
  </si>
  <si>
    <t>備　　　　考</t>
  </si>
  <si>
    <t>　計</t>
    <rPh sb="1" eb="2">
      <t>ケイ</t>
    </rPh>
    <phoneticPr fontId="1"/>
  </si>
  <si>
    <t>出雲市長　飯塚　俊之　様</t>
    <rPh sb="0" eb="4">
      <t>イズモシチョウ</t>
    </rPh>
    <rPh sb="5" eb="7">
      <t>イイツカ</t>
    </rPh>
    <rPh sb="8" eb="10">
      <t>トシユキ</t>
    </rPh>
    <rPh sb="11" eb="12">
      <t>サマ</t>
    </rPh>
    <phoneticPr fontId="1"/>
  </si>
  <si>
    <t>事業地名</t>
    <rPh sb="0" eb="3">
      <t>ジギョウチ</t>
    </rPh>
    <rPh sb="3" eb="4">
      <t>メイ</t>
    </rPh>
    <phoneticPr fontId="1"/>
  </si>
  <si>
    <t>番号</t>
    <rPh sb="0" eb="2">
      <t>バンゴウ</t>
    </rPh>
    <phoneticPr fontId="1"/>
  </si>
  <si>
    <t>「伐木集積事業」企画提案書</t>
    <rPh sb="1" eb="2">
      <t>バツ</t>
    </rPh>
    <rPh sb="2" eb="3">
      <t>キ</t>
    </rPh>
    <rPh sb="3" eb="5">
      <t>シュウセキ</t>
    </rPh>
    <rPh sb="5" eb="7">
      <t>ジギョウ</t>
    </rPh>
    <rPh sb="8" eb="10">
      <t>キカク</t>
    </rPh>
    <rPh sb="10" eb="12">
      <t>テイアン</t>
    </rPh>
    <rPh sb="12" eb="13">
      <t>ショ</t>
    </rPh>
    <phoneticPr fontId="1"/>
  </si>
  <si>
    <t>　（１） 伐木集積の提案価格</t>
    <rPh sb="5" eb="6">
      <t>バツ</t>
    </rPh>
    <rPh sb="6" eb="7">
      <t>キ</t>
    </rPh>
    <rPh sb="7" eb="9">
      <t>シュウセキ</t>
    </rPh>
    <rPh sb="10" eb="12">
      <t>テイアン</t>
    </rPh>
    <rPh sb="12" eb="14">
      <t>カカク</t>
    </rPh>
    <phoneticPr fontId="1"/>
  </si>
  <si>
    <t>広葉樹</t>
    <rPh sb="0" eb="3">
      <t>コウヨウジュ</t>
    </rPh>
    <phoneticPr fontId="1"/>
  </si>
  <si>
    <t>ア　再造林に関する意向</t>
    <rPh sb="2" eb="3">
      <t>サイ</t>
    </rPh>
    <rPh sb="3" eb="5">
      <t>ゾウリン</t>
    </rPh>
    <rPh sb="6" eb="7">
      <t>カン</t>
    </rPh>
    <phoneticPr fontId="1"/>
  </si>
  <si>
    <t>別紙のとおり</t>
    <rPh sb="0" eb="2">
      <t>ベッシ</t>
    </rPh>
    <phoneticPr fontId="1"/>
  </si>
  <si>
    <t>２．提案書</t>
    <rPh sb="2" eb="5">
      <t>テイアンショ</t>
    </rPh>
    <phoneticPr fontId="1"/>
  </si>
  <si>
    <t>１．企画提案を行う事業地</t>
    <rPh sb="2" eb="4">
      <t>キカク</t>
    </rPh>
    <rPh sb="4" eb="6">
      <t>テイアン</t>
    </rPh>
    <rPh sb="7" eb="8">
      <t>オコナ</t>
    </rPh>
    <phoneticPr fontId="1"/>
  </si>
  <si>
    <t>「伐木集積事業」　提案内訳</t>
    <rPh sb="1" eb="2">
      <t>バツ</t>
    </rPh>
    <rPh sb="2" eb="3">
      <t>キ</t>
    </rPh>
    <rPh sb="3" eb="5">
      <t>シュウセキ</t>
    </rPh>
    <rPh sb="5" eb="7">
      <t>ジギョウ</t>
    </rPh>
    <rPh sb="9" eb="10">
      <t>ツツミ</t>
    </rPh>
    <rPh sb="10" eb="11">
      <t>アン</t>
    </rPh>
    <rPh sb="11" eb="12">
      <t>ナイ</t>
    </rPh>
    <rPh sb="12" eb="13">
      <t>ヤク</t>
    </rPh>
    <phoneticPr fontId="1"/>
  </si>
  <si>
    <t>「伐木集積事業」企画提案書に添付する図面</t>
    <rPh sb="1" eb="2">
      <t>バツ</t>
    </rPh>
    <rPh sb="2" eb="3">
      <t>キ</t>
    </rPh>
    <rPh sb="3" eb="5">
      <t>シュウセキ</t>
    </rPh>
    <rPh sb="5" eb="7">
      <t>ジギョウ</t>
    </rPh>
    <rPh sb="7" eb="9">
      <t>シュギョウム</t>
    </rPh>
    <rPh sb="14" eb="16">
      <t>テンプ</t>
    </rPh>
    <rPh sb="18" eb="20">
      <t>ズメン</t>
    </rPh>
    <phoneticPr fontId="1"/>
  </si>
  <si>
    <t>円</t>
    <rPh sb="0" eb="1">
      <t>エン</t>
    </rPh>
    <phoneticPr fontId="1"/>
  </si>
  <si>
    <t>伐採跡地更新計画</t>
    <rPh sb="0" eb="4">
      <t>バッサイアトチ</t>
    </rPh>
    <rPh sb="4" eb="8">
      <t>コウシンケイカク</t>
    </rPh>
    <phoneticPr fontId="1"/>
  </si>
  <si>
    <t>計画内容</t>
    <rPh sb="0" eb="4">
      <t>ケイカクナイヨウ</t>
    </rPh>
    <phoneticPr fontId="1"/>
  </si>
  <si>
    <t>植栽希望樹種</t>
    <rPh sb="0" eb="2">
      <t>ショクサイ</t>
    </rPh>
    <rPh sb="2" eb="4">
      <t>キボウ</t>
    </rPh>
    <rPh sb="4" eb="6">
      <t>ジュシュ</t>
    </rPh>
    <phoneticPr fontId="1"/>
  </si>
  <si>
    <t>植栽計画年度</t>
    <rPh sb="0" eb="2">
      <t>ショクサイ</t>
    </rPh>
    <rPh sb="2" eb="6">
      <t>ケイカクネンド</t>
    </rPh>
    <phoneticPr fontId="1"/>
  </si>
  <si>
    <t>令和8年度</t>
    <rPh sb="0" eb="2">
      <t>レイワ</t>
    </rPh>
    <rPh sb="3" eb="5">
      <t>ネンド</t>
    </rPh>
    <phoneticPr fontId="1"/>
  </si>
  <si>
    <t>保育計画</t>
    <rPh sb="0" eb="2">
      <t>ホイク</t>
    </rPh>
    <rPh sb="2" eb="4">
      <t>ケイカク</t>
    </rPh>
    <phoneticPr fontId="1"/>
  </si>
  <si>
    <t>計画番号</t>
    <rPh sb="0" eb="4">
      <t>ケイカクバンゴウ</t>
    </rPh>
    <phoneticPr fontId="1"/>
  </si>
  <si>
    <t>（例）１</t>
    <rPh sb="1" eb="2">
      <t>レイ</t>
    </rPh>
    <phoneticPr fontId="1"/>
  </si>
  <si>
    <t>植栽計画
面積(ha)</t>
    <rPh sb="0" eb="2">
      <t>ショクサイ</t>
    </rPh>
    <rPh sb="2" eb="4">
      <t>ケイカク</t>
    </rPh>
    <rPh sb="5" eb="7">
      <t>メンセキ</t>
    </rPh>
    <phoneticPr fontId="1"/>
  </si>
  <si>
    <t>ヒノキ（大苗）</t>
    <rPh sb="4" eb="6">
      <t>オオナエ</t>
    </rPh>
    <phoneticPr fontId="1"/>
  </si>
  <si>
    <t xml:space="preserve">植栽後1年 </t>
    <rPh sb="0" eb="3">
      <t>ショクサイゴ</t>
    </rPh>
    <rPh sb="4" eb="5">
      <t>ネン</t>
    </rPh>
    <phoneticPr fontId="1"/>
  </si>
  <si>
    <t>植栽後2年</t>
    <rPh sb="0" eb="3">
      <t>ショクサイゴ</t>
    </rPh>
    <phoneticPr fontId="1"/>
  </si>
  <si>
    <t>植栽後3年</t>
    <rPh sb="0" eb="3">
      <t>ショクサイゴ</t>
    </rPh>
    <phoneticPr fontId="1"/>
  </si>
  <si>
    <t>植栽後4年</t>
    <rPh sb="0" eb="3">
      <t>ショクサイゴ</t>
    </rPh>
    <phoneticPr fontId="1"/>
  </si>
  <si>
    <t>植栽後5年</t>
    <rPh sb="0" eb="3">
      <t>ショクサイゴ</t>
    </rPh>
    <phoneticPr fontId="1"/>
  </si>
  <si>
    <t>下刈り</t>
    <rPh sb="0" eb="2">
      <t>シタガ</t>
    </rPh>
    <phoneticPr fontId="1"/>
  </si>
  <si>
    <t>造林方法の工夫等</t>
    <rPh sb="7" eb="8">
      <t>トウ</t>
    </rPh>
    <phoneticPr fontId="1"/>
  </si>
  <si>
    <t>保育方法の工夫等</t>
    <rPh sb="0" eb="2">
      <t>ホイク</t>
    </rPh>
    <phoneticPr fontId="1"/>
  </si>
  <si>
    <t>労務費の</t>
    <rPh sb="0" eb="3">
      <t>ロウムヒ</t>
    </rPh>
    <phoneticPr fontId="1"/>
  </si>
  <si>
    <t>%</t>
    <phoneticPr fontId="1"/>
  </si>
  <si>
    <t>針葉樹</t>
    <rPh sb="0" eb="3">
      <t>シンヨウジュ</t>
    </rPh>
    <phoneticPr fontId="1"/>
  </si>
  <si>
    <t>スギ</t>
    <phoneticPr fontId="1"/>
  </si>
  <si>
    <t>３．提案金額（原木販売事業の提案額ー伐木集積事業の提案額）</t>
    <rPh sb="2" eb="4">
      <t>テイアン</t>
    </rPh>
    <rPh sb="4" eb="6">
      <t>キンガク</t>
    </rPh>
    <rPh sb="7" eb="9">
      <t>ゲンボク</t>
    </rPh>
    <rPh sb="9" eb="11">
      <t>ハンバイ</t>
    </rPh>
    <rPh sb="11" eb="13">
      <t>ジギョウ</t>
    </rPh>
    <rPh sb="14" eb="16">
      <t>テイアン</t>
    </rPh>
    <rPh sb="16" eb="17">
      <t>ガク</t>
    </rPh>
    <rPh sb="18" eb="19">
      <t>バツ</t>
    </rPh>
    <rPh sb="19" eb="20">
      <t>キ</t>
    </rPh>
    <rPh sb="20" eb="22">
      <t>シュウセキ</t>
    </rPh>
    <rPh sb="22" eb="24">
      <t>ジギョウ</t>
    </rPh>
    <rPh sb="25" eb="27">
      <t>テイアン</t>
    </rPh>
    <rPh sb="27" eb="28">
      <t>ガク</t>
    </rPh>
    <phoneticPr fontId="1"/>
  </si>
  <si>
    <t>円</t>
    <rPh sb="0" eb="1">
      <t>エン</t>
    </rPh>
    <phoneticPr fontId="1"/>
  </si>
  <si>
    <t>５．添付書類</t>
    <rPh sb="2" eb="6">
      <t>テンプショルイ</t>
    </rPh>
    <phoneticPr fontId="1"/>
  </si>
  <si>
    <t>４．支払時期</t>
    <rPh sb="2" eb="6">
      <t>シハライジキ</t>
    </rPh>
    <phoneticPr fontId="1"/>
  </si>
  <si>
    <t>令和　　年　　月　～　令和　　年　　月の　　　　　年間</t>
    <rPh sb="0" eb="2">
      <t>レイワ</t>
    </rPh>
    <rPh sb="11" eb="13">
      <t>レイワ</t>
    </rPh>
    <rPh sb="25" eb="27">
      <t>ネンカン</t>
    </rPh>
    <phoneticPr fontId="1"/>
  </si>
  <si>
    <t>補助事業活用の有無
有の場合その補助事業名</t>
    <rPh sb="0" eb="4">
      <t>ホジョジギョウ</t>
    </rPh>
    <rPh sb="4" eb="6">
      <t>カツヨウ</t>
    </rPh>
    <rPh sb="7" eb="9">
      <t>ウム</t>
    </rPh>
    <rPh sb="10" eb="11">
      <t>ア</t>
    </rPh>
    <rPh sb="12" eb="14">
      <t>バアイ</t>
    </rPh>
    <rPh sb="16" eb="21">
      <t>ホジョジギョウメイ</t>
    </rPh>
    <phoneticPr fontId="1"/>
  </si>
  <si>
    <t>円</t>
    <rPh sb="0" eb="1">
      <t>エン</t>
    </rPh>
    <phoneticPr fontId="1"/>
  </si>
  <si>
    <t>円/日</t>
  </si>
  <si>
    <t>人件費</t>
    <rPh sb="0" eb="3">
      <t>ジンケンヒ</t>
    </rPh>
    <phoneticPr fontId="1"/>
  </si>
  <si>
    <t>広葉樹</t>
    <rPh sb="0" eb="3">
      <t>コウヨウジュ</t>
    </rPh>
    <phoneticPr fontId="1"/>
  </si>
  <si>
    <t>素材生産経費の</t>
    <rPh sb="0" eb="2">
      <t>ソザイ</t>
    </rPh>
    <rPh sb="2" eb="4">
      <t>セイサン</t>
    </rPh>
    <rPh sb="4" eb="6">
      <t>ケイヒ</t>
    </rPh>
    <phoneticPr fontId="1"/>
  </si>
  <si>
    <t>%</t>
  </si>
  <si>
    <t>　　　　　　</t>
    <phoneticPr fontId="1"/>
  </si>
  <si>
    <t>円/日</t>
    <phoneticPr fontId="1"/>
  </si>
  <si>
    <t>補助金額</t>
    <rPh sb="0" eb="4">
      <t>ホジョキンガク</t>
    </rPh>
    <phoneticPr fontId="1"/>
  </si>
  <si>
    <t>―</t>
    <phoneticPr fontId="1"/>
  </si>
  <si>
    <t>（機械名を記入）</t>
    <rPh sb="0" eb="2">
      <t>キカイ</t>
    </rPh>
    <rPh sb="2" eb="3">
      <t>メイ</t>
    </rPh>
    <rPh sb="5" eb="7">
      <t>キニュウ</t>
    </rPh>
    <phoneticPr fontId="1"/>
  </si>
  <si>
    <t>・</t>
    <phoneticPr fontId="1"/>
  </si>
  <si>
    <t>自社以外で実施の場合その事業者名（例：○○森林組合）</t>
    <rPh sb="0" eb="2">
      <t>ジシャ</t>
    </rPh>
    <rPh sb="2" eb="4">
      <t>イガイ</t>
    </rPh>
    <rPh sb="5" eb="7">
      <t>ジッシ</t>
    </rPh>
    <rPh sb="8" eb="10">
      <t>バアイ</t>
    </rPh>
    <rPh sb="12" eb="16">
      <t>ジギョウシャメイ</t>
    </rPh>
    <rPh sb="17" eb="18">
      <t>レイ</t>
    </rPh>
    <rPh sb="21" eb="25">
      <t>シンリンクミアイ</t>
    </rPh>
    <phoneticPr fontId="1"/>
  </si>
  <si>
    <t>＊必要に応じて、径級ごとに行を挿入してください。</t>
    <rPh sb="1" eb="3">
      <t>ヒツヨウ</t>
    </rPh>
    <rPh sb="4" eb="5">
      <t>オウ</t>
    </rPh>
    <rPh sb="8" eb="10">
      <t>ケイキュウ</t>
    </rPh>
    <rPh sb="13" eb="14">
      <t>ギョウ</t>
    </rPh>
    <rPh sb="15" eb="17">
      <t>ソウニュウ</t>
    </rPh>
    <phoneticPr fontId="1"/>
  </si>
  <si>
    <t>←　この額が提案額となります。</t>
    <rPh sb="4" eb="5">
      <t>ガク</t>
    </rPh>
    <rPh sb="6" eb="9">
      <t>テイアンガク</t>
    </rPh>
    <phoneticPr fontId="1"/>
  </si>
  <si>
    <t>＊補助金を控除した額
←この額が提案額となります。</t>
    <rPh sb="1" eb="4">
      <t>ホジョキン</t>
    </rPh>
    <rPh sb="5" eb="7">
      <t>コウジョ</t>
    </rPh>
    <rPh sb="9" eb="10">
      <t>ガク</t>
    </rPh>
    <rPh sb="14" eb="15">
      <t>ガク</t>
    </rPh>
    <rPh sb="16" eb="19">
      <t>テイアンガク</t>
    </rPh>
    <phoneticPr fontId="1"/>
  </si>
  <si>
    <t>←この額が提案額となります。</t>
    <phoneticPr fontId="1"/>
  </si>
  <si>
    <t>＊買取単価は、末端納材単価から輸送単価及び納材手数料などを差し引いたものとなります。</t>
    <rPh sb="1" eb="3">
      <t>カイトリ</t>
    </rPh>
    <rPh sb="3" eb="5">
      <t>タンカ</t>
    </rPh>
    <rPh sb="7" eb="9">
      <t>マッタン</t>
    </rPh>
    <rPh sb="9" eb="11">
      <t>ノウザイ</t>
    </rPh>
    <rPh sb="11" eb="13">
      <t>タンカ</t>
    </rPh>
    <rPh sb="15" eb="17">
      <t>ユソウ</t>
    </rPh>
    <rPh sb="17" eb="19">
      <t>タンカ</t>
    </rPh>
    <rPh sb="19" eb="20">
      <t>オヨ</t>
    </rPh>
    <rPh sb="21" eb="23">
      <t>ノウザイ</t>
    </rPh>
    <rPh sb="23" eb="26">
      <t>テスウリョウ</t>
    </rPh>
    <rPh sb="29" eb="30">
      <t>サ</t>
    </rPh>
    <rPh sb="31" eb="32">
      <t>ヒ</t>
    </rPh>
    <phoneticPr fontId="1"/>
  </si>
  <si>
    <t>＊「3伐採跡地更新計画シート」にも記入してください。</t>
    <rPh sb="3" eb="9">
      <t>バッサイアトチコウシン</t>
    </rPh>
    <rPh sb="9" eb="11">
      <t>ケイカク</t>
    </rPh>
    <rPh sb="17" eb="19">
      <t>キニュウ</t>
    </rPh>
    <phoneticPr fontId="1"/>
  </si>
  <si>
    <t>＊チップ材の１トンは１．３m³と計算します。トン当たり単価に0.769を乗じてください。</t>
    <rPh sb="4" eb="5">
      <t>ザイ</t>
    </rPh>
    <rPh sb="16" eb="18">
      <t>ケイサン</t>
    </rPh>
    <rPh sb="17" eb="18">
      <t>サン</t>
    </rPh>
    <rPh sb="24" eb="25">
      <t>ア</t>
    </rPh>
    <rPh sb="27" eb="29">
      <t>タンカ</t>
    </rPh>
    <rPh sb="36" eb="37">
      <t>ジョウ</t>
    </rPh>
    <phoneticPr fontId="1"/>
  </si>
  <si>
    <t>←選択してください</t>
    <rPh sb="1" eb="3">
      <t>センタク</t>
    </rPh>
    <phoneticPr fontId="1"/>
  </si>
  <si>
    <t>　　直近の決算諸表</t>
    <rPh sb="2" eb="4">
      <t>チョッキン</t>
    </rPh>
    <rPh sb="5" eb="7">
      <t>ケッサン</t>
    </rPh>
    <rPh sb="7" eb="9">
      <t>ショヒョウ</t>
    </rPh>
    <phoneticPr fontId="1"/>
  </si>
  <si>
    <t>（１）貸借対照表</t>
    <phoneticPr fontId="1"/>
  </si>
  <si>
    <t>（２）損益計算書</t>
    <phoneticPr fontId="1"/>
  </si>
  <si>
    <t>（様式第4号）</t>
    <rPh sb="1" eb="3">
      <t>ヨウシキ</t>
    </rPh>
    <rPh sb="3" eb="4">
      <t>ダイ</t>
    </rPh>
    <rPh sb="5" eb="6">
      <t>ゴウ</t>
    </rPh>
    <phoneticPr fontId="1"/>
  </si>
  <si>
    <t>　令和　　年　　月　　日付けで募集のあった市公有林主伐事業に参加したいので、下記の
とおり提案書を提出します。</t>
    <rPh sb="1" eb="3">
      <t>レイワ</t>
    </rPh>
    <rPh sb="15" eb="17">
      <t>ボシュウ</t>
    </rPh>
    <rPh sb="21" eb="22">
      <t>シ</t>
    </rPh>
    <rPh sb="22" eb="23">
      <t>コウ</t>
    </rPh>
    <rPh sb="23" eb="24">
      <t>ユウ</t>
    </rPh>
    <rPh sb="24" eb="25">
      <t>リン</t>
    </rPh>
    <rPh sb="25" eb="27">
      <t>シュバツ</t>
    </rPh>
    <rPh sb="27" eb="29">
      <t>ジギョウ</t>
    </rPh>
    <rPh sb="38" eb="40">
      <t>カキ</t>
    </rPh>
    <rPh sb="45" eb="48">
      <t>テイアンショ</t>
    </rPh>
    <phoneticPr fontId="1"/>
  </si>
  <si>
    <t>①伐木集積事業の開始前に提案額を支払う</t>
    <rPh sb="1" eb="7">
      <t>バツボクシュウセキジギョウ</t>
    </rPh>
    <rPh sb="8" eb="11">
      <t>カイシマエ</t>
    </rPh>
    <rPh sb="12" eb="15">
      <t>テイアンガク</t>
    </rPh>
    <rPh sb="16" eb="18">
      <t>シハラ</t>
    </rPh>
    <phoneticPr fontId="1"/>
  </si>
  <si>
    <t>修　繕</t>
    <rPh sb="0" eb="1">
      <t>オサム</t>
    </rPh>
    <rPh sb="2" eb="3">
      <t>ゼン</t>
    </rPh>
    <phoneticPr fontId="1"/>
  </si>
  <si>
    <t>修　　繕</t>
    <rPh sb="0" eb="1">
      <t>オサム</t>
    </rPh>
    <rPh sb="3" eb="4">
      <t>ゼン</t>
    </rPh>
    <phoneticPr fontId="1"/>
  </si>
  <si>
    <t>賃借料</t>
    <rPh sb="0" eb="3">
      <t>チンシャクリョウ</t>
    </rPh>
    <phoneticPr fontId="1"/>
  </si>
  <si>
    <t>円/日</t>
    <phoneticPr fontId="1"/>
  </si>
  <si>
    <t>②生産材積の実績に応じた額を支払う</t>
    <rPh sb="1" eb="5">
      <t>セイサンザイセキ</t>
    </rPh>
    <rPh sb="6" eb="8">
      <t>ジッセキ</t>
    </rPh>
    <rPh sb="9" eb="10">
      <t>オウ</t>
    </rPh>
    <rPh sb="12" eb="13">
      <t>ガク</t>
    </rPh>
    <rPh sb="14" eb="16">
      <t>シハラ</t>
    </rPh>
    <phoneticPr fontId="1"/>
  </si>
  <si>
    <t>１．路網開設費等</t>
    <rPh sb="2" eb="3">
      <t>ロ</t>
    </rPh>
    <rPh sb="3" eb="4">
      <t>モウ</t>
    </rPh>
    <rPh sb="4" eb="6">
      <t>カイセツ</t>
    </rPh>
    <rPh sb="6" eb="7">
      <t>ヒ</t>
    </rPh>
    <rPh sb="7" eb="8">
      <t>トウ</t>
    </rPh>
    <phoneticPr fontId="1"/>
  </si>
  <si>
    <t>「令和７年度出雲市市公有林主伐事業」企画提案書</t>
    <rPh sb="1" eb="3">
      <t>レイワ</t>
    </rPh>
    <rPh sb="4" eb="6">
      <t>ネンド</t>
    </rPh>
    <rPh sb="6" eb="9">
      <t>イズモシ</t>
    </rPh>
    <rPh sb="9" eb="10">
      <t>シ</t>
    </rPh>
    <rPh sb="10" eb="11">
      <t>コウ</t>
    </rPh>
    <rPh sb="11" eb="12">
      <t>ユウ</t>
    </rPh>
    <rPh sb="12" eb="13">
      <t>リン</t>
    </rPh>
    <rPh sb="13" eb="15">
      <t>シュバツ</t>
    </rPh>
    <rPh sb="15" eb="17">
      <t>ジギョウ</t>
    </rPh>
    <rPh sb="18" eb="20">
      <t>キカク</t>
    </rPh>
    <rPh sb="20" eb="22">
      <t>テイアン</t>
    </rPh>
    <phoneticPr fontId="1"/>
  </si>
  <si>
    <t>小田市有林</t>
    <rPh sb="0" eb="5">
      <t>オダシユウリン</t>
    </rPh>
    <phoneticPr fontId="1"/>
  </si>
  <si>
    <t>出雲市多伎町小田1572番13外</t>
    <rPh sb="0" eb="6">
      <t>イズモシタキチョウ</t>
    </rPh>
    <rPh sb="6" eb="8">
      <t>オダ</t>
    </rPh>
    <rPh sb="12" eb="13">
      <t>バン</t>
    </rPh>
    <rPh sb="15" eb="16">
      <t>ホカ</t>
    </rPh>
    <phoneticPr fontId="1"/>
  </si>
  <si>
    <t>（消費税抜き）</t>
    <rPh sb="1" eb="5">
      <t>ショウヒゼイヌ</t>
    </rPh>
    <phoneticPr fontId="1"/>
  </si>
  <si>
    <t>提案価格の根拠は別紙のとおり(路網開設費等+原木生産経費)</t>
    <rPh sb="0" eb="4">
      <t>テイアンカカク</t>
    </rPh>
    <rPh sb="5" eb="7">
      <t>コンキョ</t>
    </rPh>
    <rPh sb="8" eb="10">
      <t>ベッシ</t>
    </rPh>
    <rPh sb="15" eb="17">
      <t>ロモウ</t>
    </rPh>
    <rPh sb="17" eb="20">
      <t>カイセツヒ</t>
    </rPh>
    <rPh sb="20" eb="21">
      <t>トウ</t>
    </rPh>
    <rPh sb="22" eb="28">
      <t>ゲンボクセイサンケイヒ</t>
    </rPh>
    <phoneticPr fontId="1"/>
  </si>
  <si>
    <t>内容・規格等</t>
    <rPh sb="0" eb="2">
      <t>ナイヨウ</t>
    </rPh>
    <rPh sb="3" eb="6">
      <t>キカクトウ</t>
    </rPh>
    <phoneticPr fontId="1"/>
  </si>
  <si>
    <t>小計</t>
    <rPh sb="0" eb="2">
      <t>ショウケイ</t>
    </rPh>
    <phoneticPr fontId="1"/>
  </si>
  <si>
    <t>日当たり損料</t>
    <rPh sb="0" eb="1">
      <t>ニチ</t>
    </rPh>
    <rPh sb="1" eb="2">
      <t>ア</t>
    </rPh>
    <rPh sb="4" eb="6">
      <t>ソンリョウ</t>
    </rPh>
    <phoneticPr fontId="1"/>
  </si>
  <si>
    <r>
      <t xml:space="preserve">林業機械損料
</t>
    </r>
    <r>
      <rPr>
        <sz val="9"/>
        <color theme="1"/>
        <rFont val="ＭＳ Ｐゴシック"/>
        <family val="3"/>
        <charset val="128"/>
        <scheme val="minor"/>
      </rPr>
      <t>(自社の林業機械使用時)</t>
    </r>
    <rPh sb="0" eb="2">
      <t>リンギョウ</t>
    </rPh>
    <rPh sb="2" eb="4">
      <t>キカイ</t>
    </rPh>
    <rPh sb="4" eb="6">
      <t>ソンリョウ</t>
    </rPh>
    <phoneticPr fontId="1"/>
  </si>
  <si>
    <t>内訳
素材生産経費＝労務費＋機械損料・賃借料＋外注費＋燃料費</t>
    <rPh sb="0" eb="2">
      <t>ウチワケ</t>
    </rPh>
    <rPh sb="3" eb="9">
      <t>ソザイセイサンケイヒ</t>
    </rPh>
    <rPh sb="10" eb="13">
      <t>ロウムヒ</t>
    </rPh>
    <rPh sb="14" eb="18">
      <t>キカイソンリョウ</t>
    </rPh>
    <rPh sb="19" eb="22">
      <t>チンシャクリョウ</t>
    </rPh>
    <rPh sb="23" eb="26">
      <t>ガイチュウヒ</t>
    </rPh>
    <rPh sb="27" eb="30">
      <t>ネンリョウヒ</t>
    </rPh>
    <phoneticPr fontId="1"/>
  </si>
  <si>
    <t xml:space="preserve">     森林基本図等の図面（縮尺１／５,０００）に、以下の内容を表示してください。</t>
    <rPh sb="10" eb="11">
      <t>トウ</t>
    </rPh>
    <rPh sb="12" eb="14">
      <t>ズメン</t>
    </rPh>
    <rPh sb="15" eb="17">
      <t>シュクシャク</t>
    </rPh>
    <phoneticPr fontId="1"/>
  </si>
  <si>
    <t>（１） 原木販売の提案価格</t>
    <rPh sb="4" eb="6">
      <t>ゲンボク</t>
    </rPh>
    <rPh sb="6" eb="8">
      <t>ハンバイ</t>
    </rPh>
    <phoneticPr fontId="1"/>
  </si>
  <si>
    <t>（２） 販売見込み数量</t>
    <rPh sb="4" eb="6">
      <t>ハンバイ</t>
    </rPh>
    <rPh sb="6" eb="8">
      <t>ミコ</t>
    </rPh>
    <rPh sb="9" eb="11">
      <t>スウリョウ</t>
    </rPh>
    <phoneticPr fontId="1"/>
  </si>
  <si>
    <t>１．原木の販売価格（提案額）</t>
    <rPh sb="2" eb="4">
      <t>ゲンボク</t>
    </rPh>
    <rPh sb="5" eb="9">
      <t>ハンバイカカク</t>
    </rPh>
    <rPh sb="10" eb="13">
      <t>テイアンガク</t>
    </rPh>
    <phoneticPr fontId="1"/>
  </si>
  <si>
    <t>この色で着色されたセルに入力してください。</t>
    <rPh sb="2" eb="3">
      <t>イロ</t>
    </rPh>
    <rPh sb="4" eb="6">
      <t>チャクショク</t>
    </rPh>
    <rPh sb="12" eb="14">
      <t>ニュウリョク</t>
    </rPh>
    <phoneticPr fontId="1"/>
  </si>
  <si>
    <t>金額、材積の小数点以下は切り捨ててください。</t>
    <rPh sb="0" eb="2">
      <t>キンガク</t>
    </rPh>
    <rPh sb="3" eb="5">
      <t>ザイセキ</t>
    </rPh>
    <rPh sb="6" eb="11">
      <t>ショウスウテンイカ</t>
    </rPh>
    <rPh sb="12" eb="13">
      <t>キ</t>
    </rPh>
    <rPh sb="14" eb="15">
      <t>ス</t>
    </rPh>
    <phoneticPr fontId="1"/>
  </si>
  <si>
    <t>＊針葉樹　1トン＝１．３m³とする。</t>
    <rPh sb="1" eb="4">
      <t>シンヨウジュ</t>
    </rPh>
    <phoneticPr fontId="1"/>
  </si>
  <si>
    <t>＊広葉樹　1トン＝０．８m³とする。</t>
    <rPh sb="1" eb="4">
      <t>コウヨウジュ</t>
    </rPh>
    <phoneticPr fontId="1"/>
  </si>
  <si>
    <t>（例）電柱移設費用</t>
    <rPh sb="1" eb="2">
      <t>レイ</t>
    </rPh>
    <rPh sb="3" eb="9">
      <t>デンチュウイセツヒヨウ</t>
    </rPh>
    <phoneticPr fontId="1"/>
  </si>
  <si>
    <t>1柱</t>
    <rPh sb="1" eb="2">
      <t>ハシラ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</si>
</sst>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9"/>
      <color rgb="FFFF0000"/>
      <name val="ＭＳ Ｐゴシック"/>
      <family val="3"/>
      <charset val="128"/>
    </font>
    <font>
      <sz val="11"/>
      <name val="ＭＳ Ｐゴシック"/>
      <family val="2"/>
      <charset val="128"/>
      <scheme val="minor"/>
    </font>
    <font>
      <sz val="9"/>
      <color theme="1"/>
      <name val="ＭＳ Ｐゴシック"/>
      <family val="3"/>
      <charset val="128"/>
      <scheme val="minor"/>
    </font>
    <font>
      <b/>
      <sz val="18"/>
      <color theme="1"/>
      <name val="ＭＳ Ｐゴシック"/>
      <family val="3"/>
      <charset val="128"/>
      <scheme val="minor"/>
    </font>
    <font>
      <sz val="18"/>
      <color theme="1"/>
      <name val="ＭＳ Ｐゴシック"/>
      <family val="2"/>
      <charset val="128"/>
      <scheme val="minor"/>
    </font>
    <font>
      <sz val="12"/>
      <color theme="0" tint="-0.499984740745262"/>
      <name val="ＭＳ Ｐゴシック"/>
      <family val="3"/>
      <charset val="128"/>
      <scheme val="minor"/>
    </font>
    <font>
      <sz val="18"/>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scheme val="minor"/>
    </font>
    <font>
      <b/>
      <sz val="16"/>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14"/>
      <color theme="1"/>
      <name val="ＭＳ Ｐゴシック"/>
      <family val="3"/>
      <charset val="128"/>
      <scheme val="minor"/>
    </font>
    <font>
      <b/>
      <sz val="12"/>
      <name val="ＭＳ Ｐゴシック"/>
      <family val="3"/>
      <charset val="128"/>
      <scheme val="minor"/>
    </font>
    <font>
      <sz val="9"/>
      <color theme="1"/>
      <name val="ＭＳ Ｐゴシック"/>
      <family val="3"/>
      <charset val="128"/>
    </font>
    <font>
      <sz val="9"/>
      <name val="ＭＳ Ｐゴシック"/>
      <family val="3"/>
      <charset val="128"/>
      <scheme val="minor"/>
    </font>
    <font>
      <sz val="9"/>
      <name val="ＭＳ Ｐゴシック"/>
      <family val="2"/>
      <charset val="128"/>
      <scheme val="minor"/>
    </font>
    <font>
      <sz val="18"/>
      <name val="ＭＳ Ｐゴシック"/>
      <family val="3"/>
      <charset val="128"/>
      <scheme val="minor"/>
    </font>
    <font>
      <sz val="11"/>
      <color theme="1"/>
      <name val="ＭＳ Ｐゴシック"/>
      <family val="2"/>
      <charset val="128"/>
      <scheme val="minor"/>
    </font>
    <font>
      <sz val="16"/>
      <color theme="1"/>
      <name val="ＭＳ Ｐゴシック"/>
      <family val="3"/>
      <charset val="128"/>
      <scheme val="minor"/>
    </font>
    <font>
      <sz val="11"/>
      <color theme="1" tint="0.499984740745262"/>
      <name val="ＭＳ Ｐゴシック"/>
      <family val="3"/>
      <charset val="128"/>
      <scheme val="minor"/>
    </font>
    <font>
      <sz val="11"/>
      <color theme="1" tint="0.499984740745262"/>
      <name val="ＭＳ Ｐゴシック"/>
      <family val="2"/>
      <charset val="128"/>
      <scheme val="minor"/>
    </font>
    <font>
      <sz val="14"/>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top style="thin">
        <color indexed="64"/>
      </top>
      <bottom style="thin">
        <color indexed="64"/>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indexed="64"/>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thin">
        <color indexed="64"/>
      </bottom>
      <diagonal/>
    </border>
    <border>
      <left/>
      <right style="thin">
        <color auto="1"/>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left style="medium">
        <color auto="1"/>
      </left>
      <right/>
      <top/>
      <bottom style="thin">
        <color indexed="64"/>
      </bottom>
      <diagonal/>
    </border>
    <border>
      <left style="thin">
        <color auto="1"/>
      </left>
      <right style="thin">
        <color indexed="64"/>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auto="1"/>
      </right>
      <top/>
      <bottom style="hair">
        <color indexed="64"/>
      </bottom>
      <diagonal/>
    </border>
    <border>
      <left style="thin">
        <color indexed="64"/>
      </left>
      <right/>
      <top/>
      <bottom style="hair">
        <color indexed="64"/>
      </bottom>
      <diagonal/>
    </border>
    <border>
      <left/>
      <right style="thin">
        <color auto="1"/>
      </right>
      <top style="hair">
        <color indexed="64"/>
      </top>
      <bottom/>
      <diagonal/>
    </border>
    <border>
      <left style="thin">
        <color indexed="64"/>
      </left>
      <right/>
      <top style="hair">
        <color indexed="64"/>
      </top>
      <bottom/>
      <diagonal/>
    </border>
    <border diagonalUp="1">
      <left/>
      <right style="thin">
        <color auto="1"/>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right/>
      <top/>
      <bottom style="hair">
        <color indexed="64"/>
      </bottom>
      <diagonal/>
    </border>
    <border>
      <left/>
      <right/>
      <top style="hair">
        <color auto="1"/>
      </top>
      <bottom/>
      <diagonal/>
    </border>
    <border>
      <left style="thin">
        <color auto="1"/>
      </left>
      <right style="thin">
        <color auto="1"/>
      </right>
      <top style="thin">
        <color auto="1"/>
      </top>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style="thin">
        <color auto="1"/>
      </left>
      <right style="thin">
        <color auto="1"/>
      </right>
      <top/>
      <bottom style="thin">
        <color auto="1"/>
      </bottom>
      <diagonal style="thin">
        <color auto="1"/>
      </diagonal>
    </border>
    <border diagonalUp="1">
      <left/>
      <right style="thin">
        <color auto="1"/>
      </right>
      <top/>
      <bottom style="thin">
        <color auto="1"/>
      </bottom>
      <diagonal style="thin">
        <color indexed="64"/>
      </diagonal>
    </border>
    <border diagonalUp="1">
      <left style="thin">
        <color indexed="64"/>
      </left>
      <right style="thin">
        <color auto="1"/>
      </right>
      <top style="thin">
        <color indexed="64"/>
      </top>
      <bottom style="hair">
        <color indexed="64"/>
      </bottom>
      <diagonal style="thin">
        <color auto="1"/>
      </diagonal>
    </border>
    <border diagonalUp="1">
      <left style="thin">
        <color indexed="64"/>
      </left>
      <right/>
      <top style="thin">
        <color indexed="64"/>
      </top>
      <bottom style="hair">
        <color indexed="64"/>
      </bottom>
      <diagonal style="thin">
        <color auto="1"/>
      </diagonal>
    </border>
    <border diagonalUp="1">
      <left/>
      <right style="thin">
        <color auto="1"/>
      </right>
      <top style="thin">
        <color indexed="64"/>
      </top>
      <bottom style="hair">
        <color indexed="64"/>
      </bottom>
      <diagonal style="thin">
        <color indexed="64"/>
      </diagonal>
    </border>
    <border>
      <left/>
      <right/>
      <top style="thin">
        <color auto="1"/>
      </top>
      <bottom style="medium">
        <color auto="1"/>
      </bottom>
      <diagonal/>
    </border>
    <border>
      <left style="medium">
        <color auto="1"/>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auto="1"/>
      </right>
      <top style="thin">
        <color indexed="64"/>
      </top>
      <bottom/>
      <diagonal style="thin">
        <color indexed="64"/>
      </diagonal>
    </border>
    <border>
      <left style="medium">
        <color auto="1"/>
      </left>
      <right/>
      <top/>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55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3" xfId="0" applyBorder="1">
      <alignment vertical="center"/>
    </xf>
    <xf numFmtId="0" fontId="0" fillId="0" borderId="2" xfId="0" applyBorder="1" applyAlignment="1">
      <alignment horizontal="center" vertical="center"/>
    </xf>
    <xf numFmtId="0" fontId="4" fillId="0" borderId="0" xfId="0" applyFont="1" applyAlignment="1">
      <alignment horizontal="left" vertical="top" wrapText="1" shrinkToFit="1"/>
    </xf>
    <xf numFmtId="0" fontId="0" fillId="0" borderId="0" xfId="0" applyAlignment="1">
      <alignment horizontal="left" vertical="top" wrapText="1"/>
    </xf>
    <xf numFmtId="0" fontId="6" fillId="0" borderId="0" xfId="0" applyFont="1">
      <alignment vertical="center"/>
    </xf>
    <xf numFmtId="0" fontId="3" fillId="0" borderId="0" xfId="0" applyFont="1" applyAlignment="1">
      <alignment horizontal="center" vertical="center" textRotation="255" wrapText="1"/>
    </xf>
    <xf numFmtId="0" fontId="3" fillId="0" borderId="0" xfId="0" applyFont="1" applyAlignment="1">
      <alignment horizontal="center" vertical="center"/>
    </xf>
    <xf numFmtId="0" fontId="3" fillId="0" borderId="0" xfId="0" quotePrefix="1" applyFont="1" applyAlignment="1">
      <alignment horizontal="center" vertical="center"/>
    </xf>
    <xf numFmtId="0" fontId="3" fillId="0" borderId="0" xfId="0" applyFont="1">
      <alignment vertical="center"/>
    </xf>
    <xf numFmtId="0" fontId="3" fillId="0" borderId="3" xfId="0" applyFont="1" applyBorder="1">
      <alignment vertical="center"/>
    </xf>
    <xf numFmtId="0" fontId="3" fillId="0" borderId="0" xfId="0" applyFont="1" applyAlignment="1">
      <alignment horizontal="center" vertical="center" shrinkToFit="1"/>
    </xf>
    <xf numFmtId="0" fontId="8" fillId="0" borderId="0" xfId="0" applyFont="1">
      <alignment vertical="center"/>
    </xf>
    <xf numFmtId="0" fontId="3" fillId="0" borderId="2" xfId="0" applyFont="1" applyBorder="1" applyAlignment="1">
      <alignment horizontal="center" vertical="center"/>
    </xf>
    <xf numFmtId="0" fontId="4" fillId="0" borderId="0" xfId="0" applyFont="1">
      <alignment vertical="center"/>
    </xf>
    <xf numFmtId="0" fontId="2" fillId="0" borderId="0" xfId="0" applyFont="1" applyAlignment="1"/>
    <xf numFmtId="0" fontId="3" fillId="0" borderId="1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top"/>
    </xf>
    <xf numFmtId="0" fontId="0" fillId="0" borderId="0" xfId="0" applyAlignment="1">
      <alignment horizontal="left" vertical="top"/>
    </xf>
    <xf numFmtId="0" fontId="5" fillId="0" borderId="0" xfId="0" applyFont="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2" xfId="0" applyBorder="1">
      <alignment vertical="center"/>
    </xf>
    <xf numFmtId="0" fontId="0" fillId="0" borderId="4" xfId="0" applyBorder="1">
      <alignment vertical="center"/>
    </xf>
    <xf numFmtId="0" fontId="14" fillId="0" borderId="0" xfId="0" applyFont="1">
      <alignment vertical="center"/>
    </xf>
    <xf numFmtId="0" fontId="17" fillId="0" borderId="0" xfId="0" applyFont="1">
      <alignment vertical="center"/>
    </xf>
    <xf numFmtId="0" fontId="7" fillId="0" borderId="0" xfId="0" applyFont="1" applyAlignment="1">
      <alignment vertical="top" wrapText="1"/>
    </xf>
    <xf numFmtId="0" fontId="20" fillId="0" borderId="0" xfId="0" applyFont="1">
      <alignment vertical="center"/>
    </xf>
    <xf numFmtId="0" fontId="3" fillId="0" borderId="20" xfId="0" applyFont="1" applyBorder="1">
      <alignment vertical="center"/>
    </xf>
    <xf numFmtId="0" fontId="3" fillId="0" borderId="27" xfId="0" applyFont="1" applyBorder="1">
      <alignment vertical="center"/>
    </xf>
    <xf numFmtId="0" fontId="3" fillId="0" borderId="22" xfId="0" applyFont="1" applyBorder="1">
      <alignment vertical="center"/>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2" borderId="26" xfId="0" applyFont="1" applyFill="1" applyBorder="1" applyAlignment="1">
      <alignment horizontal="center" vertical="center"/>
    </xf>
    <xf numFmtId="0" fontId="3" fillId="0" borderId="21" xfId="0" applyFont="1" applyBorder="1" applyAlignment="1">
      <alignment horizontal="center" vertical="center"/>
    </xf>
    <xf numFmtId="0" fontId="3" fillId="2" borderId="28" xfId="0" applyFont="1" applyFill="1" applyBorder="1" applyAlignment="1">
      <alignment horizontal="center" vertical="center"/>
    </xf>
    <xf numFmtId="0" fontId="3" fillId="0" borderId="23" xfId="0" applyFont="1" applyBorder="1" applyAlignment="1">
      <alignment horizontal="center" vertical="center"/>
    </xf>
    <xf numFmtId="0" fontId="3" fillId="0" borderId="23" xfId="0" quotePrefix="1" applyFont="1" applyBorder="1" applyAlignment="1">
      <alignment horizontal="center" vertical="center"/>
    </xf>
    <xf numFmtId="0" fontId="3" fillId="0" borderId="19" xfId="0" quotePrefix="1" applyFont="1" applyBorder="1" applyAlignment="1">
      <alignment horizontal="center" vertical="center"/>
    </xf>
    <xf numFmtId="0" fontId="3" fillId="0" borderId="18" xfId="0" applyFont="1" applyBorder="1">
      <alignment vertical="center"/>
    </xf>
    <xf numFmtId="0" fontId="3" fillId="0" borderId="19" xfId="0" applyFont="1" applyBorder="1" applyAlignment="1">
      <alignment horizontal="center" vertical="center"/>
    </xf>
    <xf numFmtId="0" fontId="0" fillId="0" borderId="2" xfId="0" applyBorder="1" applyAlignment="1">
      <alignment vertical="center" shrinkToFit="1"/>
    </xf>
    <xf numFmtId="0" fontId="19" fillId="0" borderId="0" xfId="0" applyFont="1" applyAlignment="1">
      <alignment horizontal="left" vertical="center" shrinkToFit="1"/>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3" fillId="0" borderId="5"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6" xfId="0" applyFont="1" applyBorder="1">
      <alignment vertical="center"/>
    </xf>
    <xf numFmtId="0" fontId="3" fillId="0" borderId="11" xfId="0" applyFont="1" applyBorder="1" applyAlignment="1">
      <alignment horizontal="center" vertical="center" wrapText="1"/>
    </xf>
    <xf numFmtId="0" fontId="0" fillId="0" borderId="17" xfId="0" applyBorder="1">
      <alignment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19" xfId="0" applyFont="1" applyBorder="1" applyAlignment="1">
      <alignment horizontal="center" vertical="center" shrinkToFit="1"/>
    </xf>
    <xf numFmtId="0" fontId="3" fillId="0" borderId="31" xfId="0" applyFont="1" applyBorder="1">
      <alignment vertical="center"/>
    </xf>
    <xf numFmtId="0" fontId="3" fillId="0" borderId="2" xfId="0" applyFont="1" applyBorder="1" applyAlignment="1">
      <alignment horizontal="center" vertical="center" shrinkToFit="1"/>
    </xf>
    <xf numFmtId="0" fontId="3" fillId="0" borderId="5" xfId="0" applyFont="1" applyBorder="1">
      <alignment vertical="center"/>
    </xf>
    <xf numFmtId="0" fontId="3" fillId="0" borderId="7" xfId="0" applyFont="1" applyBorder="1">
      <alignment vertical="center"/>
    </xf>
    <xf numFmtId="0" fontId="3" fillId="0" borderId="17" xfId="0" applyFont="1" applyBorder="1" applyAlignment="1">
      <alignment horizontal="center" vertical="center" shrinkToFit="1"/>
    </xf>
    <xf numFmtId="0" fontId="3" fillId="2" borderId="37" xfId="0" applyFont="1" applyFill="1" applyBorder="1" applyAlignment="1">
      <alignment horizontal="center" vertical="center"/>
    </xf>
    <xf numFmtId="0" fontId="3" fillId="0" borderId="32" xfId="0" applyFont="1" applyBorder="1" applyAlignment="1">
      <alignment horizontal="center" vertical="center" shrinkToFit="1"/>
    </xf>
    <xf numFmtId="0" fontId="3" fillId="0" borderId="33" xfId="0" applyFont="1" applyBorder="1">
      <alignment vertical="center"/>
    </xf>
    <xf numFmtId="0" fontId="3" fillId="0" borderId="31" xfId="0" applyFont="1" applyBorder="1" applyAlignment="1">
      <alignment horizontal="center" vertical="center" shrinkToFit="1"/>
    </xf>
    <xf numFmtId="0" fontId="0" fillId="0" borderId="14" xfId="0" applyBorder="1" applyAlignment="1">
      <alignment horizontal="center" vertical="center"/>
    </xf>
    <xf numFmtId="0" fontId="10" fillId="0" borderId="0" xfId="0" applyFont="1">
      <alignment vertical="center"/>
    </xf>
    <xf numFmtId="0" fontId="17" fillId="0" borderId="0" xfId="0" applyFont="1" applyAlignment="1">
      <alignment horizontal="center" vertical="center"/>
    </xf>
    <xf numFmtId="0" fontId="3" fillId="0" borderId="2" xfId="0" quotePrefix="1" applyFont="1" applyBorder="1">
      <alignment vertical="center"/>
    </xf>
    <xf numFmtId="0" fontId="0" fillId="2" borderId="1" xfId="0" applyFill="1" applyBorder="1" applyAlignment="1">
      <alignment horizontal="center" vertical="center"/>
    </xf>
    <xf numFmtId="0" fontId="27"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3" fillId="0" borderId="48" xfId="0" applyFont="1" applyBorder="1" applyAlignment="1">
      <alignment horizontal="center" vertical="center" shrinkToFit="1"/>
    </xf>
    <xf numFmtId="0" fontId="3" fillId="0" borderId="40" xfId="0" applyFont="1" applyBorder="1" applyAlignment="1">
      <alignment horizontal="center" vertical="center"/>
    </xf>
    <xf numFmtId="0" fontId="3" fillId="0" borderId="12" xfId="0" applyFont="1" applyBorder="1" applyAlignment="1">
      <alignment vertical="center" wrapText="1"/>
    </xf>
    <xf numFmtId="0" fontId="0" fillId="0" borderId="10" xfId="0" applyBorder="1">
      <alignment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Border="1">
      <alignment vertical="center"/>
    </xf>
    <xf numFmtId="0" fontId="3" fillId="0" borderId="35" xfId="0" applyFont="1" applyBorder="1">
      <alignment vertical="center"/>
    </xf>
    <xf numFmtId="0" fontId="3" fillId="0" borderId="34"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4" xfId="0" quotePrefix="1" applyFont="1" applyBorder="1" applyAlignment="1">
      <alignment horizontal="center" vertical="center"/>
    </xf>
    <xf numFmtId="0" fontId="3" fillId="0" borderId="21" xfId="0" quotePrefix="1" applyFont="1" applyBorder="1" applyAlignment="1">
      <alignment horizontal="center" vertical="center"/>
    </xf>
    <xf numFmtId="0" fontId="3" fillId="0" borderId="11" xfId="0" quotePrefix="1" applyFont="1" applyBorder="1" applyAlignment="1">
      <alignment vertical="center" shrinkToFit="1"/>
    </xf>
    <xf numFmtId="0" fontId="0" fillId="0" borderId="19" xfId="0" applyBorder="1">
      <alignment vertical="center"/>
    </xf>
    <xf numFmtId="0" fontId="0" fillId="0" borderId="21" xfId="0" applyBorder="1">
      <alignment vertical="center"/>
    </xf>
    <xf numFmtId="0" fontId="0" fillId="0" borderId="23" xfId="0" applyBorder="1">
      <alignment vertical="center"/>
    </xf>
    <xf numFmtId="0" fontId="0" fillId="0" borderId="14" xfId="0" applyBorder="1">
      <alignment vertical="center"/>
    </xf>
    <xf numFmtId="0" fontId="3" fillId="0" borderId="5" xfId="0" applyFont="1" applyBorder="1" applyAlignment="1">
      <alignment vertical="center" wrapText="1"/>
    </xf>
    <xf numFmtId="0" fontId="3" fillId="0" borderId="16" xfId="0" applyFont="1" applyBorder="1" applyAlignment="1">
      <alignment horizontal="center" vertical="center"/>
    </xf>
    <xf numFmtId="0" fontId="0" fillId="0" borderId="32" xfId="0" applyBorder="1">
      <alignment vertical="center"/>
    </xf>
    <xf numFmtId="0" fontId="3" fillId="2" borderId="30" xfId="0" applyFont="1" applyFill="1" applyBorder="1" applyAlignment="1">
      <alignment horizontal="center" vertical="center"/>
    </xf>
    <xf numFmtId="0" fontId="3" fillId="0" borderId="3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3" fillId="0" borderId="9" xfId="0" applyFont="1" applyBorder="1" applyAlignment="1">
      <alignment horizontal="right" vertical="center"/>
    </xf>
    <xf numFmtId="0" fontId="3" fillId="0" borderId="22" xfId="0" applyFont="1" applyBorder="1" applyAlignment="1">
      <alignment horizontal="right" vertical="center"/>
    </xf>
    <xf numFmtId="0" fontId="3" fillId="0" borderId="20" xfId="0" applyFont="1" applyBorder="1" applyAlignment="1">
      <alignment horizontal="right" vertical="center"/>
    </xf>
    <xf numFmtId="0" fontId="3" fillId="0" borderId="18" xfId="0" applyFont="1" applyBorder="1" applyAlignment="1">
      <alignment horizontal="right" vertical="center"/>
    </xf>
    <xf numFmtId="0" fontId="3" fillId="0" borderId="35" xfId="0" applyFont="1" applyBorder="1" applyAlignment="1">
      <alignment horizontal="right" vertical="center"/>
    </xf>
    <xf numFmtId="0" fontId="3" fillId="0" borderId="3" xfId="0" applyFont="1" applyBorder="1" applyAlignment="1">
      <alignment horizontal="right" vertical="center"/>
    </xf>
    <xf numFmtId="0" fontId="10" fillId="0" borderId="0" xfId="0" applyFont="1" applyAlignment="1">
      <alignment horizontal="center" vertical="center"/>
    </xf>
    <xf numFmtId="38" fontId="0" fillId="0" borderId="19" xfId="1" applyFont="1" applyBorder="1" applyAlignment="1">
      <alignment horizontal="center" vertical="center"/>
    </xf>
    <xf numFmtId="38" fontId="0" fillId="0" borderId="18" xfId="1" applyFont="1" applyBorder="1">
      <alignment vertical="center"/>
    </xf>
    <xf numFmtId="38" fontId="0" fillId="0" borderId="21" xfId="1" applyFont="1" applyBorder="1" applyAlignment="1">
      <alignment horizontal="center" vertical="center"/>
    </xf>
    <xf numFmtId="38" fontId="0" fillId="0" borderId="20" xfId="1" applyFont="1" applyBorder="1">
      <alignment vertical="center"/>
    </xf>
    <xf numFmtId="38" fontId="0" fillId="0" borderId="23" xfId="1" applyFont="1" applyBorder="1" applyAlignment="1">
      <alignment horizontal="center" vertical="center"/>
    </xf>
    <xf numFmtId="38" fontId="0" fillId="0" borderId="22" xfId="1" applyFont="1" applyBorder="1">
      <alignment vertical="center"/>
    </xf>
    <xf numFmtId="38" fontId="0" fillId="0" borderId="3" xfId="1" applyFont="1" applyBorder="1">
      <alignment vertical="center"/>
    </xf>
    <xf numFmtId="38" fontId="0" fillId="0" borderId="2" xfId="1" applyFont="1" applyBorder="1" applyAlignment="1">
      <alignment horizontal="center" vertical="center"/>
    </xf>
    <xf numFmtId="0" fontId="3" fillId="3" borderId="35" xfId="0" applyFont="1" applyFill="1" applyBorder="1" applyAlignment="1">
      <alignment horizontal="right" vertical="center"/>
    </xf>
    <xf numFmtId="0" fontId="3" fillId="3" borderId="9" xfId="0" applyFont="1" applyFill="1" applyBorder="1" applyAlignment="1">
      <alignment horizontal="right" vertical="center"/>
    </xf>
    <xf numFmtId="0" fontId="3" fillId="3" borderId="22" xfId="0" applyFont="1" applyFill="1" applyBorder="1" applyAlignment="1">
      <alignment horizontal="right" vertical="center"/>
    </xf>
    <xf numFmtId="0" fontId="3" fillId="3" borderId="20" xfId="0" applyFont="1" applyFill="1" applyBorder="1" applyAlignment="1">
      <alignment horizontal="right" vertical="center"/>
    </xf>
    <xf numFmtId="0" fontId="3" fillId="3" borderId="6" xfId="0" applyFont="1" applyFill="1" applyBorder="1" applyAlignment="1">
      <alignment horizontal="right" vertical="center"/>
    </xf>
    <xf numFmtId="0" fontId="3" fillId="3" borderId="12" xfId="0" applyFont="1" applyFill="1" applyBorder="1" applyAlignment="1">
      <alignment horizontal="right" vertical="center"/>
    </xf>
    <xf numFmtId="0" fontId="0" fillId="3" borderId="0" xfId="0" applyFill="1">
      <alignment vertical="center"/>
    </xf>
    <xf numFmtId="0" fontId="3" fillId="3" borderId="31" xfId="0" quotePrefix="1" applyFont="1" applyFill="1" applyBorder="1">
      <alignment vertical="center"/>
    </xf>
    <xf numFmtId="0" fontId="3" fillId="3" borderId="20" xfId="0" quotePrefix="1" applyFont="1" applyFill="1" applyBorder="1">
      <alignment vertical="center"/>
    </xf>
    <xf numFmtId="0" fontId="3" fillId="3" borderId="38" xfId="0" quotePrefix="1" applyFont="1" applyFill="1" applyBorder="1">
      <alignment vertical="center"/>
    </xf>
    <xf numFmtId="0" fontId="3" fillId="3" borderId="29" xfId="0" quotePrefix="1" applyFont="1" applyFill="1" applyBorder="1">
      <alignment vertical="center"/>
    </xf>
    <xf numFmtId="0" fontId="3" fillId="3" borderId="18" xfId="0" applyFont="1" applyFill="1" applyBorder="1" applyAlignment="1">
      <alignment horizontal="right" vertical="center"/>
    </xf>
    <xf numFmtId="0" fontId="3" fillId="3" borderId="3" xfId="0" applyFont="1" applyFill="1" applyBorder="1" applyAlignment="1">
      <alignment horizontal="right" vertical="center"/>
    </xf>
    <xf numFmtId="0" fontId="3" fillId="3" borderId="5" xfId="0" quotePrefix="1" applyFont="1" applyFill="1" applyBorder="1">
      <alignment vertical="center"/>
    </xf>
    <xf numFmtId="0" fontId="3" fillId="3" borderId="10" xfId="0" quotePrefix="1" applyFont="1" applyFill="1" applyBorder="1" applyAlignment="1">
      <alignment vertical="center" shrinkToFit="1"/>
    </xf>
    <xf numFmtId="0" fontId="0" fillId="3" borderId="18" xfId="0" applyFill="1" applyBorder="1" applyAlignment="1">
      <alignment horizontal="right" vertical="center"/>
    </xf>
    <xf numFmtId="0" fontId="0" fillId="3" borderId="22" xfId="0" applyFill="1" applyBorder="1" applyAlignment="1">
      <alignment horizontal="right" vertical="center"/>
    </xf>
    <xf numFmtId="0" fontId="0" fillId="3" borderId="18" xfId="0" applyFill="1" applyBorder="1" applyAlignment="1">
      <alignment horizontal="right" vertical="top" wrapText="1"/>
    </xf>
    <xf numFmtId="0" fontId="0" fillId="3" borderId="22" xfId="0" applyFill="1" applyBorder="1" applyAlignment="1">
      <alignment horizontal="right" vertical="top" wrapText="1"/>
    </xf>
    <xf numFmtId="0" fontId="0" fillId="3" borderId="9" xfId="0" applyFill="1" applyBorder="1">
      <alignment vertical="center"/>
    </xf>
    <xf numFmtId="0" fontId="0" fillId="3" borderId="22" xfId="0" applyFill="1" applyBorder="1">
      <alignment vertical="center"/>
    </xf>
    <xf numFmtId="38" fontId="0" fillId="3" borderId="18" xfId="1" applyFont="1" applyFill="1" applyBorder="1" applyAlignment="1">
      <alignment horizontal="right" vertical="center"/>
    </xf>
    <xf numFmtId="38" fontId="0" fillId="3" borderId="20" xfId="1" applyFont="1" applyFill="1" applyBorder="1" applyAlignment="1">
      <alignment horizontal="right" vertical="center"/>
    </xf>
    <xf numFmtId="38" fontId="0" fillId="3" borderId="22" xfId="1" applyFont="1" applyFill="1" applyBorder="1" applyAlignment="1">
      <alignment horizontal="right" vertical="center"/>
    </xf>
    <xf numFmtId="0" fontId="0" fillId="3" borderId="3" xfId="0" applyFill="1" applyBorder="1">
      <alignment vertical="center"/>
    </xf>
    <xf numFmtId="0" fontId="3" fillId="0" borderId="0" xfId="0" applyFont="1" applyAlignment="1">
      <alignment horizontal="left" vertical="center"/>
    </xf>
    <xf numFmtId="0" fontId="3" fillId="4" borderId="0" xfId="0" applyFont="1" applyFill="1" applyAlignment="1">
      <alignment horizontal="left" vertical="center"/>
    </xf>
    <xf numFmtId="0" fontId="30" fillId="0" borderId="0" xfId="0" applyFont="1" applyAlignment="1">
      <alignment horizontal="center" vertical="center"/>
    </xf>
    <xf numFmtId="0" fontId="0" fillId="3" borderId="4" xfId="0" applyFill="1" applyBorder="1">
      <alignment vertical="center"/>
    </xf>
    <xf numFmtId="0" fontId="30" fillId="4" borderId="0" xfId="0" applyFont="1" applyFill="1" applyAlignment="1">
      <alignment horizontal="left" vertical="center"/>
    </xf>
    <xf numFmtId="0" fontId="30" fillId="0" borderId="0" xfId="0" applyFont="1" applyAlignment="1">
      <alignment horizontal="left" vertical="center"/>
    </xf>
    <xf numFmtId="0" fontId="30" fillId="3" borderId="0" xfId="0" applyFont="1" applyFill="1">
      <alignment vertical="center"/>
    </xf>
    <xf numFmtId="0" fontId="30" fillId="0" borderId="0" xfId="0" applyFont="1">
      <alignment vertical="center"/>
    </xf>
    <xf numFmtId="0" fontId="3" fillId="3" borderId="0" xfId="0" applyFont="1" applyFill="1">
      <alignment vertical="center"/>
    </xf>
    <xf numFmtId="38" fontId="0" fillId="0" borderId="18" xfId="0" applyNumberFormat="1" applyBorder="1">
      <alignment vertical="center"/>
    </xf>
    <xf numFmtId="38" fontId="0" fillId="0" borderId="20" xfId="0" applyNumberFormat="1" applyBorder="1">
      <alignment vertical="center"/>
    </xf>
    <xf numFmtId="38" fontId="0" fillId="0" borderId="22" xfId="0" applyNumberFormat="1" applyBorder="1">
      <alignment vertical="center"/>
    </xf>
    <xf numFmtId="38" fontId="0" fillId="0" borderId="6" xfId="0" applyNumberFormat="1" applyBorder="1">
      <alignment vertical="center"/>
    </xf>
    <xf numFmtId="176" fontId="0" fillId="3" borderId="3" xfId="0" applyNumberFormat="1" applyFill="1" applyBorder="1">
      <alignment vertical="center"/>
    </xf>
    <xf numFmtId="176" fontId="3" fillId="0" borderId="39" xfId="0" applyNumberFormat="1" applyFont="1" applyBorder="1" applyAlignment="1">
      <alignment horizontal="center" vertical="center"/>
    </xf>
    <xf numFmtId="176" fontId="3" fillId="0" borderId="38" xfId="0" applyNumberFormat="1" applyFont="1" applyBorder="1" applyAlignment="1">
      <alignment horizontal="center" vertical="center"/>
    </xf>
    <xf numFmtId="38" fontId="3" fillId="3" borderId="35" xfId="1" applyFont="1" applyFill="1" applyBorder="1" applyAlignment="1">
      <alignment horizontal="right" vertical="center"/>
    </xf>
    <xf numFmtId="38" fontId="3" fillId="0" borderId="7" xfId="1" applyFont="1" applyBorder="1">
      <alignment vertical="center"/>
    </xf>
    <xf numFmtId="38" fontId="3" fillId="3" borderId="33" xfId="1" applyFont="1" applyFill="1" applyBorder="1" applyAlignment="1">
      <alignment horizontal="right" vertical="center"/>
    </xf>
    <xf numFmtId="38" fontId="11" fillId="0" borderId="0" xfId="1" applyFont="1" applyAlignment="1">
      <alignment horizontal="center" vertical="center"/>
    </xf>
    <xf numFmtId="38" fontId="13" fillId="0" borderId="0" xfId="1" applyFont="1" applyAlignment="1">
      <alignment horizontal="center" vertical="center"/>
    </xf>
    <xf numFmtId="38" fontId="0" fillId="0" borderId="0" xfId="1" applyFont="1">
      <alignment vertical="center"/>
    </xf>
    <xf numFmtId="38" fontId="3" fillId="0" borderId="0" xfId="1" applyFont="1" applyAlignment="1">
      <alignment horizontal="center" vertical="center"/>
    </xf>
    <xf numFmtId="38" fontId="3" fillId="3" borderId="0" xfId="1" applyFont="1" applyFill="1">
      <alignment vertical="center"/>
    </xf>
    <xf numFmtId="38" fontId="3" fillId="0" borderId="0" xfId="1" applyFont="1">
      <alignment vertical="center"/>
    </xf>
    <xf numFmtId="38" fontId="3" fillId="0" borderId="0" xfId="1" applyFont="1" applyAlignment="1">
      <alignment horizontal="left" vertical="center"/>
    </xf>
    <xf numFmtId="38" fontId="0" fillId="0" borderId="0" xfId="1" applyFont="1" applyAlignment="1">
      <alignment horizontal="center" vertical="center"/>
    </xf>
    <xf numFmtId="38" fontId="17" fillId="0" borderId="0" xfId="1" applyFont="1">
      <alignment vertical="center"/>
    </xf>
    <xf numFmtId="38" fontId="2" fillId="0" borderId="0" xfId="1" applyFont="1">
      <alignment vertical="center"/>
    </xf>
    <xf numFmtId="38" fontId="2" fillId="0" borderId="0" xfId="1" applyFont="1" applyAlignment="1">
      <alignment horizontal="center" vertical="center"/>
    </xf>
    <xf numFmtId="38" fontId="14" fillId="2" borderId="30" xfId="1" applyFont="1" applyFill="1" applyBorder="1" applyAlignment="1">
      <alignment horizontal="center" vertical="center"/>
    </xf>
    <xf numFmtId="38" fontId="4" fillId="3" borderId="18" xfId="1" applyFont="1" applyFill="1" applyBorder="1" applyAlignment="1">
      <alignment horizontal="right" vertical="center"/>
    </xf>
    <xf numFmtId="38" fontId="4" fillId="0" borderId="19" xfId="1" applyFont="1" applyBorder="1" applyAlignment="1">
      <alignment horizontal="center" vertical="center"/>
    </xf>
    <xf numFmtId="38" fontId="4" fillId="0" borderId="18" xfId="1" applyFont="1" applyBorder="1">
      <alignment vertical="center"/>
    </xf>
    <xf numFmtId="38" fontId="4" fillId="0" borderId="31" xfId="1" applyFont="1" applyBorder="1" applyAlignment="1">
      <alignment horizontal="center" vertical="center" shrinkToFit="1"/>
    </xf>
    <xf numFmtId="38" fontId="4" fillId="0" borderId="31" xfId="1" applyFont="1" applyBorder="1">
      <alignment vertical="center"/>
    </xf>
    <xf numFmtId="38" fontId="4" fillId="3" borderId="18" xfId="1" applyFont="1" applyFill="1" applyBorder="1">
      <alignment vertical="center"/>
    </xf>
    <xf numFmtId="38" fontId="4" fillId="0" borderId="19" xfId="1" applyFont="1" applyBorder="1" applyAlignment="1">
      <alignment horizontal="center" vertical="center" shrinkToFit="1"/>
    </xf>
    <xf numFmtId="38" fontId="14" fillId="2" borderId="26" xfId="1" applyFont="1" applyFill="1" applyBorder="1" applyAlignment="1">
      <alignment horizontal="center" vertical="center"/>
    </xf>
    <xf numFmtId="38" fontId="4" fillId="3" borderId="20" xfId="1" applyFont="1" applyFill="1" applyBorder="1" applyAlignment="1">
      <alignment horizontal="right" vertical="center"/>
    </xf>
    <xf numFmtId="38" fontId="4" fillId="0" borderId="21" xfId="1" applyFont="1" applyBorder="1" applyAlignment="1">
      <alignment horizontal="center" vertical="center"/>
    </xf>
    <xf numFmtId="38" fontId="4" fillId="0" borderId="20" xfId="1" applyFont="1" applyBorder="1">
      <alignment vertical="center"/>
    </xf>
    <xf numFmtId="38" fontId="4" fillId="0" borderId="27" xfId="1" applyFont="1" applyBorder="1" applyAlignment="1">
      <alignment horizontal="center" vertical="center" shrinkToFit="1"/>
    </xf>
    <xf numFmtId="38" fontId="4" fillId="0" borderId="27" xfId="1" applyFont="1" applyBorder="1">
      <alignment vertical="center"/>
    </xf>
    <xf numFmtId="38" fontId="4" fillId="3" borderId="20" xfId="1" applyFont="1" applyFill="1" applyBorder="1">
      <alignment vertical="center"/>
    </xf>
    <xf numFmtId="38" fontId="4" fillId="0" borderId="21" xfId="1" applyFont="1" applyBorder="1" applyAlignment="1">
      <alignment horizontal="center" vertical="center" shrinkToFit="1"/>
    </xf>
    <xf numFmtId="38" fontId="4" fillId="0" borderId="39" xfId="1" applyFont="1" applyBorder="1" applyAlignment="1">
      <alignment horizontal="center" vertical="center" shrinkToFit="1"/>
    </xf>
    <xf numFmtId="38" fontId="4" fillId="0" borderId="35" xfId="1" applyFont="1" applyBorder="1">
      <alignment vertical="center"/>
    </xf>
    <xf numFmtId="38" fontId="4" fillId="0" borderId="39" xfId="1" applyFont="1" applyBorder="1">
      <alignment vertical="center"/>
    </xf>
    <xf numFmtId="38" fontId="4" fillId="3" borderId="35" xfId="1" applyFont="1" applyFill="1" applyBorder="1">
      <alignment vertical="center"/>
    </xf>
    <xf numFmtId="38" fontId="4" fillId="0" borderId="34" xfId="1" applyFont="1" applyBorder="1" applyAlignment="1">
      <alignment horizontal="center" vertical="center" shrinkToFit="1"/>
    </xf>
    <xf numFmtId="38" fontId="14" fillId="2" borderId="15" xfId="1" applyFont="1" applyFill="1" applyBorder="1" applyAlignment="1">
      <alignment horizontal="center" vertical="center"/>
    </xf>
    <xf numFmtId="38" fontId="4" fillId="3" borderId="12" xfId="1" applyFont="1" applyFill="1" applyBorder="1" applyAlignment="1">
      <alignment horizontal="right" vertical="center"/>
    </xf>
    <xf numFmtId="38" fontId="4" fillId="0" borderId="13" xfId="1" applyFont="1" applyBorder="1" applyAlignment="1">
      <alignment horizontal="center" vertical="center"/>
    </xf>
    <xf numFmtId="38" fontId="4" fillId="0" borderId="23" xfId="1" applyFont="1" applyBorder="1" applyAlignment="1">
      <alignment horizontal="center" vertical="center" shrinkToFit="1"/>
    </xf>
    <xf numFmtId="38" fontId="4" fillId="0" borderId="23" xfId="1" applyFont="1" applyBorder="1">
      <alignment vertical="center"/>
    </xf>
    <xf numFmtId="38" fontId="4" fillId="3" borderId="22" xfId="1" applyFont="1" applyFill="1" applyBorder="1">
      <alignment vertical="center"/>
    </xf>
    <xf numFmtId="38" fontId="14" fillId="2" borderId="28" xfId="1" applyFont="1" applyFill="1" applyBorder="1" applyAlignment="1">
      <alignment horizontal="center" vertical="center"/>
    </xf>
    <xf numFmtId="38" fontId="4" fillId="3" borderId="22" xfId="1" applyFont="1" applyFill="1" applyBorder="1" applyAlignment="1">
      <alignment horizontal="right" vertical="center"/>
    </xf>
    <xf numFmtId="38" fontId="4" fillId="0" borderId="23" xfId="1" applyFont="1" applyBorder="1" applyAlignment="1">
      <alignment horizontal="center" vertical="center"/>
    </xf>
    <xf numFmtId="38" fontId="4" fillId="0" borderId="22" xfId="1" applyFont="1" applyBorder="1">
      <alignment vertical="center"/>
    </xf>
    <xf numFmtId="38" fontId="4" fillId="0" borderId="29" xfId="1" applyFont="1" applyBorder="1" applyAlignment="1">
      <alignment horizontal="center" vertical="center" shrinkToFit="1"/>
    </xf>
    <xf numFmtId="38" fontId="4" fillId="0" borderId="29" xfId="1" applyFont="1" applyBorder="1">
      <alignment vertical="center"/>
    </xf>
    <xf numFmtId="38" fontId="14" fillId="2" borderId="30" xfId="1" applyFont="1" applyFill="1" applyBorder="1" applyAlignment="1">
      <alignment horizontal="center" vertical="center" shrinkToFit="1"/>
    </xf>
    <xf numFmtId="38" fontId="0" fillId="0" borderId="12" xfId="1" applyFont="1" applyBorder="1">
      <alignment vertical="center"/>
    </xf>
    <xf numFmtId="38" fontId="14" fillId="2" borderId="14" xfId="1" applyFont="1" applyFill="1" applyBorder="1" applyAlignment="1">
      <alignment horizontal="center" vertical="center" shrinkToFit="1"/>
    </xf>
    <xf numFmtId="38" fontId="4" fillId="3" borderId="6" xfId="1" applyFont="1" applyFill="1" applyBorder="1" applyAlignment="1">
      <alignment horizontal="right" vertical="center"/>
    </xf>
    <xf numFmtId="38" fontId="4" fillId="0" borderId="14" xfId="1" applyFont="1" applyBorder="1" applyAlignment="1">
      <alignment horizontal="center" vertical="center"/>
    </xf>
    <xf numFmtId="38" fontId="4" fillId="0" borderId="6" xfId="1" applyFont="1" applyBorder="1">
      <alignment vertical="center"/>
    </xf>
    <xf numFmtId="38" fontId="4" fillId="0" borderId="4" xfId="1" applyFont="1" applyBorder="1" applyAlignment="1">
      <alignment horizontal="center" vertical="center" shrinkToFit="1"/>
    </xf>
    <xf numFmtId="38" fontId="4" fillId="0" borderId="12" xfId="1" applyFont="1" applyBorder="1">
      <alignment vertical="center"/>
    </xf>
    <xf numFmtId="38" fontId="4" fillId="0" borderId="0" xfId="1" applyFont="1">
      <alignment vertical="center"/>
    </xf>
    <xf numFmtId="38" fontId="4" fillId="3" borderId="6" xfId="1" applyFont="1" applyFill="1" applyBorder="1">
      <alignment vertical="center"/>
    </xf>
    <xf numFmtId="38" fontId="4" fillId="0" borderId="14" xfId="1" applyFont="1" applyBorder="1" applyAlignment="1">
      <alignment horizontal="center" vertical="center" shrinkToFit="1"/>
    </xf>
    <xf numFmtId="38" fontId="4" fillId="3" borderId="4" xfId="1" applyFont="1" applyFill="1" applyBorder="1" applyAlignment="1">
      <alignment horizontal="right" vertical="center"/>
    </xf>
    <xf numFmtId="38" fontId="4" fillId="0" borderId="7" xfId="1" applyFont="1" applyBorder="1">
      <alignment vertical="center"/>
    </xf>
    <xf numFmtId="38" fontId="4" fillId="0" borderId="17" xfId="1" applyFont="1" applyBorder="1">
      <alignment vertical="center"/>
    </xf>
    <xf numFmtId="38" fontId="14" fillId="0" borderId="0" xfId="1" applyFont="1">
      <alignment vertical="center"/>
    </xf>
    <xf numFmtId="38" fontId="15" fillId="0" borderId="0" xfId="1" applyFont="1">
      <alignment vertical="center"/>
    </xf>
    <xf numFmtId="38" fontId="15" fillId="0" borderId="0" xfId="1" applyFont="1" applyAlignment="1">
      <alignment horizontal="center" vertical="center"/>
    </xf>
    <xf numFmtId="38" fontId="6" fillId="0" borderId="0" xfId="1" applyFont="1">
      <alignment vertical="center"/>
    </xf>
    <xf numFmtId="38" fontId="24" fillId="0" borderId="0" xfId="1" applyFont="1">
      <alignment vertical="center"/>
    </xf>
    <xf numFmtId="38" fontId="4" fillId="2" borderId="37" xfId="1" applyFont="1" applyFill="1" applyBorder="1" applyAlignment="1">
      <alignment horizontal="center" vertical="center"/>
    </xf>
    <xf numFmtId="38" fontId="4" fillId="3" borderId="33" xfId="1" applyFont="1" applyFill="1" applyBorder="1" applyAlignment="1">
      <alignment horizontal="center" vertical="center"/>
    </xf>
    <xf numFmtId="38" fontId="4" fillId="0" borderId="32" xfId="1" applyFont="1" applyBorder="1" applyAlignment="1">
      <alignment horizontal="center" vertical="center"/>
    </xf>
    <xf numFmtId="38" fontId="4" fillId="3" borderId="33" xfId="1" applyFont="1" applyFill="1" applyBorder="1" applyAlignment="1">
      <alignment horizontal="right" vertical="center"/>
    </xf>
    <xf numFmtId="38" fontId="4" fillId="0" borderId="32" xfId="1" applyFont="1" applyBorder="1" applyAlignment="1">
      <alignment horizontal="center" vertical="center" shrinkToFit="1"/>
    </xf>
    <xf numFmtId="38" fontId="4" fillId="0" borderId="38" xfId="1" applyFont="1" applyBorder="1" applyAlignment="1">
      <alignment horizontal="center" vertical="center" shrinkToFit="1"/>
    </xf>
    <xf numFmtId="38" fontId="4" fillId="2" borderId="26" xfId="1" applyFont="1" applyFill="1" applyBorder="1" applyAlignment="1">
      <alignment horizontal="center" vertical="center"/>
    </xf>
    <xf numFmtId="38" fontId="4" fillId="3" borderId="20" xfId="1" applyFont="1" applyFill="1" applyBorder="1" applyAlignment="1">
      <alignment horizontal="center" vertical="center"/>
    </xf>
    <xf numFmtId="38" fontId="4" fillId="2" borderId="15" xfId="1" applyFont="1" applyFill="1" applyBorder="1" applyAlignment="1">
      <alignment horizontal="center" vertical="center"/>
    </xf>
    <xf numFmtId="38" fontId="4" fillId="3" borderId="6" xfId="1" applyFont="1" applyFill="1" applyBorder="1" applyAlignment="1">
      <alignment horizontal="center" vertical="center"/>
    </xf>
    <xf numFmtId="38" fontId="4" fillId="2" borderId="28" xfId="1" applyFont="1" applyFill="1" applyBorder="1" applyAlignment="1">
      <alignment horizontal="center" vertical="center"/>
    </xf>
    <xf numFmtId="38" fontId="4" fillId="3" borderId="22" xfId="1" applyFont="1" applyFill="1" applyBorder="1" applyAlignment="1">
      <alignment horizontal="center" vertical="center"/>
    </xf>
    <xf numFmtId="38" fontId="4" fillId="3" borderId="35" xfId="1" applyFont="1" applyFill="1" applyBorder="1" applyAlignment="1">
      <alignment horizontal="right" vertical="center"/>
    </xf>
    <xf numFmtId="38" fontId="4" fillId="0" borderId="0" xfId="1" applyFont="1" applyAlignment="1">
      <alignment horizontal="center" vertical="center" textRotation="255" shrinkToFit="1"/>
    </xf>
    <xf numFmtId="38" fontId="3" fillId="0" borderId="0" xfId="1" applyFont="1" applyAlignment="1">
      <alignment horizontal="center" vertical="center" shrinkToFit="1"/>
    </xf>
    <xf numFmtId="38" fontId="0" fillId="0" borderId="0" xfId="1" applyFont="1" applyAlignment="1">
      <alignment vertical="center" shrinkToFit="1"/>
    </xf>
    <xf numFmtId="38" fontId="4" fillId="3" borderId="33" xfId="1" applyFont="1" applyFill="1" applyBorder="1">
      <alignment vertical="center"/>
    </xf>
    <xf numFmtId="38" fontId="4" fillId="0" borderId="38" xfId="1" applyFont="1" applyBorder="1">
      <alignment vertical="center"/>
    </xf>
    <xf numFmtId="38" fontId="4" fillId="3" borderId="38" xfId="1" applyFont="1" applyFill="1" applyBorder="1">
      <alignment vertical="center"/>
    </xf>
    <xf numFmtId="38" fontId="4" fillId="0" borderId="32" xfId="1" applyFont="1" applyBorder="1" applyAlignment="1">
      <alignment vertical="center" shrinkToFit="1"/>
    </xf>
    <xf numFmtId="38" fontId="4" fillId="3" borderId="27" xfId="1" applyFont="1" applyFill="1" applyBorder="1">
      <alignment vertical="center"/>
    </xf>
    <xf numFmtId="38" fontId="4" fillId="0" borderId="21" xfId="1" applyFont="1" applyBorder="1" applyAlignment="1">
      <alignment vertical="center" shrinkToFit="1"/>
    </xf>
    <xf numFmtId="38" fontId="4" fillId="0" borderId="23" xfId="1" applyFont="1" applyBorder="1" applyAlignment="1">
      <alignment horizontal="left" vertical="center" shrinkToFit="1"/>
    </xf>
    <xf numFmtId="38" fontId="4" fillId="3" borderId="29" xfId="1" applyFont="1" applyFill="1" applyBorder="1">
      <alignment vertical="center"/>
    </xf>
    <xf numFmtId="38" fontId="4" fillId="0" borderId="23" xfId="1" applyFont="1" applyBorder="1" applyAlignment="1">
      <alignment vertical="center" shrinkToFit="1"/>
    </xf>
    <xf numFmtId="38" fontId="3" fillId="0" borderId="0" xfId="1" quotePrefix="1" applyFont="1" applyAlignment="1">
      <alignment horizontal="center" vertical="center"/>
    </xf>
    <xf numFmtId="38" fontId="0" fillId="0" borderId="0" xfId="1" applyFont="1" applyAlignment="1">
      <alignment horizontal="center" vertical="center" textRotation="255"/>
    </xf>
    <xf numFmtId="0" fontId="2" fillId="3" borderId="1" xfId="0" applyFont="1" applyFill="1" applyBorder="1" applyAlignment="1">
      <alignment horizontal="center" vertical="center"/>
    </xf>
    <xf numFmtId="0" fontId="0" fillId="3" borderId="1" xfId="0" applyFill="1" applyBorder="1">
      <alignment vertical="center"/>
    </xf>
    <xf numFmtId="0" fontId="0" fillId="3" borderId="5" xfId="0" applyFill="1" applyBorder="1" applyAlignment="1">
      <alignment vertical="center" shrinkToFit="1"/>
    </xf>
    <xf numFmtId="38" fontId="3" fillId="3" borderId="3" xfId="1" applyFont="1" applyFill="1" applyBorder="1" applyAlignment="1">
      <alignment horizontal="right" vertical="center"/>
    </xf>
    <xf numFmtId="38" fontId="3" fillId="0" borderId="2" xfId="1" applyFont="1" applyBorder="1" applyAlignment="1">
      <alignment horizontal="center" vertical="center"/>
    </xf>
    <xf numFmtId="38" fontId="3" fillId="3" borderId="9" xfId="1" applyFont="1" applyFill="1" applyBorder="1" applyAlignment="1">
      <alignment horizontal="right" vertical="center"/>
    </xf>
    <xf numFmtId="38" fontId="3" fillId="0" borderId="11" xfId="1" applyFont="1" applyBorder="1" applyAlignment="1">
      <alignment horizontal="center" vertical="center"/>
    </xf>
    <xf numFmtId="38" fontId="3" fillId="0" borderId="17" xfId="1" applyFont="1" applyBorder="1" applyAlignment="1">
      <alignment horizontal="center" vertical="center" shrinkToFit="1"/>
    </xf>
    <xf numFmtId="0" fontId="15" fillId="2" borderId="17" xfId="0" applyFont="1" applyFill="1" applyBorder="1" applyAlignment="1">
      <alignment horizontal="center" vertical="center"/>
    </xf>
    <xf numFmtId="0" fontId="15" fillId="3" borderId="1" xfId="0" applyFont="1" applyFill="1" applyBorder="1">
      <alignment vertical="center"/>
    </xf>
    <xf numFmtId="0" fontId="14" fillId="3" borderId="15" xfId="0" applyFont="1" applyFill="1" applyBorder="1">
      <alignment vertical="center"/>
    </xf>
    <xf numFmtId="0" fontId="15" fillId="3" borderId="0" xfId="0" applyFont="1" applyFill="1">
      <alignment vertical="center"/>
    </xf>
    <xf numFmtId="0" fontId="15" fillId="3" borderId="0" xfId="0" applyFont="1" applyFill="1" applyAlignment="1">
      <alignment horizontal="right"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33" fillId="0" borderId="0" xfId="0" applyFont="1" applyAlignment="1">
      <alignment horizontal="left" vertical="center"/>
    </xf>
    <xf numFmtId="0" fontId="28"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horizontal="left" vertical="center"/>
    </xf>
    <xf numFmtId="0" fontId="32" fillId="0" borderId="12" xfId="0" applyFont="1" applyBorder="1" applyAlignment="1">
      <alignment horizontal="left" vertical="center"/>
    </xf>
    <xf numFmtId="0" fontId="31" fillId="0" borderId="0" xfId="0" applyFont="1" applyAlignment="1">
      <alignment horizontal="left" vertical="center"/>
    </xf>
    <xf numFmtId="0" fontId="31" fillId="0" borderId="12" xfId="0" applyFont="1" applyBorder="1" applyAlignment="1">
      <alignment horizontal="lef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4" xfId="0" applyBorder="1" applyAlignment="1">
      <alignment horizontal="lef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10" fillId="0" borderId="0" xfId="0" applyFont="1" applyAlignment="1">
      <alignment horizontal="center" vertical="center"/>
    </xf>
    <xf numFmtId="0" fontId="0" fillId="3" borderId="9" xfId="0" applyFill="1" applyBorder="1" applyAlignment="1">
      <alignment horizontal="left" vertical="top" wrapText="1"/>
    </xf>
    <xf numFmtId="0" fontId="0" fillId="3" borderId="10" xfId="0" applyFill="1" applyBorder="1" applyAlignment="1">
      <alignment horizontal="left" vertical="top"/>
    </xf>
    <xf numFmtId="0" fontId="0" fillId="3" borderId="11" xfId="0" applyFill="1" applyBorder="1" applyAlignment="1">
      <alignment horizontal="left" vertical="top"/>
    </xf>
    <xf numFmtId="0" fontId="0" fillId="3" borderId="12" xfId="0" applyFill="1" applyBorder="1" applyAlignment="1">
      <alignment horizontal="left" vertical="top"/>
    </xf>
    <xf numFmtId="0" fontId="0" fillId="3" borderId="0" xfId="0" applyFill="1" applyAlignment="1">
      <alignment horizontal="left" vertical="top"/>
    </xf>
    <xf numFmtId="0" fontId="0" fillId="3" borderId="13" xfId="0" applyFill="1" applyBorder="1" applyAlignment="1">
      <alignment horizontal="left" vertical="top"/>
    </xf>
    <xf numFmtId="0" fontId="0" fillId="3" borderId="6" xfId="0" applyFill="1" applyBorder="1" applyAlignment="1">
      <alignment horizontal="left" vertical="top"/>
    </xf>
    <xf numFmtId="0" fontId="0" fillId="3" borderId="4" xfId="0" applyFill="1" applyBorder="1" applyAlignment="1">
      <alignment horizontal="left" vertical="top"/>
    </xf>
    <xf numFmtId="0" fontId="0" fillId="3" borderId="14" xfId="0" applyFill="1" applyBorder="1" applyAlignment="1">
      <alignment horizontal="left" vertical="top"/>
    </xf>
    <xf numFmtId="0" fontId="0" fillId="0" borderId="3" xfId="0" applyBorder="1" applyAlignment="1">
      <alignment horizontal="center" vertical="center"/>
    </xf>
    <xf numFmtId="0" fontId="0" fillId="0" borderId="2" xfId="0" applyBorder="1" applyAlignment="1">
      <alignment horizontal="center" vertical="center"/>
    </xf>
    <xf numFmtId="0" fontId="25" fillId="0" borderId="0" xfId="0" applyFont="1" applyAlignment="1">
      <alignment horizontal="left" vertical="center" wrapText="1"/>
    </xf>
    <xf numFmtId="0" fontId="3" fillId="3" borderId="0" xfId="0" applyFont="1" applyFill="1" applyAlignment="1">
      <alignment horizontal="left" vertical="center"/>
    </xf>
    <xf numFmtId="0" fontId="15" fillId="3" borderId="0" xfId="0" applyFont="1" applyFill="1" applyAlignment="1">
      <alignment horizontal="center" vertical="center"/>
    </xf>
    <xf numFmtId="0" fontId="26" fillId="0" borderId="10" xfId="0" applyFont="1" applyBorder="1" applyAlignment="1">
      <alignment horizontal="left" vertical="center" shrinkToFit="1"/>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0" xfId="0" applyFill="1" applyAlignment="1">
      <alignment horizontal="left" vertical="center"/>
    </xf>
    <xf numFmtId="0" fontId="0" fillId="3" borderId="13" xfId="0" applyFill="1" applyBorder="1" applyAlignment="1">
      <alignment horizontal="left" vertical="center"/>
    </xf>
    <xf numFmtId="0" fontId="0" fillId="3" borderId="6" xfId="0" applyFill="1" applyBorder="1" applyAlignment="1">
      <alignment horizontal="left" vertical="center"/>
    </xf>
    <xf numFmtId="0" fontId="0" fillId="3" borderId="4" xfId="0" applyFill="1" applyBorder="1" applyAlignment="1">
      <alignment horizontal="left" vertical="center"/>
    </xf>
    <xf numFmtId="0" fontId="0" fillId="3" borderId="14" xfId="0" applyFill="1" applyBorder="1" applyAlignment="1">
      <alignment horizontal="left"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lignment vertical="center"/>
    </xf>
    <xf numFmtId="0" fontId="0" fillId="2" borderId="1" xfId="0" applyFill="1" applyBorder="1" applyAlignment="1">
      <alignment horizontal="left" vertical="top" wrapText="1"/>
    </xf>
    <xf numFmtId="0" fontId="0" fillId="3" borderId="9" xfId="0" applyFill="1" applyBorder="1" applyAlignment="1">
      <alignment horizontal="left" vertical="top"/>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2" borderId="5" xfId="0" applyFont="1" applyFill="1" applyBorder="1" applyAlignment="1">
      <alignment horizontal="center" vertical="center"/>
    </xf>
    <xf numFmtId="0" fontId="0" fillId="0" borderId="5" xfId="0"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3" borderId="18" xfId="0" applyFont="1" applyFill="1" applyBorder="1" applyAlignment="1">
      <alignment horizontal="right" vertical="center" shrinkToFit="1"/>
    </xf>
    <xf numFmtId="0" fontId="3" fillId="3" borderId="31" xfId="0" applyFont="1" applyFill="1" applyBorder="1" applyAlignment="1">
      <alignment horizontal="right" vertical="center" shrinkToFi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3" fillId="2" borderId="2" xfId="0" applyFont="1" applyFill="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3" fillId="2" borderId="3" xfId="0" applyFont="1" applyFill="1" applyBorder="1" applyAlignment="1">
      <alignment horizontal="center" vertical="center"/>
    </xf>
    <xf numFmtId="0" fontId="3" fillId="2" borderId="40"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4" xfId="0" applyFont="1" applyFill="1" applyBorder="1" applyAlignment="1">
      <alignment vertical="center" wrapText="1"/>
    </xf>
    <xf numFmtId="0" fontId="12" fillId="3" borderId="18" xfId="0" quotePrefix="1" applyFont="1" applyFill="1" applyBorder="1" applyAlignment="1">
      <alignment horizontal="center" vertical="center"/>
    </xf>
    <xf numFmtId="0" fontId="12" fillId="3" borderId="19" xfId="0" quotePrefix="1" applyFont="1" applyFill="1" applyBorder="1" applyAlignment="1">
      <alignment horizontal="center" vertical="center"/>
    </xf>
    <xf numFmtId="0" fontId="12" fillId="3" borderId="20" xfId="0" quotePrefix="1" applyFont="1" applyFill="1" applyBorder="1" applyAlignment="1">
      <alignment horizontal="center" vertical="center"/>
    </xf>
    <xf numFmtId="0" fontId="12" fillId="3" borderId="21" xfId="0" quotePrefix="1" applyFont="1" applyFill="1" applyBorder="1" applyAlignment="1">
      <alignment horizontal="center" vertical="center"/>
    </xf>
    <xf numFmtId="0" fontId="3" fillId="2" borderId="3" xfId="0" quotePrefix="1" applyFont="1" applyFill="1" applyBorder="1" applyAlignment="1">
      <alignment horizontal="center" vertical="center"/>
    </xf>
    <xf numFmtId="0" fontId="3" fillId="2" borderId="5" xfId="0" quotePrefix="1" applyFont="1" applyFill="1" applyBorder="1" applyAlignment="1">
      <alignment horizontal="center" vertical="center"/>
    </xf>
    <xf numFmtId="0" fontId="3" fillId="2" borderId="2" xfId="0" quotePrefix="1" applyFont="1" applyFill="1" applyBorder="1" applyAlignment="1">
      <alignment horizontal="center" vertical="center"/>
    </xf>
    <xf numFmtId="0" fontId="3" fillId="3" borderId="20" xfId="0" applyFont="1" applyFill="1" applyBorder="1" applyAlignment="1">
      <alignment horizontal="right" vertical="center" shrinkToFit="1"/>
    </xf>
    <xf numFmtId="0" fontId="3" fillId="3" borderId="27" xfId="0" applyFont="1" applyFill="1" applyBorder="1" applyAlignment="1">
      <alignment horizontal="right" vertical="center" shrinkToFit="1"/>
    </xf>
    <xf numFmtId="0" fontId="3" fillId="3" borderId="22" xfId="0" applyFont="1" applyFill="1" applyBorder="1" applyAlignment="1">
      <alignment horizontal="right" vertical="center" shrinkToFit="1"/>
    </xf>
    <xf numFmtId="0" fontId="3" fillId="3" borderId="29" xfId="0" applyFont="1" applyFill="1" applyBorder="1" applyAlignment="1">
      <alignment horizontal="right" vertical="center" shrinkToFi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xf>
    <xf numFmtId="0" fontId="12" fillId="3" borderId="22" xfId="0" quotePrefix="1" applyFont="1" applyFill="1" applyBorder="1" applyAlignment="1">
      <alignment horizontal="center" vertical="center"/>
    </xf>
    <xf numFmtId="0" fontId="12" fillId="3" borderId="23" xfId="0" quotePrefix="1" applyFont="1" applyFill="1" applyBorder="1" applyAlignment="1">
      <alignment horizontal="center" vertical="center"/>
    </xf>
    <xf numFmtId="0" fontId="3" fillId="2" borderId="15" xfId="0" applyFont="1" applyFill="1" applyBorder="1" applyAlignment="1">
      <alignment horizontal="center" vertical="center" wrapText="1"/>
    </xf>
    <xf numFmtId="0" fontId="22" fillId="0" borderId="0" xfId="0" applyFont="1" applyAlignment="1">
      <alignment horizontal="center" vertical="center"/>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2"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shrinkToFit="1"/>
    </xf>
    <xf numFmtId="0" fontId="30" fillId="4" borderId="0" xfId="0" applyFont="1" applyFill="1" applyAlignment="1">
      <alignment horizontal="left" vertical="center"/>
    </xf>
    <xf numFmtId="0" fontId="18" fillId="0" borderId="0" xfId="0" applyFont="1" applyAlignment="1">
      <alignment horizontal="left" vertical="center"/>
    </xf>
    <xf numFmtId="38" fontId="20" fillId="2" borderId="3" xfId="1" applyFont="1" applyFill="1" applyBorder="1" applyAlignment="1">
      <alignment horizontal="center" vertical="center" wrapText="1"/>
    </xf>
    <xf numFmtId="38" fontId="20" fillId="2" borderId="5" xfId="1" applyFont="1" applyFill="1" applyBorder="1" applyAlignment="1">
      <alignment horizontal="center" vertical="center" wrapText="1"/>
    </xf>
    <xf numFmtId="0" fontId="3" fillId="3" borderId="33" xfId="0" applyFont="1" applyFill="1" applyBorder="1" applyAlignment="1">
      <alignment horizontal="right" vertical="center" shrinkToFit="1"/>
    </xf>
    <xf numFmtId="0" fontId="3" fillId="3" borderId="38" xfId="0" applyFont="1" applyFill="1" applyBorder="1" applyAlignment="1">
      <alignment horizontal="right" vertical="center" shrinkToFi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3" fillId="2" borderId="11"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38" fontId="3" fillId="2" borderId="3"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3"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2" xfId="1" applyFont="1" applyFill="1" applyBorder="1" applyAlignment="1">
      <alignment horizontal="center" vertical="center" shrinkToFit="1"/>
    </xf>
    <xf numFmtId="38" fontId="3" fillId="3" borderId="3" xfId="1" applyFont="1" applyFill="1" applyBorder="1" applyAlignment="1">
      <alignment horizontal="center" vertical="center"/>
    </xf>
    <xf numFmtId="38" fontId="3" fillId="3" borderId="5" xfId="1" applyFont="1" applyFill="1" applyBorder="1" applyAlignment="1">
      <alignment horizontal="center" vertical="center"/>
    </xf>
    <xf numFmtId="38" fontId="3" fillId="3" borderId="2" xfId="1" applyFont="1" applyFill="1" applyBorder="1" applyAlignment="1">
      <alignment horizontal="center" vertical="center"/>
    </xf>
    <xf numFmtId="38" fontId="3" fillId="3" borderId="1" xfId="1" applyFont="1" applyFill="1" applyBorder="1" applyAlignment="1">
      <alignment horizontal="center" vertical="center"/>
    </xf>
    <xf numFmtId="0" fontId="3" fillId="2" borderId="1" xfId="0" applyFont="1" applyFill="1" applyBorder="1" applyAlignment="1">
      <alignment horizontal="center" vertical="center" shrinkToFi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49" xfId="0" applyFont="1" applyBorder="1" applyAlignment="1">
      <alignment horizontal="left" vertical="center" wrapText="1"/>
    </xf>
    <xf numFmtId="0" fontId="3" fillId="0" borderId="2" xfId="0" applyFont="1" applyBorder="1" applyAlignment="1">
      <alignment horizontal="left" vertical="center" wrapText="1"/>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2" xfId="0" applyFont="1" applyFill="1" applyBorder="1" applyAlignment="1">
      <alignment horizontal="center" vertical="center"/>
    </xf>
    <xf numFmtId="0" fontId="20" fillId="2" borderId="3"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1"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37" xfId="0" applyFont="1" applyBorder="1" applyAlignment="1">
      <alignment horizontal="center" vertical="center" shrinkToFi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wrapText="1"/>
    </xf>
    <xf numFmtId="0" fontId="3" fillId="0" borderId="3" xfId="0" quotePrefix="1" applyFont="1" applyBorder="1" applyAlignment="1">
      <alignment horizontal="center" vertical="center" shrinkToFit="1"/>
    </xf>
    <xf numFmtId="0" fontId="3" fillId="0" borderId="5" xfId="0" quotePrefix="1" applyFont="1" applyBorder="1" applyAlignment="1">
      <alignment horizontal="center" vertical="center" shrinkToFit="1"/>
    </xf>
    <xf numFmtId="0" fontId="3" fillId="2" borderId="1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8" fillId="0" borderId="0" xfId="0" applyFont="1" applyAlignment="1">
      <alignment horizontal="left" vertical="center" wrapText="1"/>
    </xf>
    <xf numFmtId="0" fontId="3" fillId="0" borderId="3" xfId="0" quotePrefix="1" applyFont="1" applyBorder="1" applyAlignment="1">
      <alignment horizontal="center" vertical="center"/>
    </xf>
    <xf numFmtId="0" fontId="3" fillId="0" borderId="5" xfId="0" quotePrefix="1" applyFont="1" applyBorder="1" applyAlignment="1">
      <alignment horizontal="center" vertical="center"/>
    </xf>
    <xf numFmtId="0" fontId="3" fillId="2" borderId="3" xfId="0" applyFont="1" applyFill="1" applyBorder="1" applyAlignment="1">
      <alignment horizontal="center" vertical="center" wrapText="1"/>
    </xf>
    <xf numFmtId="38" fontId="3" fillId="0" borderId="56" xfId="1" applyFont="1" applyBorder="1" applyAlignment="1">
      <alignment horizontal="center" vertical="center" wrapText="1"/>
    </xf>
    <xf numFmtId="38" fontId="3" fillId="0" borderId="0" xfId="1" applyFont="1" applyBorder="1" applyAlignment="1">
      <alignment horizontal="center" vertical="center" wrapText="1"/>
    </xf>
    <xf numFmtId="0" fontId="0" fillId="0" borderId="24" xfId="0" applyBorder="1" applyAlignment="1">
      <alignment horizontal="center" vertical="center"/>
    </xf>
    <xf numFmtId="0" fontId="0" fillId="0" borderId="36" xfId="0" applyBorder="1" applyAlignment="1">
      <alignment horizontal="center" vertical="center"/>
    </xf>
    <xf numFmtId="0" fontId="17" fillId="0" borderId="0" xfId="0" applyFont="1" applyAlignment="1">
      <alignment horizontal="left"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5" fillId="3" borderId="9" xfId="0" applyFont="1" applyFill="1" applyBorder="1" applyAlignment="1">
      <alignment vertical="top"/>
    </xf>
    <xf numFmtId="0" fontId="0" fillId="3" borderId="10" xfId="0" applyFill="1" applyBorder="1" applyAlignment="1">
      <alignment vertical="top"/>
    </xf>
    <xf numFmtId="0" fontId="0" fillId="3" borderId="11" xfId="0" applyFill="1" applyBorder="1" applyAlignment="1">
      <alignment vertical="top"/>
    </xf>
    <xf numFmtId="0" fontId="5" fillId="3" borderId="12" xfId="0" applyFont="1" applyFill="1" applyBorder="1" applyAlignment="1">
      <alignment vertical="top"/>
    </xf>
    <xf numFmtId="0" fontId="0" fillId="3" borderId="0" xfId="0" applyFill="1" applyAlignment="1">
      <alignment vertical="top"/>
    </xf>
    <xf numFmtId="0" fontId="0" fillId="3" borderId="13" xfId="0" applyFill="1" applyBorder="1" applyAlignment="1">
      <alignment vertical="top"/>
    </xf>
    <xf numFmtId="0" fontId="0" fillId="3" borderId="12" xfId="0" applyFill="1" applyBorder="1" applyAlignment="1">
      <alignment vertical="top"/>
    </xf>
    <xf numFmtId="0" fontId="0" fillId="3" borderId="6" xfId="0" applyFill="1" applyBorder="1" applyAlignment="1">
      <alignment vertical="top"/>
    </xf>
    <xf numFmtId="0" fontId="0" fillId="3" borderId="4" xfId="0" applyFill="1" applyBorder="1" applyAlignment="1">
      <alignment vertical="top"/>
    </xf>
    <xf numFmtId="0" fontId="0" fillId="3" borderId="14" xfId="0" applyFill="1" applyBorder="1" applyAlignment="1">
      <alignment vertical="top"/>
    </xf>
    <xf numFmtId="0" fontId="0" fillId="0" borderId="7" xfId="0" applyBorder="1" applyAlignment="1">
      <alignment horizontal="right" vertical="center"/>
    </xf>
    <xf numFmtId="0" fontId="0" fillId="0" borderId="8" xfId="0" applyBorder="1" applyAlignment="1">
      <alignment horizontal="right" vertical="center"/>
    </xf>
    <xf numFmtId="0" fontId="0" fillId="2" borderId="9" xfId="0" applyFill="1" applyBorder="1" applyAlignment="1">
      <alignment horizontal="center" vertical="center"/>
    </xf>
    <xf numFmtId="0" fontId="0" fillId="2" borderId="11" xfId="0" applyFill="1" applyBorder="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top" wrapText="1"/>
    </xf>
    <xf numFmtId="38" fontId="4" fillId="3" borderId="33" xfId="1" applyFont="1" applyFill="1" applyBorder="1" applyAlignment="1">
      <alignment horizontal="center" vertical="center"/>
    </xf>
    <xf numFmtId="38" fontId="4" fillId="3" borderId="32" xfId="1" applyFont="1" applyFill="1" applyBorder="1" applyAlignment="1">
      <alignment horizontal="center" vertical="center"/>
    </xf>
    <xf numFmtId="38" fontId="4" fillId="3" borderId="26" xfId="1" applyFont="1" applyFill="1" applyBorder="1" applyAlignment="1">
      <alignment horizontal="center" vertical="center"/>
    </xf>
    <xf numFmtId="38" fontId="4" fillId="2" borderId="40" xfId="1" applyFont="1" applyFill="1" applyBorder="1" applyAlignment="1">
      <alignment horizontal="center" vertical="center" textRotation="255" shrinkToFit="1"/>
    </xf>
    <xf numFmtId="38" fontId="4" fillId="2" borderId="16" xfId="1" applyFont="1" applyFill="1" applyBorder="1" applyAlignment="1">
      <alignment horizontal="center" vertical="center" textRotation="255" shrinkToFit="1"/>
    </xf>
    <xf numFmtId="38" fontId="4" fillId="3" borderId="37" xfId="1" applyFont="1" applyFill="1" applyBorder="1" applyAlignment="1">
      <alignment horizontal="center" vertical="center"/>
    </xf>
    <xf numFmtId="38" fontId="4" fillId="3" borderId="28" xfId="1" applyFont="1" applyFill="1" applyBorder="1" applyAlignment="1">
      <alignment horizontal="center" vertical="center"/>
    </xf>
    <xf numFmtId="38" fontId="4" fillId="2" borderId="40" xfId="1" applyFont="1" applyFill="1" applyBorder="1" applyAlignment="1">
      <alignment horizontal="center" vertical="center" textRotation="255"/>
    </xf>
    <xf numFmtId="38" fontId="4" fillId="2" borderId="16" xfId="1" applyFont="1" applyFill="1" applyBorder="1" applyAlignment="1">
      <alignment horizontal="center" vertical="center" textRotation="255"/>
    </xf>
    <xf numFmtId="38" fontId="4" fillId="2" borderId="15" xfId="1" applyFont="1" applyFill="1" applyBorder="1" applyAlignment="1">
      <alignment horizontal="center" vertical="center" textRotation="255"/>
    </xf>
    <xf numFmtId="38" fontId="4" fillId="3" borderId="15" xfId="1" applyFont="1" applyFill="1" applyBorder="1" applyAlignment="1">
      <alignment horizontal="center" vertical="center"/>
    </xf>
    <xf numFmtId="38" fontId="4" fillId="2" borderId="1" xfId="1" applyFont="1" applyFill="1" applyBorder="1" applyAlignment="1">
      <alignment horizontal="center" vertical="center" textRotation="255" shrinkToFit="1"/>
    </xf>
    <xf numFmtId="38" fontId="4" fillId="0" borderId="41" xfId="1" applyFont="1" applyBorder="1" applyAlignment="1">
      <alignment horizontal="center" vertical="center"/>
    </xf>
    <xf numFmtId="38" fontId="4" fillId="0" borderId="44" xfId="1" applyFont="1" applyBorder="1" applyAlignment="1">
      <alignment horizontal="center" vertical="center"/>
    </xf>
    <xf numFmtId="38" fontId="4" fillId="0" borderId="43" xfId="1" applyFont="1" applyBorder="1" applyAlignment="1">
      <alignment horizontal="center" vertical="center"/>
    </xf>
    <xf numFmtId="38" fontId="4" fillId="0" borderId="6" xfId="1" applyFont="1" applyBorder="1" applyAlignment="1">
      <alignment horizontal="center" vertical="center"/>
    </xf>
    <xf numFmtId="38" fontId="4" fillId="0" borderId="14" xfId="1" applyFont="1" applyBorder="1" applyAlignment="1">
      <alignment horizontal="center" vertical="center"/>
    </xf>
    <xf numFmtId="38" fontId="15" fillId="0" borderId="0" xfId="1" applyFont="1" applyAlignment="1">
      <alignment horizontal="left" vertical="center"/>
    </xf>
    <xf numFmtId="38" fontId="4" fillId="0" borderId="46" xfId="1" applyFont="1" applyBorder="1" applyAlignment="1">
      <alignment horizontal="center" vertical="center"/>
    </xf>
    <xf numFmtId="38" fontId="4" fillId="0" borderId="47" xfId="1" applyFont="1" applyBorder="1" applyAlignment="1">
      <alignment horizontal="center" vertical="center"/>
    </xf>
    <xf numFmtId="38" fontId="4" fillId="0" borderId="45" xfId="1" applyFont="1" applyBorder="1" applyAlignment="1">
      <alignment horizontal="center" vertical="center"/>
    </xf>
    <xf numFmtId="38" fontId="14" fillId="0" borderId="0" xfId="1" applyFont="1" applyAlignment="1">
      <alignment horizontal="left" vertical="center"/>
    </xf>
    <xf numFmtId="38" fontId="4" fillId="0" borderId="35" xfId="1" applyFont="1" applyBorder="1" applyAlignment="1">
      <alignment horizontal="center" vertical="center"/>
    </xf>
    <xf numFmtId="38" fontId="4" fillId="0" borderId="34" xfId="1" applyFont="1" applyBorder="1" applyAlignment="1">
      <alignment horizontal="center" vertical="center"/>
    </xf>
    <xf numFmtId="38" fontId="4" fillId="0" borderId="18" xfId="1" applyFont="1" applyBorder="1" applyAlignment="1">
      <alignment horizontal="center" vertical="center"/>
    </xf>
    <xf numFmtId="38" fontId="4" fillId="0" borderId="19" xfId="1" applyFont="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4" fillId="2" borderId="5" xfId="1" applyFont="1" applyFill="1" applyBorder="1" applyAlignment="1">
      <alignment horizontal="center" vertical="center"/>
    </xf>
    <xf numFmtId="38" fontId="4" fillId="0" borderId="33" xfId="1" applyFont="1" applyBorder="1" applyAlignment="1">
      <alignment horizontal="left" vertical="center"/>
    </xf>
    <xf numFmtId="38" fontId="4" fillId="0" borderId="32" xfId="1" applyFont="1" applyBorder="1" applyAlignment="1">
      <alignment horizontal="left" vertical="center"/>
    </xf>
    <xf numFmtId="38" fontId="4" fillId="0" borderId="20" xfId="1" applyFont="1" applyBorder="1" applyAlignment="1">
      <alignment horizontal="left" vertical="center"/>
    </xf>
    <xf numFmtId="38" fontId="4" fillId="0" borderId="21" xfId="1" applyFont="1" applyBorder="1" applyAlignment="1">
      <alignment horizontal="left" vertical="center"/>
    </xf>
    <xf numFmtId="38" fontId="4" fillId="0" borderId="6" xfId="1" applyFont="1" applyBorder="1" applyAlignment="1">
      <alignment horizontal="left" vertical="center"/>
    </xf>
    <xf numFmtId="38" fontId="4" fillId="0" borderId="14" xfId="1" applyFont="1" applyBorder="1" applyAlignment="1">
      <alignment horizontal="left" vertical="center"/>
    </xf>
    <xf numFmtId="38" fontId="14" fillId="2" borderId="40" xfId="1" applyFont="1" applyFill="1" applyBorder="1" applyAlignment="1">
      <alignment horizontal="center" vertical="center" textRotation="255"/>
    </xf>
    <xf numFmtId="38" fontId="14" fillId="2" borderId="16" xfId="1" applyFont="1" applyFill="1" applyBorder="1" applyAlignment="1">
      <alignment horizontal="center" vertical="center" textRotation="255"/>
    </xf>
    <xf numFmtId="38" fontId="14" fillId="2" borderId="15" xfId="1" applyFont="1" applyFill="1" applyBorder="1" applyAlignment="1">
      <alignment horizontal="center" vertical="center" textRotation="255"/>
    </xf>
    <xf numFmtId="38" fontId="14" fillId="2" borderId="1" xfId="1" applyFont="1" applyFill="1" applyBorder="1" applyAlignment="1">
      <alignment horizontal="center" vertical="center" textRotation="255" shrinkToFit="1"/>
    </xf>
    <xf numFmtId="38" fontId="13" fillId="0" borderId="0" xfId="1" applyFont="1" applyAlignment="1">
      <alignment horizontal="center" vertical="center"/>
    </xf>
    <xf numFmtId="38" fontId="14" fillId="2" borderId="9" xfId="1" applyFont="1" applyFill="1" applyBorder="1" applyAlignment="1">
      <alignment horizontal="center" vertical="center"/>
    </xf>
    <xf numFmtId="38" fontId="14" fillId="2" borderId="11" xfId="1" applyFont="1" applyFill="1" applyBorder="1" applyAlignment="1">
      <alignment horizontal="center" vertical="center"/>
    </xf>
    <xf numFmtId="38" fontId="4" fillId="2" borderId="9" xfId="1" applyFont="1" applyFill="1" applyBorder="1" applyAlignment="1">
      <alignment horizontal="center" vertical="center" wrapText="1"/>
    </xf>
    <xf numFmtId="38" fontId="4" fillId="2" borderId="10" xfId="1" applyFont="1" applyFill="1" applyBorder="1" applyAlignment="1">
      <alignment horizontal="center" vertical="center"/>
    </xf>
    <xf numFmtId="38" fontId="4" fillId="2" borderId="10" xfId="1" applyFont="1" applyFill="1" applyBorder="1" applyAlignment="1">
      <alignment horizontal="left" vertical="center" wrapText="1"/>
    </xf>
    <xf numFmtId="38" fontId="4" fillId="2" borderId="11" xfId="1" applyFont="1" applyFill="1" applyBorder="1" applyAlignment="1">
      <alignment horizontal="left" vertical="center"/>
    </xf>
    <xf numFmtId="38" fontId="4" fillId="2" borderId="11" xfId="1" applyFont="1" applyFill="1" applyBorder="1" applyAlignment="1">
      <alignment horizontal="center" vertical="center"/>
    </xf>
    <xf numFmtId="38" fontId="0" fillId="0" borderId="0" xfId="1" applyFont="1" applyAlignment="1">
      <alignment horizontal="center" vertical="center"/>
    </xf>
    <xf numFmtId="38" fontId="4" fillId="2" borderId="3" xfId="1" applyFont="1" applyFill="1" applyBorder="1" applyAlignment="1">
      <alignment horizontal="center" vertical="center" wrapText="1"/>
    </xf>
    <xf numFmtId="38" fontId="4" fillId="2" borderId="5"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3" borderId="38" xfId="1" applyFont="1" applyFill="1" applyBorder="1" applyAlignment="1">
      <alignment horizontal="center" vertical="center"/>
    </xf>
    <xf numFmtId="38" fontId="4" fillId="3" borderId="20" xfId="1" applyFont="1" applyFill="1" applyBorder="1" applyAlignment="1">
      <alignment horizontal="center" vertical="center"/>
    </xf>
    <xf numFmtId="38" fontId="4" fillId="3" borderId="27" xfId="1" applyFont="1" applyFill="1" applyBorder="1" applyAlignment="1">
      <alignment horizontal="center" vertical="center"/>
    </xf>
    <xf numFmtId="38" fontId="4" fillId="3" borderId="21" xfId="1" applyFont="1" applyFill="1" applyBorder="1" applyAlignment="1">
      <alignment horizontal="center" vertical="center"/>
    </xf>
    <xf numFmtId="38" fontId="4" fillId="3" borderId="22" xfId="1" applyFont="1" applyFill="1" applyBorder="1" applyAlignment="1">
      <alignment horizontal="center" vertical="center"/>
    </xf>
    <xf numFmtId="38" fontId="4" fillId="3" borderId="29" xfId="1" applyFont="1" applyFill="1" applyBorder="1" applyAlignment="1">
      <alignment horizontal="center" vertical="center"/>
    </xf>
    <xf numFmtId="38" fontId="4" fillId="3" borderId="23" xfId="1" applyFont="1" applyFill="1" applyBorder="1" applyAlignment="1">
      <alignment horizontal="center" vertical="center"/>
    </xf>
    <xf numFmtId="38" fontId="14" fillId="2" borderId="20" xfId="1" applyFont="1" applyFill="1" applyBorder="1" applyAlignment="1">
      <alignment horizontal="center" vertical="center"/>
    </xf>
    <xf numFmtId="38" fontId="14" fillId="2" borderId="21" xfId="1" applyFont="1" applyFill="1" applyBorder="1" applyAlignment="1">
      <alignment horizontal="center" vertical="center"/>
    </xf>
    <xf numFmtId="38" fontId="14" fillId="2" borderId="22" xfId="1" applyFont="1" applyFill="1" applyBorder="1" applyAlignment="1">
      <alignment horizontal="center" vertical="center"/>
    </xf>
    <xf numFmtId="38" fontId="14" fillId="2" borderId="23" xfId="1" applyFont="1" applyFill="1" applyBorder="1" applyAlignment="1">
      <alignment horizontal="center" vertical="center"/>
    </xf>
    <xf numFmtId="38" fontId="14" fillId="2" borderId="33" xfId="1" applyFont="1" applyFill="1" applyBorder="1" applyAlignment="1">
      <alignment horizontal="center" vertical="center"/>
    </xf>
    <xf numFmtId="38" fontId="14" fillId="2" borderId="32" xfId="1" applyFont="1" applyFill="1" applyBorder="1" applyAlignment="1">
      <alignment horizontal="center" vertical="center"/>
    </xf>
    <xf numFmtId="38" fontId="14" fillId="2" borderId="3" xfId="1" applyFont="1" applyFill="1" applyBorder="1" applyAlignment="1">
      <alignment horizontal="center" vertical="center"/>
    </xf>
    <xf numFmtId="38" fontId="14" fillId="2" borderId="2" xfId="1" applyFont="1" applyFill="1" applyBorder="1" applyAlignment="1">
      <alignment horizontal="center" vertical="center"/>
    </xf>
    <xf numFmtId="38" fontId="14" fillId="0" borderId="25" xfId="1" applyFont="1" applyBorder="1" applyAlignment="1">
      <alignment horizontal="left" vertical="center"/>
    </xf>
    <xf numFmtId="38" fontId="14" fillId="0" borderId="4" xfId="1" applyFont="1" applyBorder="1" applyAlignment="1">
      <alignment horizontal="left" vertical="center"/>
    </xf>
    <xf numFmtId="38" fontId="14" fillId="0" borderId="14" xfId="1" applyFont="1" applyBorder="1" applyAlignment="1">
      <alignment horizontal="left" vertical="center"/>
    </xf>
    <xf numFmtId="38" fontId="14" fillId="2" borderId="6" xfId="1" applyFont="1" applyFill="1" applyBorder="1" applyAlignment="1">
      <alignment horizontal="center" vertical="center" shrinkToFit="1"/>
    </xf>
    <xf numFmtId="38" fontId="14" fillId="2" borderId="14" xfId="1" applyFont="1" applyFill="1" applyBorder="1" applyAlignment="1">
      <alignment horizontal="center" vertical="center" shrinkToFit="1"/>
    </xf>
    <xf numFmtId="38" fontId="4" fillId="2" borderId="41" xfId="1" applyFont="1" applyFill="1" applyBorder="1" applyAlignment="1">
      <alignment horizontal="center" vertical="center"/>
    </xf>
    <xf numFmtId="38" fontId="4" fillId="2" borderId="42" xfId="1" applyFont="1" applyFill="1" applyBorder="1" applyAlignment="1">
      <alignment horizontal="center" vertical="center"/>
    </xf>
    <xf numFmtId="0" fontId="0" fillId="2" borderId="15" xfId="0" applyFill="1" applyBorder="1" applyAlignment="1">
      <alignment horizontal="center" vertical="center"/>
    </xf>
    <xf numFmtId="0" fontId="0" fillId="2" borderId="40" xfId="0" applyFill="1" applyBorder="1" applyAlignment="1">
      <alignment horizontal="center" vertical="center" wrapText="1"/>
    </xf>
    <xf numFmtId="0" fontId="0" fillId="2" borderId="15" xfId="0" applyFill="1" applyBorder="1" applyAlignment="1">
      <alignment horizontal="center"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vertical="center"/>
    </xf>
    <xf numFmtId="2" fontId="0" fillId="3" borderId="1" xfId="0" applyNumberForma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DF3C0F"/>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444500</xdr:colOff>
          <xdr:row>12</xdr:row>
          <xdr:rowOff>72390</xdr:rowOff>
        </xdr:from>
        <xdr:to>
          <xdr:col>1</xdr:col>
          <xdr:colOff>5314950</xdr:colOff>
          <xdr:row>12</xdr:row>
          <xdr:rowOff>3304540</xdr:rowOff>
        </xdr:to>
        <xdr:pic>
          <xdr:nvPicPr>
            <xdr:cNvPr id="5" name="図 4">
              <a:extLst>
                <a:ext uri="{FF2B5EF4-FFF2-40B4-BE49-F238E27FC236}">
                  <a16:creationId xmlns:a16="http://schemas.microsoft.com/office/drawing/2014/main" id="{8F26B664-34E4-FFF2-43E2-36507EC88AD5}"/>
                </a:ext>
              </a:extLst>
            </xdr:cNvPr>
            <xdr:cNvPicPr>
              <a:picLocks noChangeAspect="1" noChangeArrowheads="1"/>
              <a:extLst>
                <a:ext uri="{84589F7E-364E-4C9E-8A38-B11213B215E9}">
                  <a14:cameraTool cellRange="#REF!" spid="_x0000_s2191"/>
                </a:ext>
              </a:extLst>
            </xdr:cNvPicPr>
          </xdr:nvPicPr>
          <xdr:blipFill>
            <a:blip xmlns:r="http://schemas.openxmlformats.org/officeDocument/2006/relationships" r:embed="rId1"/>
            <a:srcRect/>
            <a:stretch>
              <a:fillRect/>
            </a:stretch>
          </xdr:blipFill>
          <xdr:spPr bwMode="auto">
            <a:xfrm>
              <a:off x="1054100" y="3112770"/>
              <a:ext cx="4870450" cy="3232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BreakPreview" zoomScaleNormal="100" zoomScaleSheetLayoutView="100" workbookViewId="0">
      <selection activeCell="E29" sqref="E29"/>
    </sheetView>
  </sheetViews>
  <sheetFormatPr defaultColWidth="8.875" defaultRowHeight="13.5" x14ac:dyDescent="0.15"/>
  <cols>
    <col min="1" max="1" width="8.875" style="29"/>
    <col min="2" max="2" width="13.125" style="29" customWidth="1"/>
    <col min="3" max="3" width="11.625" style="29" customWidth="1"/>
    <col min="4" max="4" width="10.875" style="29" customWidth="1"/>
    <col min="5" max="5" width="31.5" style="29" customWidth="1"/>
    <col min="6" max="6" width="10.875" style="29" customWidth="1"/>
    <col min="7" max="16384" width="8.875" style="29"/>
  </cols>
  <sheetData>
    <row r="1" spans="1:6" ht="24" customHeight="1" x14ac:dyDescent="0.15">
      <c r="A1" s="273" t="s">
        <v>213</v>
      </c>
      <c r="B1" s="273"/>
      <c r="C1" s="273"/>
      <c r="D1" s="273"/>
    </row>
    <row r="2" spans="1:6" ht="73.5" customHeight="1" x14ac:dyDescent="0.15">
      <c r="A2" s="274" t="s">
        <v>222</v>
      </c>
      <c r="B2" s="274"/>
      <c r="C2" s="274"/>
      <c r="D2" s="274"/>
      <c r="E2" s="274"/>
      <c r="F2" s="274"/>
    </row>
    <row r="3" spans="1:6" ht="24" customHeight="1" x14ac:dyDescent="0.15">
      <c r="A3" s="78"/>
      <c r="B3" s="78"/>
      <c r="C3" s="78"/>
      <c r="D3" s="78"/>
      <c r="E3" s="78"/>
    </row>
    <row r="4" spans="1:6" ht="24" customHeight="1" x14ac:dyDescent="0.15">
      <c r="A4" s="78"/>
      <c r="B4" s="78"/>
      <c r="C4" s="78"/>
      <c r="D4" s="78"/>
      <c r="E4" s="268" t="s">
        <v>58</v>
      </c>
      <c r="F4" s="78"/>
    </row>
    <row r="5" spans="1:6" ht="24" customHeight="1" x14ac:dyDescent="0.15">
      <c r="A5" s="78"/>
      <c r="B5" s="78"/>
      <c r="C5" s="78"/>
      <c r="D5" s="78"/>
      <c r="E5" s="78"/>
    </row>
    <row r="6" spans="1:6" ht="24" customHeight="1" x14ac:dyDescent="0.15">
      <c r="A6" s="78" t="s">
        <v>148</v>
      </c>
      <c r="B6" s="78"/>
      <c r="C6" s="78"/>
      <c r="D6" s="78"/>
      <c r="E6" s="78"/>
    </row>
    <row r="7" spans="1:6" ht="24" customHeight="1" x14ac:dyDescent="0.15">
      <c r="A7" s="78"/>
      <c r="B7" s="78"/>
      <c r="C7" s="78"/>
      <c r="E7" s="267" t="s">
        <v>43</v>
      </c>
    </row>
    <row r="8" spans="1:6" ht="24" customHeight="1" x14ac:dyDescent="0.15">
      <c r="A8" s="78"/>
      <c r="B8" s="78"/>
      <c r="C8" s="78"/>
      <c r="E8" s="267" t="s">
        <v>44</v>
      </c>
    </row>
    <row r="9" spans="1:6" ht="24" customHeight="1" x14ac:dyDescent="0.15">
      <c r="A9" s="78"/>
      <c r="B9" s="78"/>
      <c r="C9" s="78"/>
      <c r="E9" s="267" t="s">
        <v>45</v>
      </c>
      <c r="F9" s="29" t="s">
        <v>46</v>
      </c>
    </row>
    <row r="10" spans="1:6" ht="24" customHeight="1" x14ac:dyDescent="0.15">
      <c r="A10" s="78"/>
      <c r="B10" s="78"/>
      <c r="C10" s="78"/>
      <c r="D10" s="78"/>
      <c r="E10" s="78"/>
    </row>
    <row r="11" spans="1:6" ht="24" customHeight="1" x14ac:dyDescent="0.15">
      <c r="A11" s="276" t="s">
        <v>214</v>
      </c>
      <c r="B11" s="276"/>
      <c r="C11" s="276"/>
      <c r="D11" s="276"/>
      <c r="E11" s="276"/>
      <c r="F11" s="276"/>
    </row>
    <row r="12" spans="1:6" ht="24" customHeight="1" x14ac:dyDescent="0.15">
      <c r="A12" s="276"/>
      <c r="B12" s="276"/>
      <c r="C12" s="276"/>
      <c r="D12" s="276"/>
      <c r="E12" s="276"/>
      <c r="F12" s="276"/>
    </row>
    <row r="13" spans="1:6" ht="24" customHeight="1" x14ac:dyDescent="0.15">
      <c r="A13" s="78"/>
      <c r="B13" s="78"/>
      <c r="C13" s="78"/>
      <c r="D13" s="78"/>
      <c r="E13" s="78"/>
    </row>
    <row r="14" spans="1:6" ht="24" customHeight="1" x14ac:dyDescent="0.15">
      <c r="A14" s="275" t="s">
        <v>47</v>
      </c>
      <c r="B14" s="275"/>
      <c r="C14" s="275"/>
      <c r="D14" s="275"/>
      <c r="E14" s="275"/>
      <c r="F14" s="275"/>
    </row>
    <row r="15" spans="1:6" ht="24" customHeight="1" x14ac:dyDescent="0.15">
      <c r="A15" s="78"/>
      <c r="B15" s="78"/>
      <c r="C15" s="78"/>
      <c r="D15" s="78"/>
      <c r="E15" s="78"/>
    </row>
    <row r="16" spans="1:6" ht="24" customHeight="1" x14ac:dyDescent="0.15">
      <c r="A16" s="78" t="s">
        <v>157</v>
      </c>
      <c r="B16" s="78"/>
      <c r="C16" s="78"/>
      <c r="D16" s="78"/>
      <c r="E16" s="78"/>
    </row>
    <row r="17" spans="1:7" ht="24" customHeight="1" x14ac:dyDescent="0.15">
      <c r="A17" s="78"/>
      <c r="B17" s="105" t="s">
        <v>150</v>
      </c>
      <c r="C17" s="106" t="s">
        <v>149</v>
      </c>
      <c r="D17" s="269" t="s">
        <v>48</v>
      </c>
      <c r="E17" s="270"/>
    </row>
    <row r="18" spans="1:7" ht="24" customHeight="1" x14ac:dyDescent="0.15">
      <c r="A18" s="78"/>
      <c r="B18" s="105">
        <v>1</v>
      </c>
      <c r="C18" s="106" t="s">
        <v>223</v>
      </c>
      <c r="D18" s="269" t="s">
        <v>224</v>
      </c>
      <c r="E18" s="270"/>
    </row>
    <row r="19" spans="1:7" ht="24" customHeight="1" x14ac:dyDescent="0.15">
      <c r="A19" s="78"/>
      <c r="B19" s="78"/>
      <c r="C19" s="78"/>
      <c r="D19" s="78"/>
      <c r="E19" s="78"/>
    </row>
    <row r="20" spans="1:7" ht="24" customHeight="1" x14ac:dyDescent="0.15">
      <c r="A20" s="78" t="s">
        <v>156</v>
      </c>
      <c r="B20" s="78"/>
      <c r="C20" s="78" t="s">
        <v>155</v>
      </c>
      <c r="D20" s="78"/>
    </row>
    <row r="21" spans="1:7" ht="24" customHeight="1" x14ac:dyDescent="0.15">
      <c r="A21" s="78"/>
      <c r="B21" s="78"/>
      <c r="C21" s="78"/>
      <c r="D21" s="78"/>
      <c r="E21" s="78"/>
    </row>
    <row r="22" spans="1:7" ht="24" customHeight="1" thickBot="1" x14ac:dyDescent="0.2">
      <c r="A22" s="78" t="s">
        <v>183</v>
      </c>
      <c r="B22" s="78"/>
      <c r="C22" s="78"/>
      <c r="D22" s="78"/>
      <c r="E22" s="78"/>
    </row>
    <row r="23" spans="1:7" ht="24" customHeight="1" thickBot="1" x14ac:dyDescent="0.2">
      <c r="A23" s="78"/>
      <c r="B23" s="277">
        <f>'2-1販売提案書'!C8-'1-1主伐提案書'!C8</f>
        <v>0</v>
      </c>
      <c r="C23" s="278"/>
      <c r="D23" s="264" t="s">
        <v>184</v>
      </c>
      <c r="E23" s="78" t="s">
        <v>225</v>
      </c>
    </row>
    <row r="24" spans="1:7" ht="24" customHeight="1" x14ac:dyDescent="0.15">
      <c r="A24" s="78"/>
      <c r="B24" s="79"/>
      <c r="C24" s="79"/>
      <c r="D24" s="78"/>
      <c r="E24" s="78"/>
    </row>
    <row r="25" spans="1:7" ht="24" customHeight="1" x14ac:dyDescent="0.15">
      <c r="A25" s="78" t="s">
        <v>186</v>
      </c>
      <c r="B25" s="78"/>
      <c r="C25" s="78"/>
      <c r="D25" s="78"/>
      <c r="E25" s="78"/>
    </row>
    <row r="26" spans="1:7" ht="24" customHeight="1" x14ac:dyDescent="0.15">
      <c r="A26" s="78"/>
      <c r="B26" s="265"/>
      <c r="C26" s="552" t="s">
        <v>215</v>
      </c>
      <c r="D26" s="553"/>
      <c r="E26" s="554"/>
    </row>
    <row r="27" spans="1:7" ht="24" customHeight="1" x14ac:dyDescent="0.15">
      <c r="B27" s="266"/>
      <c r="C27" s="552" t="s">
        <v>220</v>
      </c>
      <c r="D27" s="553"/>
      <c r="E27" s="554"/>
    </row>
    <row r="28" spans="1:7" ht="24" customHeight="1" x14ac:dyDescent="0.15">
      <c r="C28" s="80"/>
      <c r="D28" s="80"/>
      <c r="E28" s="80"/>
    </row>
    <row r="29" spans="1:7" ht="24" customHeight="1" x14ac:dyDescent="0.15">
      <c r="A29" s="29" t="s">
        <v>185</v>
      </c>
    </row>
    <row r="30" spans="1:7" ht="20.25" customHeight="1" x14ac:dyDescent="0.15">
      <c r="A30" s="272" t="s">
        <v>210</v>
      </c>
      <c r="B30" s="272"/>
      <c r="C30" s="272"/>
      <c r="D30" s="272"/>
      <c r="E30" s="272"/>
      <c r="F30" s="272"/>
    </row>
    <row r="31" spans="1:7" ht="17.25" customHeight="1" x14ac:dyDescent="0.15">
      <c r="B31" s="78" t="s">
        <v>211</v>
      </c>
      <c r="F31" s="271"/>
      <c r="G31" s="271"/>
    </row>
    <row r="32" spans="1:7" ht="17.25" customHeight="1" x14ac:dyDescent="0.15">
      <c r="B32" s="78" t="s">
        <v>212</v>
      </c>
      <c r="F32" s="271"/>
      <c r="G32" s="271"/>
    </row>
  </sheetData>
  <mergeCells count="11">
    <mergeCell ref="D17:E17"/>
    <mergeCell ref="F31:G32"/>
    <mergeCell ref="A30:F30"/>
    <mergeCell ref="A1:D1"/>
    <mergeCell ref="A2:F2"/>
    <mergeCell ref="A14:F14"/>
    <mergeCell ref="A11:F12"/>
    <mergeCell ref="C26:E26"/>
    <mergeCell ref="C27:E27"/>
    <mergeCell ref="B23:C23"/>
    <mergeCell ref="D18:E18"/>
  </mergeCells>
  <phoneticPr fontId="1"/>
  <printOptions horizontalCentered="1" verticalCentered="1"/>
  <pageMargins left="0.9055118110236221"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3"/>
  <sheetViews>
    <sheetView view="pageBreakPreview" topLeftCell="A50" zoomScaleNormal="100" zoomScaleSheetLayoutView="100" workbookViewId="0">
      <selection activeCell="T61" sqref="T61"/>
    </sheetView>
  </sheetViews>
  <sheetFormatPr defaultRowHeight="13.5" x14ac:dyDescent="0.15"/>
  <cols>
    <col min="1" max="1" width="2.5" customWidth="1"/>
    <col min="2" max="2" width="0.875" customWidth="1"/>
    <col min="3" max="3" width="3.25" customWidth="1"/>
    <col min="4" max="4" width="11.25" customWidth="1"/>
    <col min="6" max="6" width="5.625" customWidth="1"/>
    <col min="8" max="8" width="5.625" customWidth="1"/>
    <col min="10" max="10" width="5.625" customWidth="1"/>
    <col min="12" max="12" width="5.625" customWidth="1"/>
    <col min="14" max="14" width="5.625" customWidth="1"/>
    <col min="15" max="15" width="1.5" customWidth="1"/>
  </cols>
  <sheetData>
    <row r="1" spans="1:16" ht="24" customHeight="1" x14ac:dyDescent="0.15">
      <c r="A1" s="298" t="s">
        <v>151</v>
      </c>
      <c r="B1" s="298"/>
      <c r="C1" s="298"/>
      <c r="D1" s="298"/>
      <c r="E1" s="298"/>
      <c r="F1" s="298"/>
      <c r="G1" s="298"/>
      <c r="H1" s="298"/>
      <c r="I1" s="298"/>
      <c r="J1" s="298"/>
      <c r="K1" s="298"/>
      <c r="L1" s="298"/>
      <c r="M1" s="298"/>
      <c r="N1" s="298"/>
      <c r="O1" s="298"/>
    </row>
    <row r="2" spans="1:16" ht="12" customHeight="1" x14ac:dyDescent="0.15">
      <c r="A2" s="298"/>
      <c r="B2" s="298"/>
      <c r="C2" s="298"/>
      <c r="D2" s="298"/>
      <c r="E2" s="298"/>
      <c r="F2" s="298"/>
      <c r="G2" s="298"/>
      <c r="H2" s="298"/>
      <c r="I2" s="298"/>
      <c r="J2" s="298"/>
      <c r="K2" s="298"/>
      <c r="L2" s="298"/>
      <c r="M2" s="298"/>
      <c r="N2" s="298"/>
      <c r="O2" s="298"/>
    </row>
    <row r="3" spans="1:16" ht="12" customHeight="1" x14ac:dyDescent="0.15">
      <c r="A3" s="113"/>
      <c r="B3" s="113"/>
      <c r="C3" s="10" t="s">
        <v>200</v>
      </c>
      <c r="D3" s="311" t="s">
        <v>236</v>
      </c>
      <c r="E3" s="311"/>
      <c r="F3" s="311"/>
      <c r="G3" s="311"/>
      <c r="H3" s="311"/>
      <c r="I3" s="12"/>
      <c r="J3" s="12"/>
      <c r="K3" s="12"/>
      <c r="L3" s="12"/>
      <c r="M3" s="12"/>
      <c r="N3" s="12"/>
      <c r="O3" s="12"/>
      <c r="P3" s="113"/>
    </row>
    <row r="4" spans="1:16" ht="12" customHeight="1" x14ac:dyDescent="0.15">
      <c r="A4" s="113"/>
      <c r="B4" s="113"/>
      <c r="C4" s="10" t="s">
        <v>200</v>
      </c>
      <c r="D4" s="148" t="s">
        <v>237</v>
      </c>
      <c r="E4" s="147"/>
      <c r="F4" s="147"/>
      <c r="G4" s="147"/>
      <c r="H4" s="147"/>
      <c r="I4" s="147"/>
      <c r="J4" s="147"/>
      <c r="K4" s="147"/>
      <c r="L4" s="147"/>
      <c r="M4" s="147"/>
      <c r="N4" s="147"/>
      <c r="O4" s="147"/>
      <c r="P4" s="113"/>
    </row>
    <row r="5" spans="1:16" ht="12" customHeight="1" x14ac:dyDescent="0.15">
      <c r="A5" s="113"/>
      <c r="B5" s="113"/>
      <c r="C5" s="113"/>
      <c r="D5" s="113"/>
      <c r="E5" s="113"/>
      <c r="F5" s="113"/>
      <c r="G5" s="113"/>
      <c r="H5" s="113"/>
      <c r="I5" s="113"/>
      <c r="J5" s="113"/>
      <c r="K5" s="113"/>
      <c r="L5" s="113"/>
      <c r="M5" s="113"/>
      <c r="N5" s="113"/>
      <c r="O5" s="113"/>
    </row>
    <row r="6" spans="1:16" ht="20.25" customHeight="1" x14ac:dyDescent="0.15">
      <c r="A6" s="30" t="s">
        <v>92</v>
      </c>
    </row>
    <row r="7" spans="1:16" ht="20.25" customHeight="1" thickBot="1" x14ac:dyDescent="0.2">
      <c r="A7" s="280" t="s">
        <v>152</v>
      </c>
      <c r="B7" s="280"/>
      <c r="C7" s="280"/>
      <c r="D7" s="280"/>
      <c r="E7" s="280"/>
      <c r="F7" s="280"/>
    </row>
    <row r="8" spans="1:16" ht="27.95" customHeight="1" thickBot="1" x14ac:dyDescent="0.2">
      <c r="A8" s="2"/>
      <c r="C8" s="284">
        <f>'1-2主伐提案単価'!K10+'1-2主伐提案単価'!K14+'1-2主伐提案単価'!K25</f>
        <v>0</v>
      </c>
      <c r="D8" s="285"/>
      <c r="E8" s="285"/>
      <c r="F8" s="55" t="s">
        <v>9</v>
      </c>
      <c r="G8" t="s">
        <v>226</v>
      </c>
    </row>
    <row r="9" spans="1:16" ht="20.25" customHeight="1" x14ac:dyDescent="0.15">
      <c r="A9" s="2"/>
    </row>
    <row r="10" spans="1:16" ht="20.25" customHeight="1" x14ac:dyDescent="0.15">
      <c r="A10" s="272" t="s">
        <v>134</v>
      </c>
      <c r="B10" s="272"/>
      <c r="C10" s="272"/>
      <c r="D10" s="272"/>
      <c r="E10" s="272"/>
      <c r="F10" s="272"/>
      <c r="G10" s="29"/>
      <c r="H10" s="29"/>
      <c r="I10" s="29"/>
    </row>
    <row r="11" spans="1:16" ht="20.25" customHeight="1" x14ac:dyDescent="0.15">
      <c r="A11" s="29"/>
      <c r="B11" s="29"/>
      <c r="C11" s="312" t="s">
        <v>187</v>
      </c>
      <c r="D11" s="312"/>
      <c r="E11" s="312"/>
      <c r="F11" s="312"/>
      <c r="G11" s="312"/>
      <c r="H11" s="312"/>
      <c r="I11" s="312"/>
    </row>
    <row r="12" spans="1:16" ht="20.25" customHeight="1" x14ac:dyDescent="0.15">
      <c r="A12" s="2"/>
    </row>
    <row r="13" spans="1:16" ht="20.25" customHeight="1" x14ac:dyDescent="0.15">
      <c r="A13" s="280" t="s">
        <v>135</v>
      </c>
      <c r="B13" s="280"/>
      <c r="C13" s="280"/>
      <c r="D13" s="280"/>
      <c r="E13" s="280"/>
    </row>
    <row r="14" spans="1:16" ht="20.25" customHeight="1" x14ac:dyDescent="0.15">
      <c r="C14" t="s">
        <v>1</v>
      </c>
    </row>
    <row r="15" spans="1:16" ht="20.25" customHeight="1" x14ac:dyDescent="0.15">
      <c r="B15" s="31"/>
      <c r="C15" s="310" t="s">
        <v>94</v>
      </c>
      <c r="D15" s="310"/>
      <c r="E15" s="310"/>
      <c r="F15" s="310"/>
      <c r="G15" s="310"/>
      <c r="H15" s="310"/>
      <c r="I15" s="310"/>
      <c r="J15" s="310"/>
      <c r="K15" s="310"/>
      <c r="L15" s="310"/>
      <c r="M15" s="310"/>
      <c r="N15" s="310"/>
    </row>
    <row r="16" spans="1:16" ht="12" customHeight="1" x14ac:dyDescent="0.15">
      <c r="A16" s="2"/>
      <c r="B16" s="31"/>
      <c r="C16" s="31"/>
      <c r="D16" s="31"/>
      <c r="E16" s="31"/>
      <c r="F16" s="31"/>
      <c r="G16" s="31"/>
      <c r="H16" s="31"/>
      <c r="I16" s="31"/>
      <c r="J16" s="31"/>
      <c r="K16" s="31"/>
      <c r="L16" s="31"/>
      <c r="M16" s="31"/>
      <c r="N16" s="31"/>
    </row>
    <row r="17" spans="1:18" ht="20.25" customHeight="1" x14ac:dyDescent="0.15">
      <c r="A17" s="280" t="s">
        <v>136</v>
      </c>
      <c r="B17" s="280"/>
      <c r="C17" s="280"/>
      <c r="D17" s="280"/>
      <c r="E17" s="280"/>
      <c r="H17" s="6"/>
      <c r="I17" s="6"/>
      <c r="J17" s="6"/>
      <c r="K17" s="6"/>
      <c r="L17" s="6"/>
    </row>
    <row r="18" spans="1:18" ht="20.25" customHeight="1" x14ac:dyDescent="0.15">
      <c r="B18" s="280" t="s">
        <v>98</v>
      </c>
      <c r="C18" s="280"/>
      <c r="D18" s="280"/>
      <c r="H18" s="7"/>
      <c r="I18" s="7"/>
      <c r="J18" s="7"/>
      <c r="K18" s="7"/>
      <c r="L18" s="7"/>
    </row>
    <row r="19" spans="1:18" ht="20.25" customHeight="1" x14ac:dyDescent="0.15">
      <c r="B19" s="2"/>
      <c r="C19" s="323" t="s">
        <v>13</v>
      </c>
      <c r="D19" s="324"/>
      <c r="E19" s="294" t="s">
        <v>10</v>
      </c>
      <c r="F19" s="294"/>
      <c r="G19" s="294" t="s">
        <v>2</v>
      </c>
      <c r="H19" s="326"/>
      <c r="I19" s="294" t="s">
        <v>66</v>
      </c>
      <c r="J19" s="294"/>
      <c r="K19" s="294" t="s">
        <v>153</v>
      </c>
      <c r="L19" s="294"/>
      <c r="M19" s="294" t="s">
        <v>67</v>
      </c>
      <c r="N19" s="294"/>
    </row>
    <row r="20" spans="1:18" ht="20.25" customHeight="1" x14ac:dyDescent="0.15">
      <c r="B20" s="2"/>
      <c r="C20" s="286" t="s">
        <v>64</v>
      </c>
      <c r="D20" s="287"/>
      <c r="E20" s="137"/>
      <c r="F20" s="24" t="s">
        <v>4</v>
      </c>
      <c r="G20" s="137"/>
      <c r="H20" s="24" t="s">
        <v>4</v>
      </c>
      <c r="I20" s="139"/>
      <c r="J20" s="24" t="s">
        <v>4</v>
      </c>
      <c r="K20" s="139"/>
      <c r="L20" s="24" t="s">
        <v>4</v>
      </c>
      <c r="M20" s="141">
        <f>SUM(E20,G20,I20,K20)</f>
        <v>0</v>
      </c>
      <c r="N20" s="24" t="s">
        <v>4</v>
      </c>
      <c r="R20" s="128"/>
    </row>
    <row r="21" spans="1:18" ht="20.25" customHeight="1" x14ac:dyDescent="0.15">
      <c r="B21" s="2"/>
      <c r="C21" s="296" t="s">
        <v>65</v>
      </c>
      <c r="D21" s="297"/>
      <c r="E21" s="138"/>
      <c r="F21" s="26" t="s">
        <v>4</v>
      </c>
      <c r="G21" s="138"/>
      <c r="H21" s="26" t="s">
        <v>4</v>
      </c>
      <c r="I21" s="140"/>
      <c r="J21" s="26" t="s">
        <v>4</v>
      </c>
      <c r="K21" s="140"/>
      <c r="L21" s="26" t="s">
        <v>4</v>
      </c>
      <c r="M21" s="142">
        <f t="shared" ref="M21" si="0">SUM(E21,G21,I21,K21)</f>
        <v>0</v>
      </c>
      <c r="N21" s="26" t="s">
        <v>4</v>
      </c>
    </row>
    <row r="22" spans="1:18" ht="20.25" customHeight="1" x14ac:dyDescent="0.15">
      <c r="B22" s="2"/>
      <c r="C22" s="323" t="s">
        <v>3</v>
      </c>
      <c r="D22" s="324"/>
      <c r="E22" s="4">
        <f>SUM(E20:E21)</f>
        <v>0</v>
      </c>
      <c r="F22" s="5" t="s">
        <v>4</v>
      </c>
      <c r="G22" s="4">
        <f>SUM(G20:G21)</f>
        <v>0</v>
      </c>
      <c r="H22" s="5" t="s">
        <v>4</v>
      </c>
      <c r="I22" s="4">
        <f>SUM(I20:I21)</f>
        <v>0</v>
      </c>
      <c r="J22" s="5" t="s">
        <v>4</v>
      </c>
      <c r="K22" s="4">
        <f>SUM(K20:K21)</f>
        <v>0</v>
      </c>
      <c r="L22" s="5" t="s">
        <v>4</v>
      </c>
      <c r="M22" s="4">
        <f>SUM(M20:M21)</f>
        <v>0</v>
      </c>
      <c r="N22" s="5" t="s">
        <v>4</v>
      </c>
    </row>
    <row r="23" spans="1:18" ht="18.600000000000001" customHeight="1" x14ac:dyDescent="0.15">
      <c r="B23" s="2"/>
      <c r="C23" s="313" t="s">
        <v>93</v>
      </c>
      <c r="D23" s="313"/>
      <c r="E23" s="313"/>
      <c r="F23" s="313"/>
      <c r="G23" s="313"/>
      <c r="H23" s="313"/>
      <c r="I23" s="313"/>
      <c r="J23" s="313"/>
      <c r="K23" s="313"/>
      <c r="L23" s="313"/>
      <c r="M23" s="313"/>
      <c r="N23" s="313"/>
    </row>
    <row r="24" spans="1:18" ht="18.600000000000001" customHeight="1" x14ac:dyDescent="0.15">
      <c r="B24" s="2"/>
      <c r="C24" s="47"/>
      <c r="D24" s="47"/>
      <c r="E24" s="47"/>
      <c r="F24" s="47"/>
      <c r="G24" s="47"/>
      <c r="H24" s="47"/>
      <c r="I24" s="47"/>
      <c r="J24" s="47"/>
      <c r="K24" s="47"/>
      <c r="L24" s="47"/>
      <c r="M24" s="47"/>
      <c r="N24" s="47"/>
    </row>
    <row r="25" spans="1:18" ht="20.25" customHeight="1" x14ac:dyDescent="0.15">
      <c r="B25" s="280" t="s">
        <v>123</v>
      </c>
      <c r="C25" s="280"/>
      <c r="D25" s="280"/>
      <c r="E25" s="280"/>
      <c r="H25" s="7"/>
      <c r="I25" s="7"/>
      <c r="J25" s="7"/>
      <c r="K25" s="7"/>
      <c r="L25" s="7"/>
    </row>
    <row r="26" spans="1:18" ht="20.25" customHeight="1" x14ac:dyDescent="0.15">
      <c r="B26" s="2"/>
      <c r="C26" s="323" t="s">
        <v>13</v>
      </c>
      <c r="D26" s="325"/>
      <c r="E26" s="294" t="s">
        <v>10</v>
      </c>
      <c r="F26" s="294"/>
      <c r="G26" s="294" t="s">
        <v>2</v>
      </c>
      <c r="H26" s="326"/>
      <c r="I26" s="294" t="s">
        <v>66</v>
      </c>
      <c r="J26" s="294"/>
      <c r="K26" s="294" t="s">
        <v>153</v>
      </c>
      <c r="L26" s="294"/>
      <c r="M26" s="294" t="s">
        <v>67</v>
      </c>
      <c r="N26" s="294"/>
    </row>
    <row r="27" spans="1:18" ht="20.25" customHeight="1" x14ac:dyDescent="0.15">
      <c r="B27" s="2"/>
      <c r="C27" s="286" t="s">
        <v>68</v>
      </c>
      <c r="D27" s="287"/>
      <c r="E27" s="143"/>
      <c r="F27" s="114" t="s">
        <v>32</v>
      </c>
      <c r="G27" s="143"/>
      <c r="H27" s="114" t="s">
        <v>32</v>
      </c>
      <c r="I27" s="143"/>
      <c r="J27" s="114" t="s">
        <v>32</v>
      </c>
      <c r="K27" s="143"/>
      <c r="L27" s="114" t="s">
        <v>32</v>
      </c>
      <c r="M27" s="115">
        <f>SUM(E27,G27,I27,K27)</f>
        <v>0</v>
      </c>
      <c r="N27" s="24" t="s">
        <v>32</v>
      </c>
    </row>
    <row r="28" spans="1:18" ht="20.25" customHeight="1" x14ac:dyDescent="0.15">
      <c r="B28" s="2"/>
      <c r="C28" s="288" t="s">
        <v>69</v>
      </c>
      <c r="D28" s="289"/>
      <c r="E28" s="144"/>
      <c r="F28" s="116" t="s">
        <v>32</v>
      </c>
      <c r="G28" s="144"/>
      <c r="H28" s="116" t="s">
        <v>32</v>
      </c>
      <c r="I28" s="144"/>
      <c r="J28" s="116" t="s">
        <v>32</v>
      </c>
      <c r="K28" s="144"/>
      <c r="L28" s="116" t="s">
        <v>32</v>
      </c>
      <c r="M28" s="117">
        <f>SUM(E28,G28,I28,K28)</f>
        <v>0</v>
      </c>
      <c r="N28" s="25" t="s">
        <v>32</v>
      </c>
    </row>
    <row r="29" spans="1:18" ht="20.25" customHeight="1" x14ac:dyDescent="0.15">
      <c r="B29" s="2"/>
      <c r="C29" s="296" t="s">
        <v>70</v>
      </c>
      <c r="D29" s="297"/>
      <c r="E29" s="145"/>
      <c r="F29" s="118" t="s">
        <v>32</v>
      </c>
      <c r="G29" s="145"/>
      <c r="H29" s="118" t="s">
        <v>32</v>
      </c>
      <c r="I29" s="145"/>
      <c r="J29" s="118" t="s">
        <v>32</v>
      </c>
      <c r="K29" s="145"/>
      <c r="L29" s="118" t="s">
        <v>32</v>
      </c>
      <c r="M29" s="119">
        <f>SUM(E29,G29,I29,K29)</f>
        <v>0</v>
      </c>
      <c r="N29" s="26" t="s">
        <v>32</v>
      </c>
    </row>
    <row r="30" spans="1:18" ht="20.25" customHeight="1" x14ac:dyDescent="0.15">
      <c r="B30" s="2"/>
      <c r="C30" s="323" t="s">
        <v>3</v>
      </c>
      <c r="D30" s="324"/>
      <c r="E30" s="120">
        <f>SUM(E27:E29)</f>
        <v>0</v>
      </c>
      <c r="F30" s="121" t="s">
        <v>32</v>
      </c>
      <c r="G30" s="120">
        <f>SUM(G27:G29)</f>
        <v>0</v>
      </c>
      <c r="H30" s="121" t="s">
        <v>32</v>
      </c>
      <c r="I30" s="120">
        <f>SUM(I27:I29)</f>
        <v>0</v>
      </c>
      <c r="J30" s="121" t="s">
        <v>32</v>
      </c>
      <c r="K30" s="120">
        <f>SUM(K27:K29)</f>
        <v>0</v>
      </c>
      <c r="L30" s="121" t="s">
        <v>32</v>
      </c>
      <c r="M30" s="120">
        <f>SUM(M27:M29)</f>
        <v>0</v>
      </c>
      <c r="N30" s="5" t="s">
        <v>32</v>
      </c>
    </row>
    <row r="31" spans="1:18" ht="20.25" customHeight="1" x14ac:dyDescent="0.15">
      <c r="B31" s="2"/>
      <c r="C31" s="3"/>
      <c r="D31" s="15"/>
      <c r="E31" s="8"/>
    </row>
    <row r="32" spans="1:18" ht="20.25" customHeight="1" x14ac:dyDescent="0.15">
      <c r="B32" s="280" t="s">
        <v>99</v>
      </c>
      <c r="C32" s="280"/>
      <c r="D32" s="280"/>
      <c r="E32" s="280"/>
      <c r="F32" s="280"/>
    </row>
    <row r="33" spans="1:14" ht="20.25" customHeight="1" x14ac:dyDescent="0.15">
      <c r="B33" s="2"/>
      <c r="C33" s="1"/>
      <c r="D33" s="295" t="s">
        <v>91</v>
      </c>
      <c r="E33" s="295"/>
      <c r="F33" s="150"/>
      <c r="G33" t="s">
        <v>6</v>
      </c>
    </row>
    <row r="34" spans="1:14" ht="20.25" customHeight="1" x14ac:dyDescent="0.15">
      <c r="A34" s="2"/>
    </row>
    <row r="35" spans="1:14" ht="20.25" customHeight="1" x14ac:dyDescent="0.15">
      <c r="A35" s="280" t="s">
        <v>137</v>
      </c>
      <c r="B35" s="280"/>
      <c r="C35" s="280"/>
      <c r="D35" s="280"/>
      <c r="E35" s="280"/>
    </row>
    <row r="36" spans="1:14" ht="20.25" customHeight="1" x14ac:dyDescent="0.15">
      <c r="B36" s="280" t="s">
        <v>100</v>
      </c>
      <c r="C36" s="280"/>
      <c r="D36" s="280"/>
    </row>
    <row r="37" spans="1:14" ht="20.25" customHeight="1" x14ac:dyDescent="0.15">
      <c r="B37" s="2"/>
      <c r="C37" s="323" t="s">
        <v>59</v>
      </c>
      <c r="D37" s="324"/>
      <c r="E37" s="294" t="s">
        <v>60</v>
      </c>
      <c r="F37" s="294"/>
      <c r="G37" s="294" t="s">
        <v>61</v>
      </c>
      <c r="H37" s="294"/>
      <c r="I37" s="294" t="s">
        <v>62</v>
      </c>
      <c r="J37" s="294"/>
    </row>
    <row r="38" spans="1:14" ht="20.25" customHeight="1" x14ac:dyDescent="0.15">
      <c r="B38" s="2"/>
      <c r="C38" s="323" t="s">
        <v>101</v>
      </c>
      <c r="D38" s="324"/>
      <c r="E38" s="146"/>
      <c r="F38" s="5" t="s">
        <v>5</v>
      </c>
      <c r="G38" s="160"/>
      <c r="H38" s="5" t="s">
        <v>63</v>
      </c>
      <c r="I38" s="308"/>
      <c r="J38" s="309"/>
      <c r="N38" s="1"/>
    </row>
    <row r="39" spans="1:14" ht="20.25" customHeight="1" x14ac:dyDescent="0.15">
      <c r="B39" s="2"/>
      <c r="C39" s="323" t="s">
        <v>216</v>
      </c>
      <c r="D39" s="324"/>
      <c r="E39" s="146"/>
      <c r="F39" s="5" t="s">
        <v>5</v>
      </c>
      <c r="G39" s="160"/>
      <c r="H39" s="5" t="s">
        <v>63</v>
      </c>
      <c r="I39" s="308"/>
      <c r="J39" s="309"/>
      <c r="N39" s="1"/>
    </row>
    <row r="40" spans="1:14" ht="20.25" customHeight="1" x14ac:dyDescent="0.15">
      <c r="B40" s="2"/>
      <c r="C40" s="323" t="s">
        <v>71</v>
      </c>
      <c r="D40" s="324"/>
      <c r="E40" s="291"/>
      <c r="F40" s="292"/>
      <c r="G40" s="292"/>
      <c r="H40" s="292"/>
      <c r="I40" s="292"/>
      <c r="J40" s="293"/>
      <c r="N40" s="1"/>
    </row>
    <row r="41" spans="1:14" ht="20.25" customHeight="1" x14ac:dyDescent="0.15">
      <c r="B41" s="2"/>
      <c r="D41" s="77" t="s">
        <v>72</v>
      </c>
    </row>
    <row r="42" spans="1:14" ht="20.25" customHeight="1" x14ac:dyDescent="0.15">
      <c r="B42" s="2"/>
      <c r="H42" s="6"/>
      <c r="I42" s="6"/>
      <c r="J42" s="6"/>
      <c r="K42" s="6"/>
      <c r="L42" s="6"/>
    </row>
    <row r="43" spans="1:14" ht="20.25" customHeight="1" x14ac:dyDescent="0.15">
      <c r="B43" s="280" t="s">
        <v>102</v>
      </c>
      <c r="C43" s="280"/>
      <c r="D43" s="280"/>
      <c r="E43" s="280"/>
      <c r="F43" s="280"/>
      <c r="H43" s="6"/>
      <c r="I43" s="6"/>
      <c r="J43" s="6"/>
      <c r="K43" s="6"/>
      <c r="L43" s="6"/>
    </row>
    <row r="44" spans="1:14" ht="20.25" customHeight="1" x14ac:dyDescent="0.15">
      <c r="B44" s="2"/>
      <c r="D44" s="290" t="s">
        <v>36</v>
      </c>
      <c r="E44" s="290"/>
      <c r="F44" s="150" t="s">
        <v>7</v>
      </c>
      <c r="G44" s="28" t="s">
        <v>6</v>
      </c>
      <c r="H44" s="6"/>
      <c r="I44" s="6"/>
      <c r="J44" s="6"/>
      <c r="K44" s="6"/>
      <c r="L44" s="6"/>
    </row>
    <row r="45" spans="1:14" ht="20.25" customHeight="1" x14ac:dyDescent="0.15">
      <c r="B45" s="2"/>
      <c r="H45" s="6"/>
      <c r="I45" s="6"/>
      <c r="J45" s="6"/>
      <c r="K45" s="6"/>
      <c r="L45" s="6"/>
    </row>
    <row r="46" spans="1:14" ht="20.25" customHeight="1" x14ac:dyDescent="0.15">
      <c r="A46" s="280" t="s">
        <v>138</v>
      </c>
      <c r="B46" s="280"/>
      <c r="C46" s="280"/>
      <c r="D46" s="280"/>
      <c r="E46" s="280"/>
      <c r="F46" s="280"/>
      <c r="G46" s="280"/>
    </row>
    <row r="47" spans="1:14" ht="20.25" customHeight="1" x14ac:dyDescent="0.15">
      <c r="B47" s="2"/>
      <c r="C47" s="327"/>
      <c r="D47" s="300"/>
      <c r="E47" s="300"/>
      <c r="F47" s="300"/>
      <c r="G47" s="300"/>
      <c r="H47" s="300"/>
      <c r="I47" s="300"/>
      <c r="J47" s="300"/>
      <c r="K47" s="300"/>
      <c r="L47" s="300"/>
      <c r="M47" s="300"/>
      <c r="N47" s="301"/>
    </row>
    <row r="48" spans="1:14" ht="20.25" customHeight="1" x14ac:dyDescent="0.15">
      <c r="B48" s="2"/>
      <c r="C48" s="302"/>
      <c r="D48" s="303"/>
      <c r="E48" s="303"/>
      <c r="F48" s="303"/>
      <c r="G48" s="303"/>
      <c r="H48" s="303"/>
      <c r="I48" s="303"/>
      <c r="J48" s="303"/>
      <c r="K48" s="303"/>
      <c r="L48" s="303"/>
      <c r="M48" s="303"/>
      <c r="N48" s="304"/>
    </row>
    <row r="49" spans="1:14" ht="20.25" customHeight="1" x14ac:dyDescent="0.15">
      <c r="B49" s="2"/>
      <c r="C49" s="302"/>
      <c r="D49" s="303"/>
      <c r="E49" s="303"/>
      <c r="F49" s="303"/>
      <c r="G49" s="303"/>
      <c r="H49" s="303"/>
      <c r="I49" s="303"/>
      <c r="J49" s="303"/>
      <c r="K49" s="303"/>
      <c r="L49" s="303"/>
      <c r="M49" s="303"/>
      <c r="N49" s="304"/>
    </row>
    <row r="50" spans="1:14" ht="20.25" customHeight="1" x14ac:dyDescent="0.15">
      <c r="B50" s="2"/>
      <c r="C50" s="305"/>
      <c r="D50" s="306"/>
      <c r="E50" s="306"/>
      <c r="F50" s="306"/>
      <c r="G50" s="306"/>
      <c r="H50" s="306"/>
      <c r="I50" s="306"/>
      <c r="J50" s="306"/>
      <c r="K50" s="306"/>
      <c r="L50" s="306"/>
      <c r="M50" s="306"/>
      <c r="N50" s="307"/>
    </row>
    <row r="51" spans="1:14" ht="20.25" customHeight="1" x14ac:dyDescent="0.15">
      <c r="B51" s="2"/>
    </row>
    <row r="52" spans="1:14" ht="20.25" customHeight="1" x14ac:dyDescent="0.15">
      <c r="A52" s="280" t="s">
        <v>143</v>
      </c>
      <c r="B52" s="280"/>
      <c r="C52" s="280"/>
      <c r="D52" s="280"/>
      <c r="E52" s="280"/>
      <c r="F52" s="280"/>
      <c r="G52" s="280"/>
      <c r="H52" s="280"/>
      <c r="I52" s="280"/>
    </row>
    <row r="53" spans="1:14" ht="20.25" customHeight="1" x14ac:dyDescent="0.15">
      <c r="A53" s="2"/>
      <c r="C53" s="299" t="s">
        <v>103</v>
      </c>
      <c r="D53" s="300"/>
      <c r="E53" s="300"/>
      <c r="F53" s="300"/>
      <c r="G53" s="300"/>
      <c r="H53" s="300"/>
      <c r="I53" s="300"/>
      <c r="J53" s="300"/>
      <c r="K53" s="300"/>
      <c r="L53" s="300"/>
      <c r="M53" s="300"/>
      <c r="N53" s="301"/>
    </row>
    <row r="54" spans="1:14" ht="20.25" customHeight="1" x14ac:dyDescent="0.15">
      <c r="A54" s="2"/>
      <c r="C54" s="302"/>
      <c r="D54" s="303"/>
      <c r="E54" s="303"/>
      <c r="F54" s="303"/>
      <c r="G54" s="303"/>
      <c r="H54" s="303"/>
      <c r="I54" s="303"/>
      <c r="J54" s="303"/>
      <c r="K54" s="303"/>
      <c r="L54" s="303"/>
      <c r="M54" s="303"/>
      <c r="N54" s="304"/>
    </row>
    <row r="55" spans="1:14" ht="20.25" customHeight="1" x14ac:dyDescent="0.15">
      <c r="A55" s="2"/>
      <c r="C55" s="302"/>
      <c r="D55" s="303"/>
      <c r="E55" s="303"/>
      <c r="F55" s="303"/>
      <c r="G55" s="303"/>
      <c r="H55" s="303"/>
      <c r="I55" s="303"/>
      <c r="J55" s="303"/>
      <c r="K55" s="303"/>
      <c r="L55" s="303"/>
      <c r="M55" s="303"/>
      <c r="N55" s="304"/>
    </row>
    <row r="56" spans="1:14" ht="20.25" customHeight="1" x14ac:dyDescent="0.15">
      <c r="A56" s="2"/>
      <c r="C56" s="305"/>
      <c r="D56" s="306"/>
      <c r="E56" s="306"/>
      <c r="F56" s="306"/>
      <c r="G56" s="306"/>
      <c r="H56" s="306"/>
      <c r="I56" s="306"/>
      <c r="J56" s="306"/>
      <c r="K56" s="306"/>
      <c r="L56" s="306"/>
      <c r="M56" s="306"/>
      <c r="N56" s="307"/>
    </row>
    <row r="57" spans="1:14" ht="20.25" customHeight="1" x14ac:dyDescent="0.15">
      <c r="A57" s="2"/>
    </row>
    <row r="58" spans="1:14" ht="20.25" customHeight="1" x14ac:dyDescent="0.15">
      <c r="A58" s="280" t="s">
        <v>139</v>
      </c>
      <c r="B58" s="280"/>
      <c r="C58" s="280"/>
      <c r="D58" s="280"/>
      <c r="E58" s="280"/>
      <c r="F58" s="280"/>
      <c r="G58" s="280"/>
    </row>
    <row r="59" spans="1:14" ht="20.25" customHeight="1" x14ac:dyDescent="0.15">
      <c r="A59" s="2"/>
      <c r="C59" s="314"/>
      <c r="D59" s="315"/>
      <c r="E59" s="315"/>
      <c r="F59" s="315"/>
      <c r="G59" s="315"/>
      <c r="H59" s="315"/>
      <c r="I59" s="315"/>
      <c r="J59" s="315"/>
      <c r="K59" s="315"/>
      <c r="L59" s="315"/>
      <c r="M59" s="315"/>
      <c r="N59" s="316"/>
    </row>
    <row r="60" spans="1:14" ht="20.25" customHeight="1" x14ac:dyDescent="0.15">
      <c r="A60" s="2"/>
      <c r="C60" s="317"/>
      <c r="D60" s="318"/>
      <c r="E60" s="318"/>
      <c r="F60" s="318"/>
      <c r="G60" s="318"/>
      <c r="H60" s="318"/>
      <c r="I60" s="318"/>
      <c r="J60" s="318"/>
      <c r="K60" s="318"/>
      <c r="L60" s="318"/>
      <c r="M60" s="318"/>
      <c r="N60" s="319"/>
    </row>
    <row r="61" spans="1:14" ht="20.25" customHeight="1" x14ac:dyDescent="0.15">
      <c r="A61" s="2"/>
      <c r="C61" s="317"/>
      <c r="D61" s="318"/>
      <c r="E61" s="318"/>
      <c r="F61" s="318"/>
      <c r="G61" s="318"/>
      <c r="H61" s="318"/>
      <c r="I61" s="318"/>
      <c r="J61" s="318"/>
      <c r="K61" s="318"/>
      <c r="L61" s="318"/>
      <c r="M61" s="318"/>
      <c r="N61" s="319"/>
    </row>
    <row r="62" spans="1:14" ht="20.25" customHeight="1" x14ac:dyDescent="0.15">
      <c r="A62" s="2"/>
      <c r="C62" s="320"/>
      <c r="D62" s="321"/>
      <c r="E62" s="321"/>
      <c r="F62" s="321"/>
      <c r="G62" s="321"/>
      <c r="H62" s="321"/>
      <c r="I62" s="321"/>
      <c r="J62" s="321"/>
      <c r="K62" s="321"/>
      <c r="L62" s="321"/>
      <c r="M62" s="321"/>
      <c r="N62" s="322"/>
    </row>
    <row r="63" spans="1:14" ht="20.25" customHeight="1" x14ac:dyDescent="0.15">
      <c r="A63" s="2"/>
    </row>
    <row r="64" spans="1:14" ht="20.25" customHeight="1" x14ac:dyDescent="0.15">
      <c r="A64" s="280" t="s">
        <v>140</v>
      </c>
      <c r="B64" s="280"/>
      <c r="C64" s="280"/>
      <c r="D64" s="280"/>
      <c r="E64" s="280"/>
      <c r="F64" s="280"/>
      <c r="G64" s="280"/>
    </row>
    <row r="65" spans="1:14" ht="20.25" customHeight="1" x14ac:dyDescent="0.15">
      <c r="A65" s="2"/>
      <c r="C65" s="2" t="s">
        <v>154</v>
      </c>
    </row>
    <row r="66" spans="1:14" ht="20.25" customHeight="1" x14ac:dyDescent="0.15">
      <c r="A66" s="2"/>
      <c r="C66" s="22"/>
      <c r="D66" s="256"/>
      <c r="E66" s="283" t="s">
        <v>209</v>
      </c>
      <c r="F66" s="282"/>
      <c r="G66" s="282"/>
      <c r="H66" s="282"/>
      <c r="I66" s="282"/>
      <c r="J66" s="282"/>
      <c r="K66" s="21"/>
      <c r="L66" s="21"/>
      <c r="M66" s="21"/>
      <c r="N66" s="21"/>
    </row>
    <row r="67" spans="1:14" ht="20.25" customHeight="1" x14ac:dyDescent="0.15">
      <c r="A67" s="2"/>
      <c r="C67" s="22"/>
      <c r="D67" s="21"/>
      <c r="E67" s="20"/>
      <c r="F67" s="10"/>
      <c r="G67" s="10"/>
      <c r="H67" s="21"/>
      <c r="I67" s="21"/>
      <c r="J67" s="21"/>
      <c r="K67" s="21"/>
      <c r="L67" s="21"/>
      <c r="M67" s="21"/>
      <c r="N67" s="21"/>
    </row>
    <row r="68" spans="1:14" ht="20.25" customHeight="1" x14ac:dyDescent="0.15">
      <c r="A68" s="2"/>
      <c r="B68" s="2"/>
      <c r="C68" s="2" t="s">
        <v>73</v>
      </c>
      <c r="E68" s="271" t="s">
        <v>207</v>
      </c>
      <c r="F68" s="271"/>
      <c r="G68" s="271"/>
      <c r="H68" s="271"/>
      <c r="I68" s="271"/>
      <c r="J68" s="271"/>
      <c r="K68" s="271"/>
      <c r="L68" s="271"/>
      <c r="M68" s="271"/>
    </row>
    <row r="69" spans="1:14" ht="20.25" customHeight="1" x14ac:dyDescent="0.15">
      <c r="A69" s="2"/>
      <c r="D69" s="257"/>
      <c r="E69" s="281" t="s">
        <v>209</v>
      </c>
      <c r="F69" s="282"/>
      <c r="G69" s="282"/>
      <c r="H69" s="282"/>
      <c r="I69" s="282"/>
      <c r="J69" s="282"/>
    </row>
    <row r="70" spans="1:14" ht="20.25" customHeight="1" x14ac:dyDescent="0.15">
      <c r="A70" s="2"/>
      <c r="D70" s="15" t="s">
        <v>201</v>
      </c>
      <c r="F70" s="23"/>
    </row>
    <row r="71" spans="1:14" ht="20.25" customHeight="1" x14ac:dyDescent="0.15">
      <c r="A71" s="2"/>
      <c r="D71" s="279"/>
      <c r="E71" s="279"/>
      <c r="F71" s="279"/>
      <c r="G71" s="279"/>
      <c r="H71" s="279"/>
    </row>
    <row r="72" spans="1:14" ht="20.25" customHeight="1" x14ac:dyDescent="0.15">
      <c r="A72" s="2"/>
    </row>
    <row r="83" spans="3:3" ht="17.25" customHeight="1" x14ac:dyDescent="0.15">
      <c r="C83" s="2"/>
    </row>
  </sheetData>
  <mergeCells count="59">
    <mergeCell ref="D71:H71"/>
    <mergeCell ref="A1:O1"/>
    <mergeCell ref="A46:G46"/>
    <mergeCell ref="I26:J26"/>
    <mergeCell ref="G26:H26"/>
    <mergeCell ref="C47:N50"/>
    <mergeCell ref="C30:D30"/>
    <mergeCell ref="C19:D19"/>
    <mergeCell ref="E19:F19"/>
    <mergeCell ref="G19:H19"/>
    <mergeCell ref="I19:J19"/>
    <mergeCell ref="M19:N19"/>
    <mergeCell ref="B25:E25"/>
    <mergeCell ref="A7:F7"/>
    <mergeCell ref="C38:D38"/>
    <mergeCell ref="C39:D39"/>
    <mergeCell ref="C40:D40"/>
    <mergeCell ref="E68:M68"/>
    <mergeCell ref="D3:H3"/>
    <mergeCell ref="C11:I11"/>
    <mergeCell ref="I38:J38"/>
    <mergeCell ref="K19:L19"/>
    <mergeCell ref="K26:L26"/>
    <mergeCell ref="C23:N23"/>
    <mergeCell ref="M26:N26"/>
    <mergeCell ref="C59:N62"/>
    <mergeCell ref="B43:F43"/>
    <mergeCell ref="C37:D37"/>
    <mergeCell ref="C20:D20"/>
    <mergeCell ref="C21:D21"/>
    <mergeCell ref="C22:D22"/>
    <mergeCell ref="C26:D26"/>
    <mergeCell ref="E26:F26"/>
    <mergeCell ref="I37:J37"/>
    <mergeCell ref="A2:O2"/>
    <mergeCell ref="A52:I52"/>
    <mergeCell ref="A58:G58"/>
    <mergeCell ref="C53:N56"/>
    <mergeCell ref="I39:J39"/>
    <mergeCell ref="A13:E13"/>
    <mergeCell ref="A17:E17"/>
    <mergeCell ref="B18:D18"/>
    <mergeCell ref="C15:N15"/>
    <mergeCell ref="A10:F10"/>
    <mergeCell ref="A64:G64"/>
    <mergeCell ref="E69:J69"/>
    <mergeCell ref="E66:J66"/>
    <mergeCell ref="C8:E8"/>
    <mergeCell ref="C27:D27"/>
    <mergeCell ref="C28:D28"/>
    <mergeCell ref="D44:E44"/>
    <mergeCell ref="E40:J40"/>
    <mergeCell ref="E37:F37"/>
    <mergeCell ref="A35:E35"/>
    <mergeCell ref="B32:F32"/>
    <mergeCell ref="B36:D36"/>
    <mergeCell ref="D33:E33"/>
    <mergeCell ref="C29:D29"/>
    <mergeCell ref="G37:H37"/>
  </mergeCells>
  <phoneticPr fontId="1"/>
  <dataValidations count="2">
    <dataValidation type="list" allowBlank="1" showInputMessage="1" showErrorMessage="1" sqref="D66" xr:uid="{0BD06E58-9583-4209-9A88-8984E7917B89}">
      <formula1>"あり,なし"</formula1>
    </dataValidation>
    <dataValidation type="list" allowBlank="1" showInputMessage="1" showErrorMessage="1" sqref="D69" xr:uid="{FFF1D8D2-A981-41B4-8DB6-77CD8C178390}">
      <formula1>"自社で実施,自社以外で実施"</formula1>
    </dataValidation>
  </dataValidations>
  <printOptions horizontalCentered="1"/>
  <pageMargins left="0.51181102362204722" right="0.51181102362204722" top="0.94488188976377963" bottom="0.74803149606299213" header="0.31496062992125984" footer="0.31496062992125984"/>
  <pageSetup paperSize="9" scale="88" fitToHeight="2" orientation="portrait" r:id="rId1"/>
  <rowBreaks count="1" manualBreakCount="1">
    <brk id="3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3"/>
  <sheetViews>
    <sheetView view="pageBreakPreview" zoomScale="70" zoomScaleNormal="80" zoomScaleSheetLayoutView="70" workbookViewId="0">
      <selection activeCell="E13" sqref="E13:J13"/>
    </sheetView>
  </sheetViews>
  <sheetFormatPr defaultRowHeight="13.5" x14ac:dyDescent="0.15"/>
  <cols>
    <col min="1" max="1" width="6.75" customWidth="1"/>
    <col min="2" max="2" width="10.75" customWidth="1"/>
    <col min="3" max="3" width="12.125" customWidth="1"/>
    <col min="4" max="4" width="6.25" customWidth="1"/>
    <col min="6" max="6" width="10.375" customWidth="1"/>
    <col min="7" max="7" width="9.625" customWidth="1"/>
    <col min="8" max="8" width="6.125" style="1" customWidth="1"/>
    <col min="9" max="9" width="11.125" style="1" customWidth="1"/>
    <col min="10" max="10" width="6.875" style="1" customWidth="1"/>
    <col min="11" max="11" width="15.625" customWidth="1"/>
    <col min="12" max="12" width="6.625" style="1" customWidth="1"/>
    <col min="13" max="13" width="11.875" style="1" customWidth="1"/>
    <col min="14" max="14" width="24.375" bestFit="1" customWidth="1"/>
    <col min="15" max="15" width="17.125" customWidth="1"/>
  </cols>
  <sheetData>
    <row r="1" spans="1:16" ht="33.75" customHeight="1" x14ac:dyDescent="0.15">
      <c r="A1" s="379" t="s">
        <v>158</v>
      </c>
      <c r="B1" s="379"/>
      <c r="C1" s="379"/>
      <c r="D1" s="379"/>
      <c r="E1" s="379"/>
      <c r="F1" s="379"/>
      <c r="G1" s="379"/>
      <c r="H1" s="379"/>
      <c r="I1" s="379"/>
      <c r="J1" s="379"/>
      <c r="K1" s="379"/>
      <c r="L1" s="379"/>
      <c r="M1" s="379"/>
      <c r="N1" s="379"/>
    </row>
    <row r="2" spans="1:16" ht="18" customHeight="1" x14ac:dyDescent="0.15">
      <c r="A2" s="48"/>
      <c r="B2" s="49"/>
      <c r="C2" s="49"/>
      <c r="D2" s="49"/>
      <c r="E2" s="49"/>
      <c r="F2" s="49"/>
      <c r="G2" s="49"/>
      <c r="H2" s="49"/>
      <c r="I2" s="49"/>
      <c r="J2" s="49"/>
      <c r="K2" s="49"/>
      <c r="L2" s="49"/>
      <c r="M2" s="49"/>
      <c r="N2" s="49"/>
    </row>
    <row r="3" spans="1:16" ht="25.5" x14ac:dyDescent="0.15">
      <c r="A3" s="149" t="s">
        <v>200</v>
      </c>
      <c r="B3" s="153" t="s">
        <v>236</v>
      </c>
      <c r="C3" s="153"/>
      <c r="D3" s="153"/>
      <c r="E3" s="153"/>
      <c r="F3" s="153"/>
      <c r="G3" s="153"/>
      <c r="H3" s="154"/>
      <c r="I3" s="49"/>
      <c r="J3" s="49"/>
      <c r="K3" s="49"/>
      <c r="L3" s="49"/>
      <c r="M3" s="49"/>
      <c r="N3" s="49"/>
    </row>
    <row r="4" spans="1:16" ht="25.5" x14ac:dyDescent="0.15">
      <c r="A4" s="149" t="s">
        <v>200</v>
      </c>
      <c r="B4" s="389" t="s">
        <v>237</v>
      </c>
      <c r="C4" s="389"/>
      <c r="D4" s="389"/>
      <c r="E4" s="389"/>
      <c r="F4" s="389"/>
      <c r="G4" s="389"/>
      <c r="H4" s="389"/>
      <c r="I4" s="389"/>
      <c r="J4" s="49"/>
      <c r="K4" s="49"/>
      <c r="L4" s="49"/>
      <c r="M4" s="49"/>
      <c r="N4" s="49"/>
    </row>
    <row r="5" spans="1:16" ht="18" customHeight="1" x14ac:dyDescent="0.15">
      <c r="A5" s="149"/>
      <c r="B5" s="151"/>
      <c r="C5" s="152"/>
      <c r="D5" s="152"/>
      <c r="E5" s="152"/>
      <c r="F5" s="152"/>
      <c r="G5" s="49"/>
      <c r="H5" s="49"/>
      <c r="I5" s="49"/>
      <c r="J5" s="49"/>
      <c r="K5" s="49"/>
      <c r="L5" s="49"/>
      <c r="M5" s="49"/>
      <c r="N5" s="49"/>
    </row>
    <row r="6" spans="1:16" ht="30" customHeight="1" x14ac:dyDescent="0.15">
      <c r="A6" s="32" t="s">
        <v>221</v>
      </c>
      <c r="B6" s="12"/>
      <c r="C6" s="12"/>
      <c r="D6" s="12"/>
      <c r="E6" s="12"/>
      <c r="F6" s="12"/>
      <c r="G6" s="12"/>
      <c r="H6" s="10"/>
      <c r="I6" s="10"/>
      <c r="J6" s="10"/>
      <c r="K6" s="2"/>
      <c r="L6" s="10"/>
      <c r="M6" s="10"/>
      <c r="N6" s="12"/>
    </row>
    <row r="7" spans="1:16" ht="30" customHeight="1" x14ac:dyDescent="0.15">
      <c r="A7" s="352" t="s">
        <v>15</v>
      </c>
      <c r="B7" s="331"/>
      <c r="C7" s="331"/>
      <c r="D7" s="348"/>
      <c r="E7" s="352" t="s">
        <v>16</v>
      </c>
      <c r="F7" s="348"/>
      <c r="G7" s="375" t="s">
        <v>8</v>
      </c>
      <c r="H7" s="375"/>
      <c r="I7" s="375" t="s">
        <v>37</v>
      </c>
      <c r="J7" s="352"/>
      <c r="K7" s="352" t="s">
        <v>42</v>
      </c>
      <c r="L7" s="348"/>
      <c r="M7" s="380" t="s">
        <v>188</v>
      </c>
      <c r="N7" s="381"/>
      <c r="O7" s="409" t="s">
        <v>197</v>
      </c>
      <c r="P7" s="409"/>
    </row>
    <row r="8" spans="1:16" ht="30" customHeight="1" x14ac:dyDescent="0.15">
      <c r="A8" s="420" t="s">
        <v>104</v>
      </c>
      <c r="B8" s="421"/>
      <c r="C8" s="416" t="s">
        <v>30</v>
      </c>
      <c r="D8" s="417"/>
      <c r="E8" s="422"/>
      <c r="F8" s="423"/>
      <c r="G8" s="56">
        <f>'1-1主伐提案書'!E38</f>
        <v>0</v>
      </c>
      <c r="H8" s="57" t="s">
        <v>28</v>
      </c>
      <c r="I8" s="162">
        <f>'1-1主伐提案書'!G38</f>
        <v>0</v>
      </c>
      <c r="J8" s="58" t="s">
        <v>5</v>
      </c>
      <c r="K8" s="165"/>
      <c r="L8" s="57" t="s">
        <v>31</v>
      </c>
      <c r="M8" s="410"/>
      <c r="N8" s="411"/>
      <c r="O8" s="123"/>
      <c r="P8" s="24" t="s">
        <v>189</v>
      </c>
    </row>
    <row r="9" spans="1:16" ht="30" customHeight="1" thickBot="1" x14ac:dyDescent="0.2">
      <c r="A9" s="420"/>
      <c r="B9" s="421"/>
      <c r="C9" s="418" t="s">
        <v>217</v>
      </c>
      <c r="D9" s="419"/>
      <c r="E9" s="412"/>
      <c r="F9" s="413"/>
      <c r="G9" s="59">
        <f>'1-1主伐提案書'!E39</f>
        <v>0</v>
      </c>
      <c r="H9" s="60" t="s">
        <v>28</v>
      </c>
      <c r="I9" s="161">
        <f>'1-1主伐提案書'!G39</f>
        <v>0</v>
      </c>
      <c r="J9" s="61" t="s">
        <v>5</v>
      </c>
      <c r="K9" s="163"/>
      <c r="L9" s="60" t="s">
        <v>9</v>
      </c>
      <c r="M9" s="412"/>
      <c r="N9" s="413"/>
      <c r="O9" s="124"/>
      <c r="P9" s="26" t="s">
        <v>189</v>
      </c>
    </row>
    <row r="10" spans="1:16" ht="34.9" customHeight="1" thickBot="1" x14ac:dyDescent="0.2">
      <c r="A10" s="424" t="s">
        <v>77</v>
      </c>
      <c r="B10" s="425"/>
      <c r="C10" s="425"/>
      <c r="D10" s="425"/>
      <c r="E10" s="425"/>
      <c r="F10" s="425"/>
      <c r="G10" s="425"/>
      <c r="H10" s="425"/>
      <c r="I10" s="425"/>
      <c r="J10" s="425"/>
      <c r="K10" s="164">
        <f>K8+K9-O8-O9</f>
        <v>0</v>
      </c>
      <c r="L10" s="67" t="s">
        <v>9</v>
      </c>
      <c r="M10" s="414" t="s">
        <v>204</v>
      </c>
      <c r="N10" s="415"/>
      <c r="O10" s="83"/>
      <c r="P10" s="84"/>
    </row>
    <row r="11" spans="1:16" ht="30" customHeight="1" x14ac:dyDescent="0.15">
      <c r="A11" s="399" t="s">
        <v>15</v>
      </c>
      <c r="B11" s="400"/>
      <c r="C11" s="400"/>
      <c r="D11" s="401"/>
      <c r="E11" s="399" t="s">
        <v>227</v>
      </c>
      <c r="F11" s="400"/>
      <c r="G11" s="400"/>
      <c r="H11" s="400"/>
      <c r="I11" s="400"/>
      <c r="J11" s="401"/>
      <c r="K11" s="399" t="s">
        <v>42</v>
      </c>
      <c r="L11" s="401"/>
      <c r="M11" s="402" t="s">
        <v>62</v>
      </c>
      <c r="N11" s="403"/>
      <c r="O11" s="403"/>
      <c r="P11" s="404"/>
    </row>
    <row r="12" spans="1:16" ht="30" customHeight="1" x14ac:dyDescent="0.15">
      <c r="A12" s="405" t="s">
        <v>240</v>
      </c>
      <c r="B12" s="406"/>
      <c r="C12" s="406"/>
      <c r="D12" s="407"/>
      <c r="E12" s="408" t="s">
        <v>241</v>
      </c>
      <c r="F12" s="408"/>
      <c r="G12" s="408"/>
      <c r="H12" s="408"/>
      <c r="I12" s="408"/>
      <c r="J12" s="408"/>
      <c r="K12" s="259"/>
      <c r="L12" s="260" t="s">
        <v>9</v>
      </c>
      <c r="M12" s="405"/>
      <c r="N12" s="406"/>
      <c r="O12" s="406"/>
      <c r="P12" s="407"/>
    </row>
    <row r="13" spans="1:16" ht="30" customHeight="1" thickBot="1" x14ac:dyDescent="0.2">
      <c r="A13" s="405"/>
      <c r="B13" s="406"/>
      <c r="C13" s="406"/>
      <c r="D13" s="407"/>
      <c r="E13" s="408"/>
      <c r="F13" s="408"/>
      <c r="G13" s="408"/>
      <c r="H13" s="408"/>
      <c r="I13" s="408"/>
      <c r="J13" s="408"/>
      <c r="K13" s="261"/>
      <c r="L13" s="262" t="s">
        <v>9</v>
      </c>
      <c r="M13" s="405"/>
      <c r="N13" s="406"/>
      <c r="O13" s="406"/>
      <c r="P13" s="407"/>
    </row>
    <row r="14" spans="1:16" ht="30" customHeight="1" thickBot="1" x14ac:dyDescent="0.2">
      <c r="A14" s="391" t="s">
        <v>228</v>
      </c>
      <c r="B14" s="392"/>
      <c r="C14" s="392"/>
      <c r="D14" s="392"/>
      <c r="E14" s="392"/>
      <c r="F14" s="392"/>
      <c r="G14" s="392"/>
      <c r="H14" s="392"/>
      <c r="I14" s="392"/>
      <c r="J14" s="392"/>
      <c r="K14" s="164">
        <f>K12+K13</f>
        <v>0</v>
      </c>
      <c r="L14" s="263" t="s">
        <v>9</v>
      </c>
      <c r="M14" s="453"/>
      <c r="N14" s="454"/>
      <c r="O14" s="454"/>
      <c r="P14" s="454"/>
    </row>
    <row r="15" spans="1:16" ht="18.600000000000001" customHeight="1" x14ac:dyDescent="0.15">
      <c r="A15" s="10"/>
      <c r="B15" s="10"/>
      <c r="C15" s="10"/>
      <c r="D15" s="10"/>
      <c r="E15" s="10"/>
      <c r="F15" s="10"/>
      <c r="G15" s="10"/>
      <c r="H15" s="10"/>
      <c r="I15" s="10"/>
      <c r="J15" s="10"/>
      <c r="K15" s="2"/>
      <c r="L15" s="10"/>
      <c r="M15" s="10"/>
      <c r="N15" s="12"/>
    </row>
    <row r="16" spans="1:16" ht="18.600000000000001" customHeight="1" x14ac:dyDescent="0.15">
      <c r="A16" s="10"/>
      <c r="B16" s="10"/>
      <c r="C16" s="10"/>
      <c r="D16" s="10"/>
      <c r="E16" s="10"/>
      <c r="F16" s="10"/>
      <c r="G16" s="10"/>
      <c r="H16" s="10"/>
      <c r="I16" s="10"/>
      <c r="J16" s="10"/>
      <c r="K16" s="2"/>
      <c r="L16" s="10"/>
      <c r="M16" s="10"/>
      <c r="N16" s="12"/>
    </row>
    <row r="17" spans="1:16" ht="18.600000000000001" customHeight="1" x14ac:dyDescent="0.15">
      <c r="A17" s="10"/>
      <c r="B17" s="10"/>
      <c r="C17" s="10"/>
      <c r="D17" s="10"/>
      <c r="E17" s="10"/>
      <c r="F17" s="10"/>
      <c r="G17" s="10"/>
      <c r="H17" s="10"/>
      <c r="I17" s="10"/>
      <c r="J17" s="10"/>
      <c r="K17" s="2"/>
      <c r="L17" s="10"/>
      <c r="M17" s="10"/>
      <c r="N17" s="12"/>
    </row>
    <row r="18" spans="1:16" ht="30" customHeight="1" x14ac:dyDescent="0.15">
      <c r="A18" s="32" t="s">
        <v>128</v>
      </c>
      <c r="B18" s="12"/>
      <c r="C18" s="12"/>
      <c r="D18" s="12"/>
      <c r="E18" s="12"/>
      <c r="F18" s="12"/>
      <c r="G18" s="12"/>
      <c r="H18" s="10"/>
      <c r="I18" s="10"/>
      <c r="J18" s="10"/>
      <c r="K18" s="12"/>
      <c r="L18" s="10"/>
      <c r="M18" s="10"/>
      <c r="N18" s="12"/>
    </row>
    <row r="19" spans="1:16" ht="30" customHeight="1" x14ac:dyDescent="0.15">
      <c r="A19" s="433" t="s">
        <v>114</v>
      </c>
      <c r="B19" s="335"/>
      <c r="C19" s="335"/>
      <c r="D19" s="336"/>
      <c r="E19" s="426" t="s">
        <v>39</v>
      </c>
      <c r="F19" s="426"/>
      <c r="G19" s="426" t="s">
        <v>96</v>
      </c>
      <c r="H19" s="433"/>
      <c r="I19" s="433" t="s">
        <v>40</v>
      </c>
      <c r="J19" s="335"/>
      <c r="K19" s="433" t="s">
        <v>95</v>
      </c>
      <c r="L19" s="335"/>
      <c r="M19" s="375" t="s">
        <v>41</v>
      </c>
      <c r="N19" s="375"/>
      <c r="O19" s="375"/>
    </row>
    <row r="20" spans="1:16" ht="30" customHeight="1" x14ac:dyDescent="0.15">
      <c r="A20" s="337" t="s">
        <v>19</v>
      </c>
      <c r="B20" s="337"/>
      <c r="C20" s="337" t="s">
        <v>86</v>
      </c>
      <c r="D20" s="337"/>
      <c r="E20" s="427" t="s">
        <v>10</v>
      </c>
      <c r="F20" s="428"/>
      <c r="G20" s="44">
        <f>'1-1主伐提案書'!E27+'1-1主伐提案書'!E28</f>
        <v>0</v>
      </c>
      <c r="H20" s="62" t="s">
        <v>24</v>
      </c>
      <c r="I20" s="63" t="e">
        <f>K37</f>
        <v>#VALUE!</v>
      </c>
      <c r="J20" s="71" t="s">
        <v>29</v>
      </c>
      <c r="K20" s="44" t="str">
        <f>IFERROR(G20*I20,"")</f>
        <v/>
      </c>
      <c r="L20" s="71" t="s">
        <v>9</v>
      </c>
      <c r="M20" s="387"/>
      <c r="N20" s="387"/>
      <c r="O20" s="387"/>
    </row>
    <row r="21" spans="1:16" ht="30" customHeight="1" x14ac:dyDescent="0.15">
      <c r="A21" s="337"/>
      <c r="B21" s="337"/>
      <c r="C21" s="337"/>
      <c r="D21" s="337"/>
      <c r="E21" s="429" t="s">
        <v>2</v>
      </c>
      <c r="F21" s="430"/>
      <c r="G21" s="33">
        <f>'1-1主伐提案書'!G27+'1-1主伐提案書'!G28</f>
        <v>0</v>
      </c>
      <c r="H21" s="36" t="s">
        <v>24</v>
      </c>
      <c r="I21" s="34" t="e">
        <f>K45</f>
        <v>#VALUE!</v>
      </c>
      <c r="J21" s="52" t="s">
        <v>29</v>
      </c>
      <c r="K21" s="33" t="str">
        <f t="shared" ref="K21:K24" si="0">IFERROR(G21*I21,"")</f>
        <v/>
      </c>
      <c r="L21" s="52" t="s">
        <v>9</v>
      </c>
      <c r="M21" s="388"/>
      <c r="N21" s="388"/>
      <c r="O21" s="388"/>
    </row>
    <row r="22" spans="1:16" ht="30" customHeight="1" x14ac:dyDescent="0.15">
      <c r="A22" s="337"/>
      <c r="B22" s="337"/>
      <c r="C22" s="337"/>
      <c r="D22" s="337"/>
      <c r="E22" s="434" t="s">
        <v>27</v>
      </c>
      <c r="F22" s="419"/>
      <c r="G22" s="90">
        <f>'1-1主伐提案書'!I27+'1-1主伐提案書'!I28</f>
        <v>0</v>
      </c>
      <c r="H22" s="91" t="s">
        <v>24</v>
      </c>
      <c r="I22" s="33" t="e">
        <f>K53</f>
        <v>#VALUE!</v>
      </c>
      <c r="J22" s="92" t="s">
        <v>29</v>
      </c>
      <c r="K22" s="33" t="str">
        <f t="shared" si="0"/>
        <v/>
      </c>
      <c r="L22" s="36" t="s">
        <v>9</v>
      </c>
      <c r="M22" s="435"/>
      <c r="N22" s="435"/>
      <c r="O22" s="435"/>
    </row>
    <row r="23" spans="1:16" ht="30" customHeight="1" x14ac:dyDescent="0.15">
      <c r="A23" s="337"/>
      <c r="B23" s="337"/>
      <c r="C23" s="337"/>
      <c r="D23" s="337"/>
      <c r="E23" s="382" t="s">
        <v>192</v>
      </c>
      <c r="F23" s="383"/>
      <c r="G23" s="35">
        <f>'1-1主伐提案書'!K27+'1-1主伐提案書'!K28</f>
        <v>0</v>
      </c>
      <c r="H23" s="91" t="s">
        <v>24</v>
      </c>
      <c r="I23" s="89" t="e">
        <f>K61</f>
        <v>#VALUE!</v>
      </c>
      <c r="J23" s="92" t="s">
        <v>29</v>
      </c>
      <c r="K23" s="53" t="str">
        <f>IFERROR(G23*I23,"")</f>
        <v/>
      </c>
      <c r="L23" s="36" t="s">
        <v>9</v>
      </c>
      <c r="M23" s="384"/>
      <c r="N23" s="385"/>
      <c r="O23" s="386"/>
    </row>
    <row r="24" spans="1:16" ht="30" customHeight="1" thickBot="1" x14ac:dyDescent="0.2">
      <c r="A24" s="355" t="s">
        <v>33</v>
      </c>
      <c r="B24" s="341"/>
      <c r="C24" s="341"/>
      <c r="D24" s="341"/>
      <c r="E24" s="331"/>
      <c r="F24" s="348"/>
      <c r="G24" s="13">
        <f>'1-1主伐提案書'!M29</f>
        <v>0</v>
      </c>
      <c r="H24" s="64" t="s">
        <v>24</v>
      </c>
      <c r="I24" s="65" t="e">
        <f>K69</f>
        <v>#VALUE!</v>
      </c>
      <c r="J24" s="51" t="s">
        <v>29</v>
      </c>
      <c r="K24" s="35" t="str">
        <f t="shared" si="0"/>
        <v/>
      </c>
      <c r="L24" s="81" t="s">
        <v>9</v>
      </c>
      <c r="M24" s="436" t="s">
        <v>97</v>
      </c>
      <c r="N24" s="436"/>
      <c r="O24" s="436"/>
    </row>
    <row r="25" spans="1:16" ht="30" customHeight="1" thickBot="1" x14ac:dyDescent="0.2">
      <c r="A25" s="431" t="s">
        <v>77</v>
      </c>
      <c r="B25" s="432"/>
      <c r="C25" s="432"/>
      <c r="D25" s="432"/>
      <c r="E25" s="432"/>
      <c r="F25" s="432"/>
      <c r="G25" s="432"/>
      <c r="H25" s="432"/>
      <c r="I25" s="432"/>
      <c r="J25" s="432"/>
      <c r="K25" s="66">
        <f>SUM(K20:K24)</f>
        <v>0</v>
      </c>
      <c r="L25" s="67" t="s">
        <v>9</v>
      </c>
      <c r="M25" s="437" t="s">
        <v>205</v>
      </c>
      <c r="N25" s="436"/>
      <c r="O25" s="436"/>
    </row>
    <row r="26" spans="1:16" ht="30" customHeight="1" x14ac:dyDescent="0.15">
      <c r="A26" s="10"/>
      <c r="B26" s="10"/>
      <c r="C26" s="29" t="s">
        <v>208</v>
      </c>
      <c r="D26" s="10"/>
      <c r="E26" s="10"/>
      <c r="F26" s="10"/>
      <c r="G26" s="10"/>
      <c r="H26" s="10"/>
      <c r="I26" s="10"/>
      <c r="J26" s="10"/>
      <c r="K26" s="12"/>
      <c r="L26" s="14"/>
      <c r="M26" s="14"/>
      <c r="N26" s="12"/>
    </row>
    <row r="27" spans="1:16" ht="30" customHeight="1" x14ac:dyDescent="0.15">
      <c r="A27" s="32" t="s">
        <v>105</v>
      </c>
      <c r="B27" s="12"/>
      <c r="C27" s="12"/>
      <c r="D27" s="12"/>
      <c r="F27" s="17"/>
      <c r="G27" s="12"/>
      <c r="H27" s="12"/>
      <c r="I27" s="12"/>
      <c r="J27" s="12"/>
      <c r="K27" s="12"/>
      <c r="L27" s="12"/>
      <c r="M27" s="12"/>
      <c r="N27" s="12"/>
    </row>
    <row r="28" spans="1:16" ht="30" customHeight="1" x14ac:dyDescent="0.15">
      <c r="A28" s="390" t="s">
        <v>132</v>
      </c>
      <c r="B28" s="390"/>
      <c r="C28" s="390"/>
      <c r="D28" s="390"/>
      <c r="E28" s="390"/>
      <c r="F28" s="390"/>
      <c r="G28" s="390"/>
      <c r="H28" s="12"/>
      <c r="I28" s="12"/>
      <c r="J28" s="12"/>
      <c r="K28" s="12"/>
      <c r="L28" s="12"/>
      <c r="M28" s="12"/>
      <c r="N28" s="12"/>
    </row>
    <row r="29" spans="1:16" ht="30" customHeight="1" x14ac:dyDescent="0.15">
      <c r="A29" s="375" t="s">
        <v>17</v>
      </c>
      <c r="B29" s="336"/>
      <c r="C29" s="348"/>
      <c r="D29" s="348"/>
      <c r="E29" s="375"/>
      <c r="F29" s="375"/>
      <c r="G29" s="352" t="s">
        <v>18</v>
      </c>
      <c r="H29" s="331"/>
      <c r="I29" s="331"/>
      <c r="J29" s="348"/>
      <c r="K29" s="352" t="s">
        <v>42</v>
      </c>
      <c r="L29" s="331"/>
      <c r="M29" s="375" t="s">
        <v>146</v>
      </c>
      <c r="N29" s="375"/>
      <c r="O29" s="375"/>
      <c r="P29" s="12"/>
    </row>
    <row r="30" spans="1:16" ht="30" customHeight="1" x14ac:dyDescent="0.15">
      <c r="A30" s="397" t="s">
        <v>106</v>
      </c>
      <c r="B30" s="337" t="s">
        <v>19</v>
      </c>
      <c r="C30" s="338" t="s">
        <v>20</v>
      </c>
      <c r="D30" s="339"/>
      <c r="E30" s="335" t="s">
        <v>21</v>
      </c>
      <c r="F30" s="103" t="s">
        <v>22</v>
      </c>
      <c r="G30" s="342"/>
      <c r="H30" s="343"/>
      <c r="I30" s="343"/>
      <c r="J30" s="62" t="s">
        <v>23</v>
      </c>
      <c r="K30" s="44">
        <f>N30*G30</f>
        <v>0</v>
      </c>
      <c r="L30" s="104" t="s">
        <v>9</v>
      </c>
      <c r="M30" s="82" t="s">
        <v>191</v>
      </c>
      <c r="N30" s="123"/>
      <c r="O30" s="96" t="s">
        <v>190</v>
      </c>
    </row>
    <row r="31" spans="1:16" ht="30" customHeight="1" x14ac:dyDescent="0.15">
      <c r="A31" s="398"/>
      <c r="B31" s="337"/>
      <c r="C31" s="344" t="s">
        <v>182</v>
      </c>
      <c r="D31" s="345"/>
      <c r="E31" s="340"/>
      <c r="F31" s="38" t="s">
        <v>11</v>
      </c>
      <c r="G31" s="365"/>
      <c r="H31" s="366"/>
      <c r="I31" s="366"/>
      <c r="J31" s="36" t="s">
        <v>23</v>
      </c>
      <c r="K31" s="33">
        <f>N31*G31</f>
        <v>0</v>
      </c>
      <c r="L31" s="85" t="s">
        <v>9</v>
      </c>
      <c r="M31" s="88" t="s">
        <v>191</v>
      </c>
      <c r="N31" s="125"/>
      <c r="O31" s="97" t="s">
        <v>190</v>
      </c>
    </row>
    <row r="32" spans="1:16" ht="30" customHeight="1" x14ac:dyDescent="0.15">
      <c r="A32" s="398"/>
      <c r="B32" s="337"/>
      <c r="C32" s="346"/>
      <c r="D32" s="347"/>
      <c r="E32" s="340"/>
      <c r="F32" s="38" t="s">
        <v>12</v>
      </c>
      <c r="G32" s="365"/>
      <c r="H32" s="366"/>
      <c r="I32" s="366"/>
      <c r="J32" s="36" t="s">
        <v>23</v>
      </c>
      <c r="K32" s="33">
        <f>N32*G32</f>
        <v>0</v>
      </c>
      <c r="L32" s="85" t="s">
        <v>9</v>
      </c>
      <c r="M32" s="88" t="s">
        <v>191</v>
      </c>
      <c r="N32" s="125"/>
      <c r="O32" s="97" t="s">
        <v>190</v>
      </c>
    </row>
    <row r="33" spans="1:15" ht="30" customHeight="1" x14ac:dyDescent="0.15">
      <c r="A33" s="398"/>
      <c r="B33" s="337"/>
      <c r="C33" s="370" t="s">
        <v>107</v>
      </c>
      <c r="D33" s="371"/>
      <c r="E33" s="340"/>
      <c r="F33" s="40" t="s">
        <v>14</v>
      </c>
      <c r="G33" s="367"/>
      <c r="H33" s="368"/>
      <c r="I33" s="368"/>
      <c r="J33" s="37" t="s">
        <v>23</v>
      </c>
      <c r="K33" s="35">
        <f>N33*G33</f>
        <v>0</v>
      </c>
      <c r="L33" s="86" t="s">
        <v>9</v>
      </c>
      <c r="M33" s="87" t="s">
        <v>191</v>
      </c>
      <c r="N33" s="126"/>
      <c r="O33" s="98" t="s">
        <v>190</v>
      </c>
    </row>
    <row r="34" spans="1:15" ht="30" customHeight="1" x14ac:dyDescent="0.15">
      <c r="A34" s="398"/>
      <c r="B34" s="337"/>
      <c r="C34" s="100">
        <f>G20</f>
        <v>0</v>
      </c>
      <c r="D34" s="54" t="s">
        <v>24</v>
      </c>
      <c r="E34" s="341"/>
      <c r="F34" s="352" t="s">
        <v>147</v>
      </c>
      <c r="G34" s="331"/>
      <c r="H34" s="331"/>
      <c r="I34" s="331"/>
      <c r="J34" s="348"/>
      <c r="K34" s="53">
        <f>SUM(K30:K33)</f>
        <v>0</v>
      </c>
      <c r="L34" s="41" t="s">
        <v>9</v>
      </c>
      <c r="M34" s="328"/>
      <c r="N34" s="329"/>
      <c r="O34" s="330"/>
    </row>
    <row r="35" spans="1:15" ht="30" customHeight="1" x14ac:dyDescent="0.15">
      <c r="A35" s="398"/>
      <c r="B35" s="337"/>
      <c r="C35" s="331" t="s">
        <v>49</v>
      </c>
      <c r="D35" s="332"/>
      <c r="E35" s="332"/>
      <c r="F35" s="309"/>
      <c r="G35" s="333" t="s">
        <v>111</v>
      </c>
      <c r="H35" s="334"/>
      <c r="I35" s="258"/>
      <c r="J35" s="46" t="s">
        <v>110</v>
      </c>
      <c r="K35" s="112" t="e">
        <f>ROUNDDOWN($K$81*I35/100,0)</f>
        <v>#VALUE!</v>
      </c>
      <c r="L35" s="16" t="s">
        <v>9</v>
      </c>
      <c r="M35" s="328"/>
      <c r="N35" s="329"/>
      <c r="O35" s="330"/>
    </row>
    <row r="36" spans="1:15" ht="30" customHeight="1" x14ac:dyDescent="0.15">
      <c r="A36" s="398"/>
      <c r="B36" s="337"/>
      <c r="C36" s="335" t="s">
        <v>108</v>
      </c>
      <c r="D36" s="335"/>
      <c r="E36" s="335"/>
      <c r="F36" s="335"/>
      <c r="G36" s="335"/>
      <c r="H36" s="335"/>
      <c r="I36" s="335"/>
      <c r="J36" s="336"/>
      <c r="K36" s="107" t="e">
        <f>K34+K35</f>
        <v>#VALUE!</v>
      </c>
      <c r="L36" s="19" t="s">
        <v>9</v>
      </c>
      <c r="M36" s="328"/>
      <c r="N36" s="329"/>
      <c r="O36" s="330"/>
    </row>
    <row r="37" spans="1:15" ht="30" customHeight="1" x14ac:dyDescent="0.15">
      <c r="A37" s="398"/>
      <c r="B37" s="337"/>
      <c r="C37" s="331" t="s">
        <v>109</v>
      </c>
      <c r="D37" s="331"/>
      <c r="E37" s="331"/>
      <c r="F37" s="331"/>
      <c r="G37" s="331"/>
      <c r="H37" s="331"/>
      <c r="I37" s="331"/>
      <c r="J37" s="348"/>
      <c r="K37" s="112" t="e">
        <f>ROUNDDOWN(K36/C34,0)</f>
        <v>#VALUE!</v>
      </c>
      <c r="L37" s="16" t="s">
        <v>160</v>
      </c>
      <c r="M37" s="349"/>
      <c r="N37" s="350"/>
      <c r="O37" s="351"/>
    </row>
    <row r="38" spans="1:15" ht="30" customHeight="1" x14ac:dyDescent="0.15">
      <c r="A38" s="398"/>
      <c r="B38" s="337" t="s">
        <v>19</v>
      </c>
      <c r="C38" s="338" t="s">
        <v>20</v>
      </c>
      <c r="D38" s="339"/>
      <c r="E38" s="335" t="s">
        <v>21</v>
      </c>
      <c r="F38" s="103" t="s">
        <v>22</v>
      </c>
      <c r="G38" s="342"/>
      <c r="H38" s="343"/>
      <c r="I38" s="343"/>
      <c r="J38" s="62" t="s">
        <v>23</v>
      </c>
      <c r="K38" s="44">
        <f>N38*G38</f>
        <v>0</v>
      </c>
      <c r="L38" s="104" t="s">
        <v>9</v>
      </c>
      <c r="M38" s="82" t="s">
        <v>191</v>
      </c>
      <c r="N38" s="123"/>
      <c r="O38" s="96" t="s">
        <v>190</v>
      </c>
    </row>
    <row r="39" spans="1:15" ht="30" customHeight="1" x14ac:dyDescent="0.15">
      <c r="A39" s="398"/>
      <c r="B39" s="337"/>
      <c r="C39" s="344" t="s">
        <v>2</v>
      </c>
      <c r="D39" s="345"/>
      <c r="E39" s="340"/>
      <c r="F39" s="38" t="s">
        <v>11</v>
      </c>
      <c r="G39" s="365"/>
      <c r="H39" s="366"/>
      <c r="I39" s="366"/>
      <c r="J39" s="36" t="s">
        <v>23</v>
      </c>
      <c r="K39" s="33">
        <f t="shared" ref="K39:K41" si="1">N39*G39</f>
        <v>0</v>
      </c>
      <c r="L39" s="85" t="s">
        <v>9</v>
      </c>
      <c r="M39" s="88" t="s">
        <v>191</v>
      </c>
      <c r="N39" s="125"/>
      <c r="O39" s="97" t="s">
        <v>190</v>
      </c>
    </row>
    <row r="40" spans="1:15" ht="30" customHeight="1" x14ac:dyDescent="0.15">
      <c r="A40" s="398"/>
      <c r="B40" s="337"/>
      <c r="C40" s="346"/>
      <c r="D40" s="347"/>
      <c r="E40" s="340"/>
      <c r="F40" s="38" t="s">
        <v>12</v>
      </c>
      <c r="G40" s="365"/>
      <c r="H40" s="366"/>
      <c r="I40" s="366"/>
      <c r="J40" s="36" t="s">
        <v>23</v>
      </c>
      <c r="K40" s="33">
        <f t="shared" si="1"/>
        <v>0</v>
      </c>
      <c r="L40" s="85" t="s">
        <v>9</v>
      </c>
      <c r="M40" s="88" t="s">
        <v>191</v>
      </c>
      <c r="N40" s="125"/>
      <c r="O40" s="97" t="s">
        <v>190</v>
      </c>
    </row>
    <row r="41" spans="1:15" ht="30" customHeight="1" x14ac:dyDescent="0.15">
      <c r="A41" s="398"/>
      <c r="B41" s="337"/>
      <c r="C41" s="370" t="s">
        <v>107</v>
      </c>
      <c r="D41" s="371"/>
      <c r="E41" s="340"/>
      <c r="F41" s="40" t="s">
        <v>14</v>
      </c>
      <c r="G41" s="367"/>
      <c r="H41" s="368"/>
      <c r="I41" s="368"/>
      <c r="J41" s="37" t="s">
        <v>23</v>
      </c>
      <c r="K41" s="35">
        <f t="shared" si="1"/>
        <v>0</v>
      </c>
      <c r="L41" s="86" t="s">
        <v>9</v>
      </c>
      <c r="M41" s="87" t="s">
        <v>191</v>
      </c>
      <c r="N41" s="126"/>
      <c r="O41" s="98" t="s">
        <v>190</v>
      </c>
    </row>
    <row r="42" spans="1:15" ht="30" customHeight="1" x14ac:dyDescent="0.15">
      <c r="A42" s="398"/>
      <c r="B42" s="337"/>
      <c r="C42" s="100">
        <f>G21</f>
        <v>0</v>
      </c>
      <c r="D42" s="54" t="s">
        <v>24</v>
      </c>
      <c r="E42" s="341"/>
      <c r="F42" s="352" t="s">
        <v>147</v>
      </c>
      <c r="G42" s="331"/>
      <c r="H42" s="331"/>
      <c r="I42" s="331"/>
      <c r="J42" s="348"/>
      <c r="K42" s="53">
        <f>SUM(K38:K41)</f>
        <v>0</v>
      </c>
      <c r="L42" s="41" t="s">
        <v>9</v>
      </c>
      <c r="M42" s="328"/>
      <c r="N42" s="329"/>
      <c r="O42" s="330"/>
    </row>
    <row r="43" spans="1:15" ht="30" customHeight="1" x14ac:dyDescent="0.15">
      <c r="A43" s="398"/>
      <c r="B43" s="337"/>
      <c r="C43" s="331" t="s">
        <v>49</v>
      </c>
      <c r="D43" s="332"/>
      <c r="E43" s="332"/>
      <c r="F43" s="309"/>
      <c r="G43" s="333" t="s">
        <v>111</v>
      </c>
      <c r="H43" s="334"/>
      <c r="I43" s="258"/>
      <c r="J43" s="46" t="s">
        <v>110</v>
      </c>
      <c r="K43" s="112" t="e">
        <f>ROUNDDOWN($K$81*I43/100,0)</f>
        <v>#VALUE!</v>
      </c>
      <c r="L43" s="16" t="s">
        <v>9</v>
      </c>
      <c r="M43" s="328"/>
      <c r="N43" s="329"/>
      <c r="O43" s="330"/>
    </row>
    <row r="44" spans="1:15" ht="30" customHeight="1" x14ac:dyDescent="0.15">
      <c r="A44" s="398"/>
      <c r="B44" s="337"/>
      <c r="C44" s="335" t="s">
        <v>108</v>
      </c>
      <c r="D44" s="335"/>
      <c r="E44" s="335"/>
      <c r="F44" s="335"/>
      <c r="G44" s="335"/>
      <c r="H44" s="335"/>
      <c r="I44" s="335"/>
      <c r="J44" s="336"/>
      <c r="K44" s="107" t="e">
        <f>K42+K43</f>
        <v>#VALUE!</v>
      </c>
      <c r="L44" s="19" t="s">
        <v>9</v>
      </c>
      <c r="M44" s="328"/>
      <c r="N44" s="329"/>
      <c r="O44" s="330"/>
    </row>
    <row r="45" spans="1:15" ht="30" customHeight="1" x14ac:dyDescent="0.15">
      <c r="A45" s="398"/>
      <c r="B45" s="337"/>
      <c r="C45" s="331" t="s">
        <v>109</v>
      </c>
      <c r="D45" s="331"/>
      <c r="E45" s="331"/>
      <c r="F45" s="331"/>
      <c r="G45" s="331"/>
      <c r="H45" s="331"/>
      <c r="I45" s="331"/>
      <c r="J45" s="348"/>
      <c r="K45" s="112" t="e">
        <f>ROUNDDOWN(K44/C42,0)</f>
        <v>#VALUE!</v>
      </c>
      <c r="L45" s="16" t="s">
        <v>9</v>
      </c>
      <c r="M45" s="349"/>
      <c r="N45" s="350"/>
      <c r="O45" s="351"/>
    </row>
    <row r="46" spans="1:15" ht="30" customHeight="1" x14ac:dyDescent="0.15">
      <c r="A46" s="398"/>
      <c r="B46" s="337" t="s">
        <v>19</v>
      </c>
      <c r="C46" s="338" t="s">
        <v>20</v>
      </c>
      <c r="D46" s="339"/>
      <c r="E46" s="335" t="s">
        <v>21</v>
      </c>
      <c r="F46" s="103" t="s">
        <v>22</v>
      </c>
      <c r="G46" s="342"/>
      <c r="H46" s="343"/>
      <c r="I46" s="343"/>
      <c r="J46" s="62" t="s">
        <v>23</v>
      </c>
      <c r="K46" s="44">
        <f>N46*G46</f>
        <v>0</v>
      </c>
      <c r="L46" s="104" t="s">
        <v>9</v>
      </c>
      <c r="M46" s="82" t="s">
        <v>191</v>
      </c>
      <c r="N46" s="123"/>
      <c r="O46" s="96" t="s">
        <v>190</v>
      </c>
    </row>
    <row r="47" spans="1:15" ht="30" customHeight="1" x14ac:dyDescent="0.15">
      <c r="A47" s="398"/>
      <c r="B47" s="337"/>
      <c r="C47" s="344" t="s">
        <v>66</v>
      </c>
      <c r="D47" s="345"/>
      <c r="E47" s="340"/>
      <c r="F47" s="38" t="s">
        <v>11</v>
      </c>
      <c r="G47" s="365"/>
      <c r="H47" s="366"/>
      <c r="I47" s="366"/>
      <c r="J47" s="36" t="s">
        <v>23</v>
      </c>
      <c r="K47" s="33">
        <f t="shared" ref="K47:K49" si="2">N47*G47</f>
        <v>0</v>
      </c>
      <c r="L47" s="85" t="s">
        <v>9</v>
      </c>
      <c r="M47" s="88" t="s">
        <v>191</v>
      </c>
      <c r="N47" s="125"/>
      <c r="O47" s="97" t="s">
        <v>190</v>
      </c>
    </row>
    <row r="48" spans="1:15" ht="30" customHeight="1" x14ac:dyDescent="0.15">
      <c r="A48" s="398"/>
      <c r="B48" s="337"/>
      <c r="C48" s="346"/>
      <c r="D48" s="347"/>
      <c r="E48" s="340"/>
      <c r="F48" s="38" t="s">
        <v>12</v>
      </c>
      <c r="G48" s="365"/>
      <c r="H48" s="366"/>
      <c r="I48" s="366"/>
      <c r="J48" s="36" t="s">
        <v>23</v>
      </c>
      <c r="K48" s="33">
        <f t="shared" si="2"/>
        <v>0</v>
      </c>
      <c r="L48" s="85" t="s">
        <v>9</v>
      </c>
      <c r="M48" s="88" t="s">
        <v>191</v>
      </c>
      <c r="N48" s="125"/>
      <c r="O48" s="97" t="s">
        <v>190</v>
      </c>
    </row>
    <row r="49" spans="1:17" ht="30" customHeight="1" x14ac:dyDescent="0.15">
      <c r="A49" s="398"/>
      <c r="B49" s="337"/>
      <c r="C49" s="370" t="s">
        <v>107</v>
      </c>
      <c r="D49" s="371"/>
      <c r="E49" s="340"/>
      <c r="F49" s="40" t="s">
        <v>14</v>
      </c>
      <c r="G49" s="367"/>
      <c r="H49" s="368"/>
      <c r="I49" s="368"/>
      <c r="J49" s="37" t="s">
        <v>23</v>
      </c>
      <c r="K49" s="35">
        <f t="shared" si="2"/>
        <v>0</v>
      </c>
      <c r="L49" s="86" t="s">
        <v>9</v>
      </c>
      <c r="M49" s="87" t="s">
        <v>191</v>
      </c>
      <c r="N49" s="126"/>
      <c r="O49" s="98" t="s">
        <v>190</v>
      </c>
    </row>
    <row r="50" spans="1:17" ht="30" customHeight="1" x14ac:dyDescent="0.15">
      <c r="A50" s="398"/>
      <c r="B50" s="337"/>
      <c r="C50" s="100">
        <f>G22</f>
        <v>0</v>
      </c>
      <c r="D50" s="54" t="s">
        <v>24</v>
      </c>
      <c r="E50" s="341"/>
      <c r="F50" s="352" t="s">
        <v>147</v>
      </c>
      <c r="G50" s="331"/>
      <c r="H50" s="331"/>
      <c r="I50" s="331"/>
      <c r="J50" s="348"/>
      <c r="K50" s="53">
        <f>SUM(K46:K49)</f>
        <v>0</v>
      </c>
      <c r="L50" s="41" t="s">
        <v>9</v>
      </c>
      <c r="M50" s="328"/>
      <c r="N50" s="329"/>
      <c r="O50" s="330"/>
    </row>
    <row r="51" spans="1:17" ht="30" customHeight="1" x14ac:dyDescent="0.15">
      <c r="A51" s="398"/>
      <c r="B51" s="337"/>
      <c r="C51" s="331" t="s">
        <v>49</v>
      </c>
      <c r="D51" s="332"/>
      <c r="E51" s="332"/>
      <c r="F51" s="309"/>
      <c r="G51" s="333" t="s">
        <v>111</v>
      </c>
      <c r="H51" s="334"/>
      <c r="I51" s="258"/>
      <c r="J51" s="46" t="s">
        <v>110</v>
      </c>
      <c r="K51" s="112" t="e">
        <f>ROUNDDOWN($K$81*I51/100,0)</f>
        <v>#VALUE!</v>
      </c>
      <c r="L51" s="16" t="s">
        <v>9</v>
      </c>
      <c r="M51" s="328"/>
      <c r="N51" s="329"/>
      <c r="O51" s="330"/>
    </row>
    <row r="52" spans="1:17" ht="30" customHeight="1" x14ac:dyDescent="0.15">
      <c r="A52" s="398"/>
      <c r="B52" s="337"/>
      <c r="C52" s="335" t="s">
        <v>108</v>
      </c>
      <c r="D52" s="335"/>
      <c r="E52" s="335"/>
      <c r="F52" s="335"/>
      <c r="G52" s="335"/>
      <c r="H52" s="335"/>
      <c r="I52" s="335"/>
      <c r="J52" s="336"/>
      <c r="K52" s="107" t="e">
        <f>K50+K51</f>
        <v>#VALUE!</v>
      </c>
      <c r="L52" s="19" t="s">
        <v>9</v>
      </c>
      <c r="M52" s="328"/>
      <c r="N52" s="329"/>
      <c r="O52" s="330"/>
    </row>
    <row r="53" spans="1:17" ht="30" customHeight="1" x14ac:dyDescent="0.15">
      <c r="A53" s="398"/>
      <c r="B53" s="337"/>
      <c r="C53" s="331" t="s">
        <v>109</v>
      </c>
      <c r="D53" s="331"/>
      <c r="E53" s="331"/>
      <c r="F53" s="331"/>
      <c r="G53" s="331"/>
      <c r="H53" s="331"/>
      <c r="I53" s="331"/>
      <c r="J53" s="348"/>
      <c r="K53" s="112" t="e">
        <f>ROUNDDOWN(K52/C50,0)</f>
        <v>#VALUE!</v>
      </c>
      <c r="L53" s="16" t="s">
        <v>9</v>
      </c>
      <c r="M53" s="349"/>
      <c r="N53" s="350"/>
      <c r="O53" s="351"/>
    </row>
    <row r="54" spans="1:17" ht="30" customHeight="1" x14ac:dyDescent="0.15">
      <c r="A54" s="398"/>
      <c r="B54" s="378" t="s">
        <v>19</v>
      </c>
      <c r="C54" s="356" t="s">
        <v>20</v>
      </c>
      <c r="D54" s="357"/>
      <c r="E54" s="340" t="s">
        <v>21</v>
      </c>
      <c r="F54" s="68" t="s">
        <v>22</v>
      </c>
      <c r="G54" s="393"/>
      <c r="H54" s="394"/>
      <c r="I54" s="394"/>
      <c r="J54" s="69" t="s">
        <v>23</v>
      </c>
      <c r="K54" s="70">
        <f>N54*G54</f>
        <v>0</v>
      </c>
      <c r="L54" s="58" t="s">
        <v>9</v>
      </c>
      <c r="M54" s="101" t="s">
        <v>191</v>
      </c>
      <c r="N54" s="127"/>
      <c r="O54" s="102" t="s">
        <v>190</v>
      </c>
      <c r="Q54" s="128"/>
    </row>
    <row r="55" spans="1:17" ht="30" customHeight="1" x14ac:dyDescent="0.15">
      <c r="A55" s="398"/>
      <c r="B55" s="337"/>
      <c r="C55" s="395" t="s">
        <v>153</v>
      </c>
      <c r="D55" s="345"/>
      <c r="E55" s="340"/>
      <c r="F55" s="38" t="s">
        <v>11</v>
      </c>
      <c r="G55" s="365"/>
      <c r="H55" s="366"/>
      <c r="I55" s="366"/>
      <c r="J55" s="36" t="s">
        <v>23</v>
      </c>
      <c r="K55" s="33">
        <f t="shared" ref="K55:K57" si="3">N55*G55</f>
        <v>0</v>
      </c>
      <c r="L55" s="85" t="s">
        <v>9</v>
      </c>
      <c r="M55" s="88" t="s">
        <v>191</v>
      </c>
      <c r="N55" s="125"/>
      <c r="O55" s="97" t="s">
        <v>190</v>
      </c>
    </row>
    <row r="56" spans="1:17" ht="30" customHeight="1" x14ac:dyDescent="0.15">
      <c r="A56" s="398"/>
      <c r="B56" s="337"/>
      <c r="C56" s="396"/>
      <c r="D56" s="347"/>
      <c r="E56" s="340"/>
      <c r="F56" s="38" t="s">
        <v>12</v>
      </c>
      <c r="G56" s="365"/>
      <c r="H56" s="366"/>
      <c r="I56" s="366"/>
      <c r="J56" s="36" t="s">
        <v>23</v>
      </c>
      <c r="K56" s="33">
        <f t="shared" si="3"/>
        <v>0</v>
      </c>
      <c r="L56" s="85" t="s">
        <v>9</v>
      </c>
      <c r="M56" s="88" t="s">
        <v>191</v>
      </c>
      <c r="N56" s="125"/>
      <c r="O56" s="97" t="s">
        <v>190</v>
      </c>
    </row>
    <row r="57" spans="1:17" ht="30" customHeight="1" x14ac:dyDescent="0.15">
      <c r="A57" s="398"/>
      <c r="B57" s="337"/>
      <c r="C57" s="370" t="s">
        <v>107</v>
      </c>
      <c r="D57" s="371"/>
      <c r="E57" s="340"/>
      <c r="F57" s="40" t="s">
        <v>14</v>
      </c>
      <c r="G57" s="367"/>
      <c r="H57" s="368"/>
      <c r="I57" s="368"/>
      <c r="J57" s="37" t="s">
        <v>23</v>
      </c>
      <c r="K57" s="35">
        <f t="shared" si="3"/>
        <v>0</v>
      </c>
      <c r="L57" s="86" t="s">
        <v>9</v>
      </c>
      <c r="M57" s="87" t="s">
        <v>191</v>
      </c>
      <c r="N57" s="126"/>
      <c r="O57" s="98" t="s">
        <v>190</v>
      </c>
    </row>
    <row r="58" spans="1:17" ht="30" customHeight="1" x14ac:dyDescent="0.15">
      <c r="A58" s="398"/>
      <c r="B58" s="337"/>
      <c r="C58" s="100">
        <f>G23</f>
        <v>0</v>
      </c>
      <c r="D58" s="54" t="s">
        <v>24</v>
      </c>
      <c r="E58" s="341"/>
      <c r="F58" s="352" t="s">
        <v>147</v>
      </c>
      <c r="G58" s="331"/>
      <c r="H58" s="331"/>
      <c r="I58" s="331"/>
      <c r="J58" s="348"/>
      <c r="K58" s="53">
        <f>SUM(K54:K57)</f>
        <v>0</v>
      </c>
      <c r="L58" s="41" t="s">
        <v>9</v>
      </c>
      <c r="M58" s="328"/>
      <c r="N58" s="329"/>
      <c r="O58" s="330"/>
    </row>
    <row r="59" spans="1:17" ht="30" customHeight="1" x14ac:dyDescent="0.15">
      <c r="A59" s="398"/>
      <c r="B59" s="337"/>
      <c r="C59" s="331" t="s">
        <v>49</v>
      </c>
      <c r="D59" s="332"/>
      <c r="E59" s="332"/>
      <c r="F59" s="309"/>
      <c r="G59" s="333" t="s">
        <v>111</v>
      </c>
      <c r="H59" s="334"/>
      <c r="I59" s="258"/>
      <c r="J59" s="46" t="s">
        <v>110</v>
      </c>
      <c r="K59" s="112" t="e">
        <f>ROUNDDOWN($K$81*I59/100,0)</f>
        <v>#VALUE!</v>
      </c>
      <c r="L59" s="16" t="s">
        <v>9</v>
      </c>
      <c r="M59" s="328"/>
      <c r="N59" s="329"/>
      <c r="O59" s="330"/>
    </row>
    <row r="60" spans="1:17" ht="30" customHeight="1" x14ac:dyDescent="0.15">
      <c r="A60" s="398"/>
      <c r="B60" s="337"/>
      <c r="C60" s="335" t="s">
        <v>108</v>
      </c>
      <c r="D60" s="335"/>
      <c r="E60" s="335"/>
      <c r="F60" s="335"/>
      <c r="G60" s="335"/>
      <c r="H60" s="335"/>
      <c r="I60" s="335"/>
      <c r="J60" s="336"/>
      <c r="K60" s="107" t="e">
        <f>K58+K59</f>
        <v>#VALUE!</v>
      </c>
      <c r="L60" s="19" t="s">
        <v>9</v>
      </c>
      <c r="M60" s="328"/>
      <c r="N60" s="329"/>
      <c r="O60" s="330"/>
    </row>
    <row r="61" spans="1:17" ht="30" customHeight="1" x14ac:dyDescent="0.15">
      <c r="A61" s="398"/>
      <c r="B61" s="337"/>
      <c r="C61" s="331" t="s">
        <v>109</v>
      </c>
      <c r="D61" s="331"/>
      <c r="E61" s="331"/>
      <c r="F61" s="331"/>
      <c r="G61" s="331"/>
      <c r="H61" s="331"/>
      <c r="I61" s="331"/>
      <c r="J61" s="348"/>
      <c r="K61" s="112" t="e">
        <f>ROUNDDOWN(K60/C58,0)</f>
        <v>#VALUE!</v>
      </c>
      <c r="L61" s="16" t="s">
        <v>9</v>
      </c>
      <c r="M61" s="349"/>
      <c r="N61" s="350"/>
      <c r="O61" s="351"/>
    </row>
    <row r="62" spans="1:17" ht="30" customHeight="1" x14ac:dyDescent="0.15">
      <c r="A62" s="398"/>
      <c r="B62" s="378" t="s">
        <v>33</v>
      </c>
      <c r="C62" s="356" t="s">
        <v>20</v>
      </c>
      <c r="D62" s="357"/>
      <c r="E62" s="340" t="s">
        <v>21</v>
      </c>
      <c r="F62" s="68" t="s">
        <v>22</v>
      </c>
      <c r="G62" s="393"/>
      <c r="H62" s="394"/>
      <c r="I62" s="394"/>
      <c r="J62" s="69" t="s">
        <v>23</v>
      </c>
      <c r="K62" s="70">
        <f>N62*G62</f>
        <v>0</v>
      </c>
      <c r="L62" s="58" t="s">
        <v>9</v>
      </c>
      <c r="M62" s="101" t="s">
        <v>191</v>
      </c>
      <c r="N62" s="127"/>
      <c r="O62" s="102" t="s">
        <v>190</v>
      </c>
    </row>
    <row r="63" spans="1:17" ht="30" customHeight="1" x14ac:dyDescent="0.15">
      <c r="A63" s="398"/>
      <c r="B63" s="337"/>
      <c r="C63" s="395" t="s">
        <v>198</v>
      </c>
      <c r="D63" s="345"/>
      <c r="E63" s="340"/>
      <c r="F63" s="38" t="s">
        <v>11</v>
      </c>
      <c r="G63" s="365"/>
      <c r="H63" s="366"/>
      <c r="I63" s="366"/>
      <c r="J63" s="36" t="s">
        <v>23</v>
      </c>
      <c r="K63" s="33">
        <f t="shared" ref="K63:K65" si="4">N63*G63</f>
        <v>0</v>
      </c>
      <c r="L63" s="85" t="s">
        <v>9</v>
      </c>
      <c r="M63" s="88" t="s">
        <v>191</v>
      </c>
      <c r="N63" s="125"/>
      <c r="O63" s="97" t="s">
        <v>190</v>
      </c>
    </row>
    <row r="64" spans="1:17" ht="30" customHeight="1" x14ac:dyDescent="0.15">
      <c r="A64" s="398"/>
      <c r="B64" s="337"/>
      <c r="C64" s="396"/>
      <c r="D64" s="347"/>
      <c r="E64" s="340"/>
      <c r="F64" s="38" t="s">
        <v>12</v>
      </c>
      <c r="G64" s="365"/>
      <c r="H64" s="366"/>
      <c r="I64" s="366"/>
      <c r="J64" s="36" t="s">
        <v>23</v>
      </c>
      <c r="K64" s="33">
        <f t="shared" si="4"/>
        <v>0</v>
      </c>
      <c r="L64" s="85" t="s">
        <v>9</v>
      </c>
      <c r="M64" s="88" t="s">
        <v>191</v>
      </c>
      <c r="N64" s="125"/>
      <c r="O64" s="97" t="s">
        <v>190</v>
      </c>
    </row>
    <row r="65" spans="1:15" ht="30" customHeight="1" x14ac:dyDescent="0.15">
      <c r="A65" s="398"/>
      <c r="B65" s="337"/>
      <c r="C65" s="370" t="s">
        <v>107</v>
      </c>
      <c r="D65" s="371"/>
      <c r="E65" s="340"/>
      <c r="F65" s="40" t="s">
        <v>14</v>
      </c>
      <c r="G65" s="367"/>
      <c r="H65" s="368"/>
      <c r="I65" s="368"/>
      <c r="J65" s="37" t="s">
        <v>23</v>
      </c>
      <c r="K65" s="35">
        <f t="shared" si="4"/>
        <v>0</v>
      </c>
      <c r="L65" s="86" t="s">
        <v>9</v>
      </c>
      <c r="M65" s="87" t="s">
        <v>191</v>
      </c>
      <c r="N65" s="126"/>
      <c r="O65" s="98" t="s">
        <v>190</v>
      </c>
    </row>
    <row r="66" spans="1:15" ht="30" customHeight="1" x14ac:dyDescent="0.15">
      <c r="A66" s="398"/>
      <c r="B66" s="337"/>
      <c r="C66" s="100">
        <f>G24</f>
        <v>0</v>
      </c>
      <c r="D66" s="54" t="s">
        <v>24</v>
      </c>
      <c r="E66" s="341"/>
      <c r="F66" s="352" t="s">
        <v>147</v>
      </c>
      <c r="G66" s="331"/>
      <c r="H66" s="331"/>
      <c r="I66" s="331"/>
      <c r="J66" s="348"/>
      <c r="K66" s="53">
        <f>SUM(K62:K65)</f>
        <v>0</v>
      </c>
      <c r="L66" s="41" t="s">
        <v>9</v>
      </c>
      <c r="M66" s="328"/>
      <c r="N66" s="329"/>
      <c r="O66" s="330"/>
    </row>
    <row r="67" spans="1:15" ht="30" customHeight="1" x14ac:dyDescent="0.15">
      <c r="A67" s="398"/>
      <c r="B67" s="337"/>
      <c r="C67" s="331" t="s">
        <v>49</v>
      </c>
      <c r="D67" s="332"/>
      <c r="E67" s="332"/>
      <c r="F67" s="309"/>
      <c r="G67" s="333" t="s">
        <v>111</v>
      </c>
      <c r="H67" s="334"/>
      <c r="I67" s="258"/>
      <c r="J67" s="46" t="s">
        <v>110</v>
      </c>
      <c r="K67" s="112" t="e">
        <f>ROUNDDOWN($K$81*I67/100,0)</f>
        <v>#VALUE!</v>
      </c>
      <c r="L67" s="16" t="s">
        <v>9</v>
      </c>
      <c r="M67" s="328"/>
      <c r="N67" s="329"/>
      <c r="O67" s="330"/>
    </row>
    <row r="68" spans="1:15" ht="30" customHeight="1" x14ac:dyDescent="0.15">
      <c r="A68" s="398"/>
      <c r="B68" s="337"/>
      <c r="C68" s="335" t="s">
        <v>108</v>
      </c>
      <c r="D68" s="335"/>
      <c r="E68" s="335"/>
      <c r="F68" s="335"/>
      <c r="G68" s="335"/>
      <c r="H68" s="335"/>
      <c r="I68" s="335"/>
      <c r="J68" s="336"/>
      <c r="K68" s="107" t="e">
        <f>K66+K67</f>
        <v>#VALUE!</v>
      </c>
      <c r="L68" s="19" t="s">
        <v>9</v>
      </c>
      <c r="M68" s="328"/>
      <c r="N68" s="329"/>
      <c r="O68" s="330"/>
    </row>
    <row r="69" spans="1:15" ht="30" customHeight="1" x14ac:dyDescent="0.15">
      <c r="A69" s="398"/>
      <c r="B69" s="337"/>
      <c r="C69" s="331" t="s">
        <v>109</v>
      </c>
      <c r="D69" s="331"/>
      <c r="E69" s="331"/>
      <c r="F69" s="331"/>
      <c r="G69" s="331"/>
      <c r="H69" s="331"/>
      <c r="I69" s="331"/>
      <c r="J69" s="348"/>
      <c r="K69" s="112" t="e">
        <f>ROUNDDOWN(K68/C66,0)</f>
        <v>#VALUE!</v>
      </c>
      <c r="L69" s="16" t="s">
        <v>9</v>
      </c>
      <c r="M69" s="349"/>
      <c r="N69" s="350"/>
      <c r="O69" s="351"/>
    </row>
    <row r="70" spans="1:15" ht="33.950000000000003" customHeight="1" x14ac:dyDescent="0.15">
      <c r="A70" s="449" t="s">
        <v>133</v>
      </c>
      <c r="B70" s="449"/>
      <c r="C70" s="449"/>
      <c r="D70" s="449"/>
      <c r="E70" s="449"/>
      <c r="F70" s="449"/>
      <c r="G70" s="449"/>
      <c r="H70" s="449"/>
      <c r="I70" s="449"/>
      <c r="J70" s="449"/>
      <c r="K70" s="449"/>
      <c r="L70" s="449"/>
      <c r="M70" s="449"/>
      <c r="N70" s="449"/>
    </row>
    <row r="71" spans="1:15" ht="30" customHeight="1" x14ac:dyDescent="0.15">
      <c r="A71" s="353" t="s">
        <v>87</v>
      </c>
      <c r="B71" s="369" t="s">
        <v>88</v>
      </c>
      <c r="C71" s="370"/>
      <c r="D71" s="371"/>
      <c r="E71" s="369" t="s">
        <v>230</v>
      </c>
      <c r="F71" s="371"/>
      <c r="G71" s="358" t="s">
        <v>199</v>
      </c>
      <c r="H71" s="359"/>
      <c r="I71" s="129"/>
      <c r="J71" s="43" t="s">
        <v>50</v>
      </c>
      <c r="K71" s="110" t="e">
        <f>I71*N71</f>
        <v>#VALUE!</v>
      </c>
      <c r="L71" s="45" t="s">
        <v>9</v>
      </c>
      <c r="M71" s="45" t="s">
        <v>229</v>
      </c>
      <c r="N71" s="133" t="s">
        <v>195</v>
      </c>
      <c r="O71" s="96" t="s">
        <v>196</v>
      </c>
    </row>
    <row r="72" spans="1:15" ht="30" customHeight="1" x14ac:dyDescent="0.15">
      <c r="A72" s="354"/>
      <c r="B72" s="372"/>
      <c r="C72" s="373"/>
      <c r="D72" s="374"/>
      <c r="E72" s="372"/>
      <c r="F72" s="374"/>
      <c r="G72" s="360" t="s">
        <v>199</v>
      </c>
      <c r="H72" s="361"/>
      <c r="I72" s="130"/>
      <c r="J72" s="93" t="s">
        <v>50</v>
      </c>
      <c r="K72" s="111">
        <f>I72*N72</f>
        <v>0</v>
      </c>
      <c r="L72" s="60" t="s">
        <v>51</v>
      </c>
      <c r="M72" s="60" t="s">
        <v>229</v>
      </c>
      <c r="N72" s="122"/>
      <c r="O72" s="97" t="s">
        <v>190</v>
      </c>
    </row>
    <row r="73" spans="1:15" ht="30" customHeight="1" x14ac:dyDescent="0.15">
      <c r="A73" s="354"/>
      <c r="B73" s="372"/>
      <c r="C73" s="373"/>
      <c r="D73" s="374"/>
      <c r="E73" s="372"/>
      <c r="F73" s="374"/>
      <c r="G73" s="360" t="s">
        <v>199</v>
      </c>
      <c r="H73" s="361"/>
      <c r="I73" s="131"/>
      <c r="J73" s="94" t="s">
        <v>50</v>
      </c>
      <c r="K73" s="109">
        <f t="shared" ref="K73:K75" si="5">I73*N73</f>
        <v>0</v>
      </c>
      <c r="L73" s="39" t="s">
        <v>51</v>
      </c>
      <c r="M73" s="88" t="s">
        <v>229</v>
      </c>
      <c r="N73" s="125"/>
      <c r="O73" s="97" t="s">
        <v>190</v>
      </c>
    </row>
    <row r="74" spans="1:15" ht="30" customHeight="1" x14ac:dyDescent="0.15">
      <c r="A74" s="354"/>
      <c r="B74" s="372"/>
      <c r="C74" s="373"/>
      <c r="D74" s="374"/>
      <c r="E74" s="447"/>
      <c r="F74" s="448"/>
      <c r="G74" s="376" t="s">
        <v>199</v>
      </c>
      <c r="H74" s="377"/>
      <c r="I74" s="132"/>
      <c r="J74" s="42" t="s">
        <v>50</v>
      </c>
      <c r="K74" s="108">
        <f t="shared" si="5"/>
        <v>0</v>
      </c>
      <c r="L74" s="41" t="s">
        <v>9</v>
      </c>
      <c r="M74" s="41" t="s">
        <v>229</v>
      </c>
      <c r="N74" s="124"/>
      <c r="O74" s="99" t="s">
        <v>219</v>
      </c>
    </row>
    <row r="75" spans="1:15" ht="30" customHeight="1" x14ac:dyDescent="0.15">
      <c r="A75" s="354"/>
      <c r="B75" s="372"/>
      <c r="C75" s="373"/>
      <c r="D75" s="374"/>
      <c r="E75" s="369" t="s">
        <v>56</v>
      </c>
      <c r="F75" s="336"/>
      <c r="G75" s="358" t="s">
        <v>199</v>
      </c>
      <c r="H75" s="359"/>
      <c r="I75" s="129"/>
      <c r="J75" s="43" t="s">
        <v>50</v>
      </c>
      <c r="K75" s="110">
        <f t="shared" si="5"/>
        <v>0</v>
      </c>
      <c r="L75" s="45" t="s">
        <v>9</v>
      </c>
      <c r="M75" s="45" t="s">
        <v>218</v>
      </c>
      <c r="N75" s="133"/>
      <c r="O75" s="96" t="s">
        <v>219</v>
      </c>
    </row>
    <row r="76" spans="1:15" ht="30" customHeight="1" x14ac:dyDescent="0.15">
      <c r="A76" s="354"/>
      <c r="B76" s="372"/>
      <c r="C76" s="373"/>
      <c r="D76" s="374"/>
      <c r="E76" s="355"/>
      <c r="F76" s="446"/>
      <c r="G76" s="376" t="s">
        <v>199</v>
      </c>
      <c r="H76" s="377"/>
      <c r="I76" s="132"/>
      <c r="J76" s="42" t="s">
        <v>50</v>
      </c>
      <c r="K76" s="108">
        <f>I76*N76</f>
        <v>0</v>
      </c>
      <c r="L76" s="41" t="s">
        <v>9</v>
      </c>
      <c r="M76" s="41" t="s">
        <v>218</v>
      </c>
      <c r="N76" s="124"/>
      <c r="O76" s="99" t="s">
        <v>219</v>
      </c>
    </row>
    <row r="77" spans="1:15" ht="30" customHeight="1" x14ac:dyDescent="0.15">
      <c r="A77" s="354"/>
      <c r="B77" s="372"/>
      <c r="C77" s="373"/>
      <c r="D77" s="374"/>
      <c r="E77" s="352" t="s">
        <v>26</v>
      </c>
      <c r="F77" s="348"/>
      <c r="G77" s="362" t="s">
        <v>25</v>
      </c>
      <c r="H77" s="363"/>
      <c r="I77" s="363"/>
      <c r="J77" s="364"/>
      <c r="K77" s="134"/>
      <c r="L77" s="16" t="s">
        <v>9</v>
      </c>
      <c r="M77" s="438"/>
      <c r="N77" s="439"/>
      <c r="O77" s="440"/>
    </row>
    <row r="78" spans="1:15" ht="30" customHeight="1" x14ac:dyDescent="0.15">
      <c r="A78" s="354"/>
      <c r="B78" s="372"/>
      <c r="C78" s="373"/>
      <c r="D78" s="374"/>
      <c r="E78" s="452" t="s">
        <v>112</v>
      </c>
      <c r="F78" s="348"/>
      <c r="G78" s="362" t="s">
        <v>25</v>
      </c>
      <c r="H78" s="363"/>
      <c r="I78" s="363"/>
      <c r="J78" s="364"/>
      <c r="K78" s="134"/>
      <c r="L78" s="16" t="s">
        <v>9</v>
      </c>
      <c r="M78" s="438"/>
      <c r="N78" s="439"/>
      <c r="O78" s="440"/>
    </row>
    <row r="79" spans="1:15" ht="36" customHeight="1" x14ac:dyDescent="0.15">
      <c r="A79" s="354"/>
      <c r="B79" s="372"/>
      <c r="C79" s="373"/>
      <c r="D79" s="374"/>
      <c r="E79" s="352" t="s">
        <v>113</v>
      </c>
      <c r="F79" s="348"/>
      <c r="G79" s="450" t="s">
        <v>179</v>
      </c>
      <c r="H79" s="451"/>
      <c r="I79" s="135"/>
      <c r="J79" s="75" t="s">
        <v>180</v>
      </c>
      <c r="K79" s="112">
        <f>ROUNDDOWN((K34+K42+K50+K58+K66)*I79/100,0)</f>
        <v>0</v>
      </c>
      <c r="L79" s="16" t="s">
        <v>9</v>
      </c>
      <c r="M79" s="441"/>
      <c r="N79" s="442"/>
      <c r="O79" s="443"/>
    </row>
    <row r="80" spans="1:15" ht="36" customHeight="1" x14ac:dyDescent="0.15">
      <c r="A80" s="354"/>
      <c r="B80" s="372"/>
      <c r="C80" s="373"/>
      <c r="D80" s="374"/>
      <c r="E80" s="369" t="s">
        <v>57</v>
      </c>
      <c r="F80" s="336"/>
      <c r="G80" s="444" t="s">
        <v>193</v>
      </c>
      <c r="H80" s="445"/>
      <c r="I80" s="136"/>
      <c r="J80" s="95" t="s">
        <v>194</v>
      </c>
      <c r="K80" s="107" t="e">
        <f>ROUNDDOWN((K34+K42+K50+K58+K66+K71+K72+K73+K74+K75+K76+K77+K78)*I80/100,0)</f>
        <v>#VALUE!</v>
      </c>
      <c r="L80" s="19" t="s">
        <v>9</v>
      </c>
      <c r="M80" s="441" t="s">
        <v>231</v>
      </c>
      <c r="N80" s="442"/>
      <c r="O80" s="443"/>
    </row>
    <row r="81" spans="1:15" ht="30" customHeight="1" x14ac:dyDescent="0.15">
      <c r="A81" s="352" t="s">
        <v>35</v>
      </c>
      <c r="B81" s="331"/>
      <c r="C81" s="331"/>
      <c r="D81" s="331"/>
      <c r="E81" s="331"/>
      <c r="F81" s="331"/>
      <c r="G81" s="331"/>
      <c r="H81" s="331"/>
      <c r="I81" s="331"/>
      <c r="J81" s="348"/>
      <c r="K81" s="112" t="e">
        <f>SUM(K71:K80)</f>
        <v>#VALUE!</v>
      </c>
      <c r="L81" s="16" t="s">
        <v>9</v>
      </c>
      <c r="M81" s="349"/>
      <c r="N81" s="350"/>
      <c r="O81" s="351"/>
    </row>
    <row r="82" spans="1:15" ht="16.5" customHeight="1" x14ac:dyDescent="0.15">
      <c r="A82" s="9"/>
      <c r="B82" s="10"/>
      <c r="C82" s="10"/>
      <c r="D82" s="10"/>
      <c r="E82" s="10"/>
      <c r="F82" s="10"/>
      <c r="G82" s="11"/>
      <c r="H82" s="10"/>
      <c r="I82" s="10"/>
      <c r="J82" s="10"/>
      <c r="K82" s="12"/>
      <c r="L82" s="10"/>
      <c r="M82" s="10"/>
      <c r="N82" s="12"/>
    </row>
    <row r="83" spans="1:15" ht="30.75" customHeight="1" x14ac:dyDescent="0.15"/>
  </sheetData>
  <mergeCells count="171">
    <mergeCell ref="M14:P14"/>
    <mergeCell ref="M37:O37"/>
    <mergeCell ref="M58:O58"/>
    <mergeCell ref="M59:O59"/>
    <mergeCell ref="M60:O60"/>
    <mergeCell ref="M61:O61"/>
    <mergeCell ref="M66:O66"/>
    <mergeCell ref="C59:F59"/>
    <mergeCell ref="G59:H59"/>
    <mergeCell ref="C60:J60"/>
    <mergeCell ref="C54:D54"/>
    <mergeCell ref="E54:E58"/>
    <mergeCell ref="G54:I54"/>
    <mergeCell ref="C55:D56"/>
    <mergeCell ref="G55:I55"/>
    <mergeCell ref="G56:I56"/>
    <mergeCell ref="C57:D57"/>
    <mergeCell ref="G39:I39"/>
    <mergeCell ref="G40:I40"/>
    <mergeCell ref="C41:D41"/>
    <mergeCell ref="G41:I41"/>
    <mergeCell ref="F42:J42"/>
    <mergeCell ref="M44:O44"/>
    <mergeCell ref="M45:O45"/>
    <mergeCell ref="A70:N70"/>
    <mergeCell ref="G79:H79"/>
    <mergeCell ref="E79:F79"/>
    <mergeCell ref="E78:F78"/>
    <mergeCell ref="A81:J81"/>
    <mergeCell ref="G77:J77"/>
    <mergeCell ref="E77:F77"/>
    <mergeCell ref="M34:O34"/>
    <mergeCell ref="M35:O35"/>
    <mergeCell ref="M81:O81"/>
    <mergeCell ref="M77:O77"/>
    <mergeCell ref="M78:O78"/>
    <mergeCell ref="M79:O79"/>
    <mergeCell ref="M80:O80"/>
    <mergeCell ref="G80:H80"/>
    <mergeCell ref="E75:F76"/>
    <mergeCell ref="E71:F74"/>
    <mergeCell ref="G75:H75"/>
    <mergeCell ref="G76:H76"/>
    <mergeCell ref="M36:O36"/>
    <mergeCell ref="C30:D30"/>
    <mergeCell ref="E19:F19"/>
    <mergeCell ref="E20:F20"/>
    <mergeCell ref="E21:F21"/>
    <mergeCell ref="A25:J25"/>
    <mergeCell ref="G19:H19"/>
    <mergeCell ref="I19:J19"/>
    <mergeCell ref="E22:F22"/>
    <mergeCell ref="A19:D19"/>
    <mergeCell ref="M22:O22"/>
    <mergeCell ref="M24:O24"/>
    <mergeCell ref="K19:L19"/>
    <mergeCell ref="M25:O25"/>
    <mergeCell ref="A12:D12"/>
    <mergeCell ref="E12:J12"/>
    <mergeCell ref="M12:P12"/>
    <mergeCell ref="A13:D13"/>
    <mergeCell ref="E13:J13"/>
    <mergeCell ref="M13:P13"/>
    <mergeCell ref="O7:P7"/>
    <mergeCell ref="M8:N8"/>
    <mergeCell ref="M9:N9"/>
    <mergeCell ref="M10:N10"/>
    <mergeCell ref="C8:D8"/>
    <mergeCell ref="C9:D9"/>
    <mergeCell ref="A8:B9"/>
    <mergeCell ref="E8:F8"/>
    <mergeCell ref="E9:F9"/>
    <mergeCell ref="A10:J10"/>
    <mergeCell ref="C47:D48"/>
    <mergeCell ref="G47:I47"/>
    <mergeCell ref="C37:J37"/>
    <mergeCell ref="C33:D33"/>
    <mergeCell ref="E30:E34"/>
    <mergeCell ref="F34:J34"/>
    <mergeCell ref="G30:I30"/>
    <mergeCell ref="G31:I31"/>
    <mergeCell ref="A30:A69"/>
    <mergeCell ref="C49:D49"/>
    <mergeCell ref="G49:I49"/>
    <mergeCell ref="G48:I48"/>
    <mergeCell ref="G57:I57"/>
    <mergeCell ref="F58:J58"/>
    <mergeCell ref="C61:J61"/>
    <mergeCell ref="B62:B69"/>
    <mergeCell ref="E62:E66"/>
    <mergeCell ref="G62:I62"/>
    <mergeCell ref="C63:D64"/>
    <mergeCell ref="G63:I63"/>
    <mergeCell ref="G64:I64"/>
    <mergeCell ref="C65:D65"/>
    <mergeCell ref="G65:I65"/>
    <mergeCell ref="F66:J66"/>
    <mergeCell ref="C67:F67"/>
    <mergeCell ref="G67:H67"/>
    <mergeCell ref="A1:N1"/>
    <mergeCell ref="A7:D7"/>
    <mergeCell ref="E7:F7"/>
    <mergeCell ref="G7:H7"/>
    <mergeCell ref="I7:J7"/>
    <mergeCell ref="K7:L7"/>
    <mergeCell ref="M7:N7"/>
    <mergeCell ref="K29:L29"/>
    <mergeCell ref="M29:O29"/>
    <mergeCell ref="A20:B23"/>
    <mergeCell ref="C20:D23"/>
    <mergeCell ref="E23:F23"/>
    <mergeCell ref="M23:O23"/>
    <mergeCell ref="M19:O19"/>
    <mergeCell ref="M20:O20"/>
    <mergeCell ref="M21:O21"/>
    <mergeCell ref="B4:I4"/>
    <mergeCell ref="A28:G28"/>
    <mergeCell ref="G29:J29"/>
    <mergeCell ref="A14:J14"/>
    <mergeCell ref="A11:D11"/>
    <mergeCell ref="E11:J11"/>
    <mergeCell ref="K11:L11"/>
    <mergeCell ref="M11:P11"/>
    <mergeCell ref="A71:A80"/>
    <mergeCell ref="A24:F24"/>
    <mergeCell ref="G35:H35"/>
    <mergeCell ref="C62:D62"/>
    <mergeCell ref="G71:H71"/>
    <mergeCell ref="G72:H72"/>
    <mergeCell ref="G73:H73"/>
    <mergeCell ref="G78:J78"/>
    <mergeCell ref="G32:I32"/>
    <mergeCell ref="G33:I33"/>
    <mergeCell ref="B71:D80"/>
    <mergeCell ref="E80:F80"/>
    <mergeCell ref="C31:D32"/>
    <mergeCell ref="B30:B37"/>
    <mergeCell ref="A29:F29"/>
    <mergeCell ref="G74:H74"/>
    <mergeCell ref="B54:B61"/>
    <mergeCell ref="C45:J45"/>
    <mergeCell ref="B46:B53"/>
    <mergeCell ref="C46:D46"/>
    <mergeCell ref="E46:E50"/>
    <mergeCell ref="G46:I46"/>
    <mergeCell ref="C35:F35"/>
    <mergeCell ref="C36:J36"/>
    <mergeCell ref="M67:O67"/>
    <mergeCell ref="C68:J68"/>
    <mergeCell ref="M68:O68"/>
    <mergeCell ref="C69:J69"/>
    <mergeCell ref="M69:O69"/>
    <mergeCell ref="M50:O50"/>
    <mergeCell ref="C51:F51"/>
    <mergeCell ref="G51:H51"/>
    <mergeCell ref="M51:O51"/>
    <mergeCell ref="M52:O52"/>
    <mergeCell ref="M53:O53"/>
    <mergeCell ref="C53:J53"/>
    <mergeCell ref="F50:J50"/>
    <mergeCell ref="C52:J52"/>
    <mergeCell ref="M42:O42"/>
    <mergeCell ref="C43:F43"/>
    <mergeCell ref="G43:H43"/>
    <mergeCell ref="M43:O43"/>
    <mergeCell ref="C44:J44"/>
    <mergeCell ref="B38:B45"/>
    <mergeCell ref="C38:D38"/>
    <mergeCell ref="E38:E42"/>
    <mergeCell ref="G38:I38"/>
    <mergeCell ref="C39:D40"/>
  </mergeCells>
  <phoneticPr fontId="1"/>
  <dataValidations count="1">
    <dataValidation type="list" allowBlank="1" showInputMessage="1" showErrorMessage="1" sqref="E8:F9" xr:uid="{88C7DFF8-7057-4070-B319-BD83A67AA460}">
      <formula1>"直営,外注"</formula1>
    </dataValidation>
  </dataValidations>
  <pageMargins left="0.9055118110236221" right="0.70866141732283472" top="0.94488188976377963" bottom="0.74803149606299213" header="0.31496062992125984" footer="0.31496062992125984"/>
  <pageSetup paperSize="9" scale="49" orientation="portrait" r:id="rId1"/>
  <rowBreaks count="2" manualBreakCount="2">
    <brk id="26" max="15" man="1"/>
    <brk id="69" max="1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30"/>
  <sheetViews>
    <sheetView view="pageBreakPreview" topLeftCell="B9" zoomScaleNormal="100" zoomScaleSheetLayoutView="100" workbookViewId="0">
      <selection activeCell="B2" sqref="B2"/>
    </sheetView>
  </sheetViews>
  <sheetFormatPr defaultRowHeight="13.5" x14ac:dyDescent="0.15"/>
  <cols>
    <col min="2" max="2" width="81.375" customWidth="1"/>
  </cols>
  <sheetData>
    <row r="2" spans="2:2" ht="28.5" customHeight="1" x14ac:dyDescent="0.15">
      <c r="B2" s="50" t="s">
        <v>159</v>
      </c>
    </row>
    <row r="3" spans="2:2" ht="20.100000000000001" customHeight="1" x14ac:dyDescent="0.15"/>
    <row r="4" spans="2:2" ht="20.100000000000001" customHeight="1" x14ac:dyDescent="0.15"/>
    <row r="5" spans="2:2" ht="20.100000000000001" customHeight="1" x14ac:dyDescent="0.15">
      <c r="B5" s="30" t="s">
        <v>131</v>
      </c>
    </row>
    <row r="6" spans="2:2" ht="20.100000000000001" customHeight="1" x14ac:dyDescent="0.15"/>
    <row r="7" spans="2:2" ht="20.100000000000001" customHeight="1" x14ac:dyDescent="0.15">
      <c r="B7" s="2" t="s">
        <v>232</v>
      </c>
    </row>
    <row r="8" spans="2:2" ht="20.100000000000001" customHeight="1" x14ac:dyDescent="0.15">
      <c r="B8" s="2" t="s">
        <v>89</v>
      </c>
    </row>
    <row r="9" spans="2:2" ht="20.100000000000001" customHeight="1" x14ac:dyDescent="0.15">
      <c r="B9" s="12" t="s">
        <v>90</v>
      </c>
    </row>
    <row r="10" spans="2:2" ht="20.100000000000001" customHeight="1" x14ac:dyDescent="0.15">
      <c r="B10" s="12" t="s">
        <v>117</v>
      </c>
    </row>
    <row r="11" spans="2:2" ht="20.100000000000001" customHeight="1" x14ac:dyDescent="0.15">
      <c r="B11" s="12" t="s">
        <v>116</v>
      </c>
    </row>
    <row r="12" spans="2:2" ht="20.100000000000001" customHeight="1" x14ac:dyDescent="0.15">
      <c r="B12" s="12" t="s">
        <v>118</v>
      </c>
    </row>
    <row r="13" spans="2:2" ht="273.75" customHeight="1" x14ac:dyDescent="0.15"/>
    <row r="14" spans="2:2" ht="25.5" customHeight="1" x14ac:dyDescent="0.15"/>
    <row r="15" spans="2:2" ht="33" customHeight="1" x14ac:dyDescent="0.15">
      <c r="B15" s="18"/>
    </row>
    <row r="16" spans="2:2" ht="6.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sheetData>
  <phoneticPr fontI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view="pageBreakPreview" zoomScaleNormal="100" zoomScaleSheetLayoutView="100" workbookViewId="0">
      <selection activeCell="K15" sqref="K15"/>
    </sheetView>
  </sheetViews>
  <sheetFormatPr defaultRowHeight="13.5" x14ac:dyDescent="0.15"/>
  <cols>
    <col min="1" max="1" width="2.875" customWidth="1"/>
    <col min="2" max="2" width="2.125" customWidth="1"/>
    <col min="3" max="3" width="3.875" customWidth="1"/>
    <col min="5" max="5" width="11.625" customWidth="1"/>
    <col min="6" max="6" width="3.75" customWidth="1"/>
    <col min="7" max="7" width="11.625" customWidth="1"/>
    <col min="8" max="8" width="3.75" customWidth="1"/>
    <col min="9" max="9" width="11.625" customWidth="1"/>
    <col min="10" max="10" width="3.75" customWidth="1"/>
    <col min="11" max="11" width="11.625" customWidth="1"/>
    <col min="12" max="12" width="3.75" customWidth="1"/>
    <col min="13" max="13" width="11.625" customWidth="1"/>
    <col min="14" max="14" width="3.75" customWidth="1"/>
    <col min="15" max="15" width="4.125" customWidth="1"/>
    <col min="18" max="18" width="3.5" bestFit="1" customWidth="1"/>
  </cols>
  <sheetData>
    <row r="1" spans="1:15" ht="22.5" customHeight="1" x14ac:dyDescent="0.15">
      <c r="A1" s="298" t="s">
        <v>129</v>
      </c>
      <c r="B1" s="298"/>
      <c r="C1" s="298"/>
      <c r="D1" s="298"/>
      <c r="E1" s="298"/>
      <c r="F1" s="298"/>
      <c r="G1" s="298"/>
      <c r="H1" s="298"/>
      <c r="I1" s="298"/>
      <c r="J1" s="298"/>
      <c r="K1" s="298"/>
      <c r="L1" s="298"/>
      <c r="M1" s="298"/>
      <c r="N1" s="298"/>
      <c r="O1" s="298"/>
    </row>
    <row r="2" spans="1:15" ht="16.5" customHeight="1" x14ac:dyDescent="0.15">
      <c r="A2" s="298"/>
      <c r="B2" s="298"/>
      <c r="C2" s="298"/>
      <c r="D2" s="298"/>
      <c r="E2" s="298"/>
      <c r="F2" s="298"/>
      <c r="G2" s="298"/>
      <c r="H2" s="298"/>
      <c r="I2" s="298"/>
      <c r="J2" s="298"/>
      <c r="K2" s="298"/>
      <c r="L2" s="298"/>
      <c r="M2" s="298"/>
      <c r="N2" s="298"/>
      <c r="O2" s="298"/>
    </row>
    <row r="3" spans="1:15" ht="16.5" customHeight="1" x14ac:dyDescent="0.15">
      <c r="A3" s="10" t="s">
        <v>200</v>
      </c>
      <c r="B3" s="155" t="s">
        <v>236</v>
      </c>
      <c r="C3" s="155"/>
      <c r="D3" s="155"/>
      <c r="E3" s="155"/>
      <c r="F3" s="155"/>
      <c r="G3" s="155"/>
      <c r="H3" s="74"/>
      <c r="I3" s="74"/>
      <c r="J3" s="113"/>
      <c r="K3" s="113"/>
      <c r="L3" s="113"/>
      <c r="M3" s="113"/>
      <c r="N3" s="113"/>
      <c r="O3" s="113"/>
    </row>
    <row r="4" spans="1:15" ht="16.5" customHeight="1" x14ac:dyDescent="0.15">
      <c r="A4" s="10" t="s">
        <v>200</v>
      </c>
      <c r="B4" s="148" t="s">
        <v>237</v>
      </c>
      <c r="C4" s="147"/>
      <c r="D4" s="147"/>
      <c r="E4" s="147"/>
      <c r="F4" s="147"/>
      <c r="G4" s="10"/>
      <c r="H4" s="74"/>
      <c r="I4" s="74"/>
      <c r="J4" s="113"/>
      <c r="K4" s="113"/>
      <c r="L4" s="113"/>
      <c r="M4" s="113"/>
      <c r="N4" s="113"/>
      <c r="O4" s="113"/>
    </row>
    <row r="5" spans="1:15" ht="16.5" customHeight="1" x14ac:dyDescent="0.15">
      <c r="A5" s="113"/>
      <c r="B5" s="113"/>
      <c r="C5" s="113"/>
      <c r="D5" s="113"/>
      <c r="E5" s="113"/>
      <c r="F5" s="113"/>
      <c r="G5" s="113"/>
      <c r="H5" s="113"/>
      <c r="I5" s="113"/>
      <c r="J5" s="113"/>
      <c r="K5" s="113"/>
      <c r="L5" s="113"/>
      <c r="M5" s="113"/>
      <c r="N5" s="113"/>
      <c r="O5" s="113"/>
    </row>
    <row r="6" spans="1:15" ht="24" customHeight="1" x14ac:dyDescent="0.15">
      <c r="A6" s="457" t="s">
        <v>0</v>
      </c>
      <c r="B6" s="457"/>
      <c r="C6" s="457"/>
      <c r="D6" s="457"/>
    </row>
    <row r="7" spans="1:15" ht="24" customHeight="1" thickBot="1" x14ac:dyDescent="0.2">
      <c r="B7" s="2" t="s">
        <v>233</v>
      </c>
    </row>
    <row r="8" spans="1:15" ht="24" customHeight="1" thickBot="1" x14ac:dyDescent="0.2">
      <c r="C8" s="470">
        <f>'2-2販売提案単価'!G16</f>
        <v>0</v>
      </c>
      <c r="D8" s="471"/>
      <c r="E8" s="471"/>
      <c r="F8" s="55" t="s">
        <v>9</v>
      </c>
      <c r="G8" t="s">
        <v>75</v>
      </c>
    </row>
    <row r="9" spans="1:15" ht="11.1" customHeight="1" x14ac:dyDescent="0.15">
      <c r="C9" s="1"/>
      <c r="D9" s="1"/>
      <c r="E9" s="1"/>
    </row>
    <row r="10" spans="1:15" ht="26.45" customHeight="1" x14ac:dyDescent="0.15"/>
    <row r="11" spans="1:15" ht="24" customHeight="1" x14ac:dyDescent="0.15">
      <c r="B11" s="2" t="s">
        <v>234</v>
      </c>
    </row>
    <row r="12" spans="1:15" ht="20.25" customHeight="1" x14ac:dyDescent="0.15">
      <c r="B12" s="2"/>
      <c r="C12" s="472" t="s">
        <v>13</v>
      </c>
      <c r="D12" s="473"/>
      <c r="E12" s="474" t="s">
        <v>10</v>
      </c>
      <c r="F12" s="474"/>
      <c r="G12" s="474" t="s">
        <v>2</v>
      </c>
      <c r="H12" s="475"/>
      <c r="I12" s="474" t="s">
        <v>66</v>
      </c>
      <c r="J12" s="474"/>
      <c r="K12" s="474" t="s">
        <v>153</v>
      </c>
      <c r="L12" s="474"/>
      <c r="M12" s="474" t="s">
        <v>67</v>
      </c>
      <c r="N12" s="474"/>
    </row>
    <row r="13" spans="1:15" ht="20.25" customHeight="1" x14ac:dyDescent="0.15">
      <c r="B13" s="2"/>
      <c r="C13" s="286" t="s">
        <v>68</v>
      </c>
      <c r="D13" s="287"/>
      <c r="E13" s="156">
        <f>'1-1主伐提案書'!E27</f>
        <v>0</v>
      </c>
      <c r="F13" s="24" t="s">
        <v>32</v>
      </c>
      <c r="G13" s="156">
        <f>'1-1主伐提案書'!G27</f>
        <v>0</v>
      </c>
      <c r="H13" s="24" t="s">
        <v>32</v>
      </c>
      <c r="I13" s="156">
        <f>'1-1主伐提案書'!I27</f>
        <v>0</v>
      </c>
      <c r="J13" s="24" t="s">
        <v>32</v>
      </c>
      <c r="K13" s="156">
        <f>'1-1主伐提案書'!K27</f>
        <v>0</v>
      </c>
      <c r="L13" s="24" t="s">
        <v>32</v>
      </c>
      <c r="M13" s="156">
        <f>SUM(E13,G13,I13,K13)</f>
        <v>0</v>
      </c>
      <c r="N13" s="24" t="s">
        <v>32</v>
      </c>
    </row>
    <row r="14" spans="1:15" ht="20.25" customHeight="1" x14ac:dyDescent="0.15">
      <c r="B14" s="2"/>
      <c r="C14" s="288" t="s">
        <v>69</v>
      </c>
      <c r="D14" s="289"/>
      <c r="E14" s="157">
        <f>'1-1主伐提案書'!E28</f>
        <v>0</v>
      </c>
      <c r="F14" s="25" t="s">
        <v>32</v>
      </c>
      <c r="G14" s="157">
        <f>'1-1主伐提案書'!G28</f>
        <v>0</v>
      </c>
      <c r="H14" s="25" t="s">
        <v>32</v>
      </c>
      <c r="I14" s="455"/>
      <c r="J14" s="456"/>
      <c r="K14" s="455"/>
      <c r="L14" s="456"/>
      <c r="M14" s="157">
        <f>SUM(E14,G14)</f>
        <v>0</v>
      </c>
      <c r="N14" s="25" t="s">
        <v>32</v>
      </c>
    </row>
    <row r="15" spans="1:15" ht="20.25" customHeight="1" x14ac:dyDescent="0.15">
      <c r="B15" s="2"/>
      <c r="C15" s="296" t="s">
        <v>70</v>
      </c>
      <c r="D15" s="297"/>
      <c r="E15" s="158">
        <f>ROUNDDOWN('1-1主伐提案書'!E29*0.769,0)</f>
        <v>0</v>
      </c>
      <c r="F15" s="26" t="s">
        <v>81</v>
      </c>
      <c r="G15" s="27">
        <f>ROUNDDOWN('1-1主伐提案書'!G29*0.769,0)</f>
        <v>0</v>
      </c>
      <c r="H15" s="26" t="s">
        <v>81</v>
      </c>
      <c r="I15" s="27">
        <f>ROUNDDOWN('1-1主伐提案書'!I29*0.769,0)</f>
        <v>0</v>
      </c>
      <c r="J15" s="26" t="s">
        <v>81</v>
      </c>
      <c r="K15" s="27">
        <f>ROUNDDOWN('1-1主伐提案書'!K29*1.25,0)</f>
        <v>0</v>
      </c>
      <c r="L15" s="26" t="s">
        <v>81</v>
      </c>
      <c r="M15" s="158">
        <f>SUM(E15,G15,I15,K15)</f>
        <v>0</v>
      </c>
      <c r="N15" s="26" t="s">
        <v>81</v>
      </c>
    </row>
    <row r="16" spans="1:15" ht="20.25" customHeight="1" x14ac:dyDescent="0.15">
      <c r="B16" s="2"/>
      <c r="C16" s="458" t="s">
        <v>3</v>
      </c>
      <c r="D16" s="459"/>
      <c r="E16" s="159">
        <f>E13+E14+(E15*1.3)</f>
        <v>0</v>
      </c>
      <c r="F16" s="72" t="s">
        <v>32</v>
      </c>
      <c r="G16" s="159">
        <f>G13+G14+(G15*1.3)</f>
        <v>0</v>
      </c>
      <c r="H16" s="72" t="s">
        <v>32</v>
      </c>
      <c r="I16" s="159">
        <f>I13+(I15*1.3)</f>
        <v>0</v>
      </c>
      <c r="J16" s="72" t="s">
        <v>32</v>
      </c>
      <c r="K16" s="159">
        <f>K13+(K15*1.3)</f>
        <v>0</v>
      </c>
      <c r="L16" s="72" t="s">
        <v>32</v>
      </c>
      <c r="M16" s="159">
        <f>M13+M14+(M15*1.3)</f>
        <v>0</v>
      </c>
      <c r="N16" s="72" t="s">
        <v>32</v>
      </c>
    </row>
    <row r="17" spans="1:14" ht="9.75" customHeight="1" x14ac:dyDescent="0.15">
      <c r="B17" s="2"/>
      <c r="C17" s="1"/>
      <c r="D17" s="1"/>
      <c r="F17" s="1"/>
      <c r="H17" s="1"/>
      <c r="J17" s="1"/>
      <c r="L17" s="1"/>
      <c r="N17" s="1"/>
    </row>
    <row r="18" spans="1:14" ht="20.25" customHeight="1" x14ac:dyDescent="0.15">
      <c r="A18" s="2"/>
      <c r="E18" s="29" t="s">
        <v>238</v>
      </c>
    </row>
    <row r="19" spans="1:14" ht="24" customHeight="1" x14ac:dyDescent="0.15">
      <c r="A19" s="2"/>
      <c r="E19" s="29" t="s">
        <v>239</v>
      </c>
    </row>
    <row r="20" spans="1:14" ht="24" customHeight="1" x14ac:dyDescent="0.15">
      <c r="A20" s="2"/>
      <c r="E20" s="29"/>
    </row>
    <row r="21" spans="1:14" ht="24" customHeight="1" x14ac:dyDescent="0.15">
      <c r="B21" s="2" t="s">
        <v>145</v>
      </c>
    </row>
    <row r="22" spans="1:14" ht="24" customHeight="1" x14ac:dyDescent="0.15">
      <c r="C22" s="460"/>
      <c r="D22" s="461"/>
      <c r="E22" s="461"/>
      <c r="F22" s="461"/>
      <c r="G22" s="461"/>
      <c r="H22" s="461"/>
      <c r="I22" s="461"/>
      <c r="J22" s="461"/>
      <c r="K22" s="461"/>
      <c r="L22" s="461"/>
      <c r="M22" s="461"/>
      <c r="N22" s="462"/>
    </row>
    <row r="23" spans="1:14" ht="24" customHeight="1" x14ac:dyDescent="0.15">
      <c r="C23" s="463"/>
      <c r="D23" s="464"/>
      <c r="E23" s="464"/>
      <c r="F23" s="464"/>
      <c r="G23" s="464"/>
      <c r="H23" s="464"/>
      <c r="I23" s="464"/>
      <c r="J23" s="464"/>
      <c r="K23" s="464"/>
      <c r="L23" s="464"/>
      <c r="M23" s="464"/>
      <c r="N23" s="465"/>
    </row>
    <row r="24" spans="1:14" ht="24" customHeight="1" x14ac:dyDescent="0.15">
      <c r="C24" s="463"/>
      <c r="D24" s="464"/>
      <c r="E24" s="464"/>
      <c r="F24" s="464"/>
      <c r="G24" s="464"/>
      <c r="H24" s="464"/>
      <c r="I24" s="464"/>
      <c r="J24" s="464"/>
      <c r="K24" s="464"/>
      <c r="L24" s="464"/>
      <c r="M24" s="464"/>
      <c r="N24" s="465"/>
    </row>
    <row r="25" spans="1:14" ht="24" customHeight="1" x14ac:dyDescent="0.15">
      <c r="C25" s="463"/>
      <c r="D25" s="464"/>
      <c r="E25" s="464"/>
      <c r="F25" s="464"/>
      <c r="G25" s="464"/>
      <c r="H25" s="464"/>
      <c r="I25" s="464"/>
      <c r="J25" s="464"/>
      <c r="K25" s="464"/>
      <c r="L25" s="464"/>
      <c r="M25" s="464"/>
      <c r="N25" s="465"/>
    </row>
    <row r="26" spans="1:14" ht="24" customHeight="1" x14ac:dyDescent="0.15">
      <c r="C26" s="466"/>
      <c r="D26" s="464"/>
      <c r="E26" s="464"/>
      <c r="F26" s="464"/>
      <c r="G26" s="464"/>
      <c r="H26" s="464"/>
      <c r="I26" s="464"/>
      <c r="J26" s="464"/>
      <c r="K26" s="464"/>
      <c r="L26" s="464"/>
      <c r="M26" s="464"/>
      <c r="N26" s="465"/>
    </row>
    <row r="27" spans="1:14" ht="24" customHeight="1" x14ac:dyDescent="0.15">
      <c r="C27" s="467"/>
      <c r="D27" s="468"/>
      <c r="E27" s="468"/>
      <c r="F27" s="468"/>
      <c r="G27" s="468"/>
      <c r="H27" s="468"/>
      <c r="I27" s="468"/>
      <c r="J27" s="468"/>
      <c r="K27" s="468"/>
      <c r="L27" s="468"/>
      <c r="M27" s="468"/>
      <c r="N27" s="469"/>
    </row>
    <row r="28" spans="1:14" ht="12.75" customHeight="1" x14ac:dyDescent="0.15"/>
    <row r="30" spans="1:14" ht="17.25" customHeight="1" x14ac:dyDescent="0.15">
      <c r="C30" s="2"/>
    </row>
    <row r="31" spans="1:14" ht="24" customHeight="1" x14ac:dyDescent="0.15"/>
    <row r="32" spans="1:14" ht="24" customHeight="1" x14ac:dyDescent="0.15"/>
    <row r="33" ht="24" customHeight="1" x14ac:dyDescent="0.15"/>
  </sheetData>
  <mergeCells count="17">
    <mergeCell ref="C22:N27"/>
    <mergeCell ref="C8:E8"/>
    <mergeCell ref="C13:D13"/>
    <mergeCell ref="C12:D12"/>
    <mergeCell ref="E12:F12"/>
    <mergeCell ref="G12:H12"/>
    <mergeCell ref="I12:J12"/>
    <mergeCell ref="M12:N12"/>
    <mergeCell ref="I14:J14"/>
    <mergeCell ref="C14:D14"/>
    <mergeCell ref="C15:D15"/>
    <mergeCell ref="K12:L12"/>
    <mergeCell ref="K14:L14"/>
    <mergeCell ref="A6:D6"/>
    <mergeCell ref="A2:O2"/>
    <mergeCell ref="A1:O1"/>
    <mergeCell ref="C16:D16"/>
  </mergeCells>
  <phoneticPr fontId="1"/>
  <printOptions horizontalCentered="1" verticalCentered="1"/>
  <pageMargins left="0.51181102362204722" right="0.51181102362204722" top="0.9448818897637796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3"/>
  <sheetViews>
    <sheetView view="pageBreakPreview" topLeftCell="A29" zoomScaleNormal="70" zoomScaleSheetLayoutView="100" workbookViewId="0">
      <selection activeCell="M15" sqref="M15"/>
    </sheetView>
  </sheetViews>
  <sheetFormatPr defaultColWidth="8.875" defaultRowHeight="13.5" x14ac:dyDescent="0.15"/>
  <cols>
    <col min="1" max="1" width="4.5" style="168" customWidth="1"/>
    <col min="2" max="2" width="9.875" style="168" customWidth="1"/>
    <col min="3" max="3" width="10.5" style="168" customWidth="1"/>
    <col min="4" max="4" width="4.625" style="168" customWidth="1"/>
    <col min="5" max="5" width="14.75" style="168" customWidth="1"/>
    <col min="6" max="6" width="5.125" style="168" customWidth="1"/>
    <col min="7" max="7" width="14.625" style="168" customWidth="1"/>
    <col min="8" max="8" width="5.5" style="173" customWidth="1"/>
    <col min="9" max="9" width="14.625" style="168" customWidth="1"/>
    <col min="10" max="10" width="5.375" style="173" customWidth="1"/>
    <col min="11" max="11" width="11.625" style="168" customWidth="1"/>
    <col min="12" max="12" width="5.5" style="173" customWidth="1"/>
    <col min="13" max="13" width="17.25" style="168" bestFit="1" customWidth="1"/>
    <col min="14" max="14" width="5.125" style="168" customWidth="1"/>
    <col min="15" max="15" width="3.5" style="168" bestFit="1" customWidth="1"/>
    <col min="16" max="16384" width="8.875" style="168"/>
  </cols>
  <sheetData>
    <row r="1" spans="1:13" ht="20.25" customHeight="1" x14ac:dyDescent="0.15">
      <c r="A1" s="515" t="s">
        <v>130</v>
      </c>
      <c r="B1" s="515"/>
      <c r="C1" s="515"/>
      <c r="D1" s="515"/>
      <c r="E1" s="515"/>
      <c r="F1" s="515"/>
      <c r="G1" s="515"/>
      <c r="H1" s="515"/>
      <c r="I1" s="515"/>
      <c r="J1" s="515"/>
      <c r="K1" s="515"/>
      <c r="L1" s="515"/>
    </row>
    <row r="2" spans="1:13" ht="20.25" customHeight="1" x14ac:dyDescent="0.15">
      <c r="A2" s="166"/>
      <c r="B2" s="167"/>
      <c r="C2" s="167"/>
      <c r="D2" s="167"/>
      <c r="E2" s="167"/>
      <c r="F2" s="167"/>
      <c r="G2" s="167"/>
      <c r="H2" s="167"/>
      <c r="I2" s="167"/>
      <c r="J2" s="167"/>
      <c r="K2" s="167"/>
      <c r="L2" s="167"/>
    </row>
    <row r="3" spans="1:13" ht="20.25" customHeight="1" x14ac:dyDescent="0.15">
      <c r="A3" s="169" t="s">
        <v>200</v>
      </c>
      <c r="B3" s="170" t="s">
        <v>236</v>
      </c>
      <c r="C3" s="170"/>
      <c r="D3" s="170"/>
      <c r="E3" s="170"/>
      <c r="F3" s="170"/>
      <c r="G3" s="171"/>
      <c r="H3" s="167"/>
      <c r="I3" s="167"/>
      <c r="J3" s="167"/>
      <c r="K3" s="167"/>
      <c r="L3" s="167"/>
    </row>
    <row r="4" spans="1:13" ht="20.25" customHeight="1" x14ac:dyDescent="0.15">
      <c r="A4" s="169" t="s">
        <v>200</v>
      </c>
      <c r="B4" s="148" t="s">
        <v>237</v>
      </c>
      <c r="C4" s="172"/>
      <c r="D4" s="172"/>
      <c r="E4" s="172"/>
      <c r="F4" s="172"/>
      <c r="G4" s="169"/>
      <c r="H4" s="167"/>
      <c r="I4" s="167"/>
      <c r="J4" s="167"/>
      <c r="K4" s="167"/>
      <c r="L4" s="167"/>
    </row>
    <row r="5" spans="1:13" ht="20.25" customHeight="1" x14ac:dyDescent="0.15"/>
    <row r="6" spans="1:13" ht="26.25" customHeight="1" x14ac:dyDescent="0.15">
      <c r="A6" s="174" t="s">
        <v>235</v>
      </c>
      <c r="B6" s="175"/>
      <c r="C6" s="175"/>
      <c r="D6" s="175"/>
      <c r="E6" s="175"/>
      <c r="F6" s="175"/>
      <c r="G6" s="175"/>
      <c r="H6" s="176"/>
      <c r="I6" s="175"/>
      <c r="J6" s="176"/>
      <c r="K6" s="175"/>
      <c r="L6" s="176"/>
    </row>
    <row r="7" spans="1:13" ht="55.5" customHeight="1" x14ac:dyDescent="0.15">
      <c r="A7" s="516" t="s">
        <v>124</v>
      </c>
      <c r="B7" s="517"/>
      <c r="C7" s="518" t="s">
        <v>125</v>
      </c>
      <c r="D7" s="519"/>
      <c r="E7" s="518" t="s">
        <v>126</v>
      </c>
      <c r="F7" s="519"/>
      <c r="G7" s="518" t="s">
        <v>127</v>
      </c>
      <c r="H7" s="519"/>
      <c r="I7" s="518" t="s">
        <v>78</v>
      </c>
      <c r="J7" s="522"/>
      <c r="K7" s="520" t="s">
        <v>122</v>
      </c>
      <c r="L7" s="521"/>
    </row>
    <row r="8" spans="1:13" ht="27.95" customHeight="1" x14ac:dyDescent="0.15">
      <c r="A8" s="511" t="s">
        <v>68</v>
      </c>
      <c r="B8" s="177" t="s">
        <v>55</v>
      </c>
      <c r="C8" s="178"/>
      <c r="D8" s="179" t="s">
        <v>24</v>
      </c>
      <c r="E8" s="180">
        <f>I8-K8</f>
        <v>0</v>
      </c>
      <c r="F8" s="181" t="s">
        <v>29</v>
      </c>
      <c r="G8" s="180">
        <f>C8*E8</f>
        <v>0</v>
      </c>
      <c r="H8" s="182" t="s">
        <v>115</v>
      </c>
      <c r="I8" s="183"/>
      <c r="J8" s="184" t="s">
        <v>29</v>
      </c>
      <c r="K8" s="183"/>
      <c r="L8" s="184" t="s">
        <v>29</v>
      </c>
    </row>
    <row r="9" spans="1:13" ht="27.95" customHeight="1" x14ac:dyDescent="0.15">
      <c r="A9" s="512"/>
      <c r="B9" s="185" t="s">
        <v>2</v>
      </c>
      <c r="C9" s="186"/>
      <c r="D9" s="187" t="s">
        <v>24</v>
      </c>
      <c r="E9" s="188">
        <f t="shared" ref="E9:E14" si="0">I9-K9</f>
        <v>0</v>
      </c>
      <c r="F9" s="189" t="s">
        <v>29</v>
      </c>
      <c r="G9" s="188">
        <f t="shared" ref="G9:G14" si="1">C9*E9</f>
        <v>0</v>
      </c>
      <c r="H9" s="190" t="s">
        <v>115</v>
      </c>
      <c r="I9" s="191"/>
      <c r="J9" s="192" t="s">
        <v>29</v>
      </c>
      <c r="K9" s="191"/>
      <c r="L9" s="192" t="s">
        <v>29</v>
      </c>
    </row>
    <row r="10" spans="1:13" ht="27.95" customHeight="1" x14ac:dyDescent="0.15">
      <c r="A10" s="512"/>
      <c r="B10" s="185" t="s">
        <v>27</v>
      </c>
      <c r="C10" s="186"/>
      <c r="D10" s="187" t="s">
        <v>24</v>
      </c>
      <c r="E10" s="188">
        <f t="shared" si="0"/>
        <v>0</v>
      </c>
      <c r="F10" s="193" t="s">
        <v>29</v>
      </c>
      <c r="G10" s="194">
        <f>C10*E10</f>
        <v>0</v>
      </c>
      <c r="H10" s="195" t="s">
        <v>115</v>
      </c>
      <c r="I10" s="196"/>
      <c r="J10" s="197" t="s">
        <v>29</v>
      </c>
      <c r="K10" s="196"/>
      <c r="L10" s="197" t="s">
        <v>29</v>
      </c>
    </row>
    <row r="11" spans="1:13" ht="27.95" customHeight="1" x14ac:dyDescent="0.15">
      <c r="A11" s="513"/>
      <c r="B11" s="198" t="s">
        <v>153</v>
      </c>
      <c r="C11" s="199"/>
      <c r="D11" s="200" t="s">
        <v>34</v>
      </c>
      <c r="E11" s="188">
        <f t="shared" si="0"/>
        <v>0</v>
      </c>
      <c r="F11" s="201" t="s">
        <v>29</v>
      </c>
      <c r="G11" s="194">
        <f t="shared" si="1"/>
        <v>0</v>
      </c>
      <c r="H11" s="202" t="s">
        <v>9</v>
      </c>
      <c r="I11" s="203"/>
      <c r="J11" s="201" t="s">
        <v>29</v>
      </c>
      <c r="K11" s="203"/>
      <c r="L11" s="201" t="s">
        <v>29</v>
      </c>
    </row>
    <row r="12" spans="1:13" ht="27.95" customHeight="1" x14ac:dyDescent="0.15">
      <c r="A12" s="511" t="s">
        <v>76</v>
      </c>
      <c r="B12" s="177" t="s">
        <v>10</v>
      </c>
      <c r="C12" s="178"/>
      <c r="D12" s="179" t="s">
        <v>24</v>
      </c>
      <c r="E12" s="180">
        <f t="shared" si="0"/>
        <v>0</v>
      </c>
      <c r="F12" s="181" t="s">
        <v>29</v>
      </c>
      <c r="G12" s="180">
        <f t="shared" si="1"/>
        <v>0</v>
      </c>
      <c r="H12" s="182" t="s">
        <v>115</v>
      </c>
      <c r="I12" s="183"/>
      <c r="J12" s="184" t="s">
        <v>29</v>
      </c>
      <c r="K12" s="183"/>
      <c r="L12" s="184" t="s">
        <v>29</v>
      </c>
    </row>
    <row r="13" spans="1:13" ht="27.95" customHeight="1" x14ac:dyDescent="0.15">
      <c r="A13" s="512"/>
      <c r="B13" s="204" t="s">
        <v>2</v>
      </c>
      <c r="C13" s="205"/>
      <c r="D13" s="206" t="s">
        <v>24</v>
      </c>
      <c r="E13" s="207">
        <f t="shared" si="0"/>
        <v>0</v>
      </c>
      <c r="F13" s="208" t="s">
        <v>29</v>
      </c>
      <c r="G13" s="207">
        <f t="shared" si="1"/>
        <v>0</v>
      </c>
      <c r="H13" s="209" t="s">
        <v>115</v>
      </c>
      <c r="I13" s="203"/>
      <c r="J13" s="201" t="s">
        <v>29</v>
      </c>
      <c r="K13" s="203"/>
      <c r="L13" s="201" t="s">
        <v>29</v>
      </c>
    </row>
    <row r="14" spans="1:13" ht="27.95" customHeight="1" x14ac:dyDescent="0.15">
      <c r="A14" s="514" t="s">
        <v>70</v>
      </c>
      <c r="B14" s="210" t="s">
        <v>181</v>
      </c>
      <c r="C14" s="178"/>
      <c r="D14" s="179" t="s">
        <v>81</v>
      </c>
      <c r="E14" s="180">
        <f t="shared" si="0"/>
        <v>0</v>
      </c>
      <c r="F14" s="181" t="s">
        <v>120</v>
      </c>
      <c r="G14" s="180">
        <f t="shared" si="1"/>
        <v>0</v>
      </c>
      <c r="H14" s="182" t="s">
        <v>115</v>
      </c>
      <c r="I14" s="183"/>
      <c r="J14" s="184" t="s">
        <v>120</v>
      </c>
      <c r="K14" s="183"/>
      <c r="L14" s="184" t="s">
        <v>29</v>
      </c>
      <c r="M14" s="211"/>
    </row>
    <row r="15" spans="1:13" ht="27.95" customHeight="1" thickBot="1" x14ac:dyDescent="0.2">
      <c r="A15" s="514"/>
      <c r="B15" s="212" t="s">
        <v>153</v>
      </c>
      <c r="C15" s="213"/>
      <c r="D15" s="214" t="s">
        <v>81</v>
      </c>
      <c r="E15" s="215">
        <f>I15-K15</f>
        <v>0</v>
      </c>
      <c r="F15" s="216" t="s">
        <v>120</v>
      </c>
      <c r="G15" s="217">
        <f t="shared" ref="G15" si="2">C15*E15</f>
        <v>0</v>
      </c>
      <c r="H15" s="218" t="s">
        <v>9</v>
      </c>
      <c r="I15" s="219"/>
      <c r="J15" s="220" t="s">
        <v>120</v>
      </c>
      <c r="K15" s="203"/>
      <c r="L15" s="201" t="s">
        <v>29</v>
      </c>
      <c r="M15" s="211"/>
    </row>
    <row r="16" spans="1:13" ht="26.25" customHeight="1" thickBot="1" x14ac:dyDescent="0.2">
      <c r="A16" s="545" t="s">
        <v>77</v>
      </c>
      <c r="B16" s="546"/>
      <c r="C16" s="221"/>
      <c r="D16" s="214" t="s">
        <v>24</v>
      </c>
      <c r="E16" s="547"/>
      <c r="F16" s="548"/>
      <c r="G16" s="222">
        <f>SUM(G8:G15)</f>
        <v>0</v>
      </c>
      <c r="H16" s="223" t="s">
        <v>115</v>
      </c>
      <c r="I16" s="542" t="s">
        <v>203</v>
      </c>
      <c r="J16" s="543"/>
      <c r="K16" s="543"/>
      <c r="L16" s="544"/>
      <c r="M16" s="211"/>
    </row>
    <row r="17" spans="1:12" ht="26.25" customHeight="1" x14ac:dyDescent="0.15">
      <c r="A17" s="218"/>
      <c r="B17" s="497" t="s">
        <v>206</v>
      </c>
      <c r="C17" s="497"/>
      <c r="D17" s="497"/>
      <c r="E17" s="497"/>
      <c r="F17" s="497"/>
      <c r="G17" s="497"/>
      <c r="H17" s="497"/>
      <c r="I17" s="497"/>
      <c r="J17" s="497"/>
      <c r="K17" s="497"/>
      <c r="L17" s="497"/>
    </row>
    <row r="18" spans="1:12" ht="26.25" customHeight="1" x14ac:dyDescent="0.15">
      <c r="A18" s="175"/>
      <c r="B18" s="29" t="s">
        <v>238</v>
      </c>
      <c r="C18"/>
      <c r="D18"/>
      <c r="E18" s="225"/>
      <c r="F18" s="225"/>
      <c r="G18" s="225"/>
      <c r="H18" s="226"/>
      <c r="I18" s="225"/>
      <c r="J18" s="226"/>
      <c r="K18" s="225"/>
      <c r="L18" s="226"/>
    </row>
    <row r="19" spans="1:12" ht="26.25" customHeight="1" x14ac:dyDescent="0.15">
      <c r="A19" s="175"/>
      <c r="B19" s="29" t="s">
        <v>239</v>
      </c>
      <c r="C19"/>
      <c r="D19"/>
      <c r="E19" s="225"/>
      <c r="F19" s="225"/>
      <c r="G19" s="225"/>
      <c r="H19" s="226"/>
      <c r="I19" s="225"/>
      <c r="J19" s="226"/>
      <c r="K19" s="225"/>
      <c r="L19" s="226"/>
    </row>
    <row r="20" spans="1:12" ht="26.25" customHeight="1" x14ac:dyDescent="0.15">
      <c r="A20" s="175"/>
      <c r="B20" s="497" t="s">
        <v>202</v>
      </c>
      <c r="C20" s="497"/>
      <c r="D20" s="497"/>
      <c r="E20" s="497"/>
      <c r="F20" s="497"/>
      <c r="G20" s="497"/>
      <c r="H20" s="497"/>
      <c r="I20" s="497"/>
      <c r="J20" s="497"/>
      <c r="K20" s="497"/>
      <c r="L20" s="497"/>
    </row>
    <row r="21" spans="1:12" ht="26.25" customHeight="1" x14ac:dyDescent="0.15">
      <c r="A21" s="175"/>
      <c r="B21" s="227"/>
      <c r="D21" s="171"/>
      <c r="E21" s="175"/>
      <c r="F21" s="175"/>
      <c r="G21" s="175"/>
      <c r="H21" s="176"/>
      <c r="I21" s="175"/>
      <c r="J21" s="176"/>
      <c r="K21" s="175"/>
      <c r="L21" s="176"/>
    </row>
    <row r="22" spans="1:12" ht="26.25" customHeight="1" x14ac:dyDescent="0.15">
      <c r="A22" s="228" t="s">
        <v>119</v>
      </c>
      <c r="B22" s="175"/>
      <c r="C22" s="175"/>
      <c r="D22" s="175"/>
      <c r="E22" s="175"/>
      <c r="F22" s="175"/>
      <c r="G22" s="175"/>
      <c r="H22" s="176"/>
      <c r="I22" s="175"/>
      <c r="J22" s="176"/>
      <c r="K22" s="175"/>
      <c r="L22" s="176"/>
    </row>
    <row r="23" spans="1:12" ht="26.25" customHeight="1" x14ac:dyDescent="0.15">
      <c r="A23" s="493" t="s">
        <v>141</v>
      </c>
      <c r="B23" s="493"/>
      <c r="C23" s="493"/>
      <c r="D23" s="493"/>
      <c r="E23" s="493"/>
      <c r="F23" s="175"/>
      <c r="G23" s="175"/>
      <c r="H23" s="176"/>
      <c r="I23" s="175"/>
      <c r="J23" s="176"/>
      <c r="K23" s="175"/>
      <c r="L23" s="176"/>
    </row>
    <row r="24" spans="1:12" ht="27.95" customHeight="1" x14ac:dyDescent="0.15">
      <c r="A24" s="502" t="s">
        <v>52</v>
      </c>
      <c r="B24" s="503"/>
      <c r="C24" s="502" t="s">
        <v>53</v>
      </c>
      <c r="D24" s="503"/>
      <c r="E24" s="502" t="s">
        <v>54</v>
      </c>
      <c r="F24" s="503"/>
      <c r="G24" s="502" t="s">
        <v>74</v>
      </c>
      <c r="H24" s="503"/>
      <c r="I24" s="502" t="s">
        <v>82</v>
      </c>
      <c r="J24" s="504"/>
      <c r="K24" s="502" t="s">
        <v>144</v>
      </c>
      <c r="L24" s="503"/>
    </row>
    <row r="25" spans="1:12" ht="30" customHeight="1" x14ac:dyDescent="0.15">
      <c r="A25" s="483" t="s">
        <v>68</v>
      </c>
      <c r="B25" s="229" t="s">
        <v>10</v>
      </c>
      <c r="C25" s="230"/>
      <c r="D25" s="231" t="s">
        <v>5</v>
      </c>
      <c r="E25" s="476"/>
      <c r="F25" s="477"/>
      <c r="G25" s="232"/>
      <c r="H25" s="233" t="s">
        <v>29</v>
      </c>
      <c r="I25" s="232"/>
      <c r="J25" s="234" t="s">
        <v>29</v>
      </c>
      <c r="K25" s="505"/>
      <c r="L25" s="506"/>
    </row>
    <row r="26" spans="1:12" ht="30" customHeight="1" x14ac:dyDescent="0.15">
      <c r="A26" s="484"/>
      <c r="B26" s="235" t="s">
        <v>2</v>
      </c>
      <c r="C26" s="236"/>
      <c r="D26" s="187" t="s">
        <v>5</v>
      </c>
      <c r="E26" s="478"/>
      <c r="F26" s="478"/>
      <c r="G26" s="186"/>
      <c r="H26" s="192" t="s">
        <v>29</v>
      </c>
      <c r="I26" s="186"/>
      <c r="J26" s="189" t="s">
        <v>29</v>
      </c>
      <c r="K26" s="507"/>
      <c r="L26" s="508"/>
    </row>
    <row r="27" spans="1:12" ht="30" customHeight="1" x14ac:dyDescent="0.15">
      <c r="A27" s="484"/>
      <c r="B27" s="235" t="s">
        <v>27</v>
      </c>
      <c r="C27" s="236"/>
      <c r="D27" s="187" t="s">
        <v>5</v>
      </c>
      <c r="E27" s="478"/>
      <c r="F27" s="478"/>
      <c r="G27" s="186"/>
      <c r="H27" s="192" t="s">
        <v>29</v>
      </c>
      <c r="I27" s="186"/>
      <c r="J27" s="192" t="s">
        <v>29</v>
      </c>
      <c r="K27" s="507"/>
      <c r="L27" s="508"/>
    </row>
    <row r="28" spans="1:12" ht="30" customHeight="1" x14ac:dyDescent="0.15">
      <c r="A28" s="485"/>
      <c r="B28" s="237" t="s">
        <v>153</v>
      </c>
      <c r="C28" s="238"/>
      <c r="D28" s="214" t="s">
        <v>5</v>
      </c>
      <c r="E28" s="486"/>
      <c r="F28" s="486"/>
      <c r="G28" s="213"/>
      <c r="H28" s="220" t="s">
        <v>29</v>
      </c>
      <c r="I28" s="213"/>
      <c r="J28" s="216" t="s">
        <v>29</v>
      </c>
      <c r="K28" s="509"/>
      <c r="L28" s="510"/>
    </row>
    <row r="29" spans="1:12" ht="30" customHeight="1" x14ac:dyDescent="0.15">
      <c r="A29" s="479" t="s">
        <v>69</v>
      </c>
      <c r="B29" s="229" t="s">
        <v>10</v>
      </c>
      <c r="C29" s="230"/>
      <c r="D29" s="231" t="s">
        <v>5</v>
      </c>
      <c r="E29" s="481"/>
      <c r="F29" s="481"/>
      <c r="G29" s="232"/>
      <c r="H29" s="233" t="s">
        <v>29</v>
      </c>
      <c r="I29" s="232"/>
      <c r="J29" s="234" t="s">
        <v>29</v>
      </c>
      <c r="K29" s="500"/>
      <c r="L29" s="501"/>
    </row>
    <row r="30" spans="1:12" ht="30" customHeight="1" x14ac:dyDescent="0.15">
      <c r="A30" s="480"/>
      <c r="B30" s="239" t="s">
        <v>2</v>
      </c>
      <c r="C30" s="240"/>
      <c r="D30" s="206" t="s">
        <v>5</v>
      </c>
      <c r="E30" s="482"/>
      <c r="F30" s="482"/>
      <c r="G30" s="205"/>
      <c r="H30" s="201" t="s">
        <v>29</v>
      </c>
      <c r="I30" s="241"/>
      <c r="J30" s="193" t="s">
        <v>29</v>
      </c>
      <c r="K30" s="498"/>
      <c r="L30" s="499"/>
    </row>
    <row r="31" spans="1:12" ht="30" customHeight="1" x14ac:dyDescent="0.15">
      <c r="A31" s="487" t="s">
        <v>70</v>
      </c>
      <c r="B31" s="210" t="s">
        <v>181</v>
      </c>
      <c r="C31" s="494"/>
      <c r="D31" s="495"/>
      <c r="E31" s="496"/>
      <c r="F31" s="496"/>
      <c r="G31" s="178"/>
      <c r="H31" s="184" t="s">
        <v>120</v>
      </c>
      <c r="I31" s="178"/>
      <c r="J31" s="184" t="s">
        <v>120</v>
      </c>
      <c r="K31" s="500"/>
      <c r="L31" s="501"/>
    </row>
    <row r="32" spans="1:12" ht="27.6" customHeight="1" x14ac:dyDescent="0.15">
      <c r="A32" s="487"/>
      <c r="B32" s="212" t="s">
        <v>153</v>
      </c>
      <c r="C32" s="488"/>
      <c r="D32" s="489"/>
      <c r="E32" s="490"/>
      <c r="F32" s="490"/>
      <c r="G32" s="213"/>
      <c r="H32" s="220" t="s">
        <v>120</v>
      </c>
      <c r="I32" s="213"/>
      <c r="J32" s="216" t="s">
        <v>120</v>
      </c>
      <c r="K32" s="491"/>
      <c r="L32" s="492"/>
    </row>
    <row r="33" spans="1:12" ht="27.6" customHeight="1" x14ac:dyDescent="0.15">
      <c r="A33" s="242"/>
      <c r="B33" s="497" t="s">
        <v>202</v>
      </c>
      <c r="C33" s="497"/>
      <c r="D33" s="497"/>
      <c r="E33" s="497"/>
      <c r="F33" s="497"/>
      <c r="G33" s="497"/>
      <c r="H33" s="497"/>
      <c r="I33" s="497"/>
      <c r="J33" s="497"/>
      <c r="K33" s="497"/>
      <c r="L33" s="497"/>
    </row>
    <row r="34" spans="1:12" ht="26.25" customHeight="1" x14ac:dyDescent="0.15">
      <c r="A34" s="175"/>
      <c r="B34" s="169"/>
      <c r="C34" s="169"/>
      <c r="D34" s="169"/>
      <c r="E34" s="169"/>
      <c r="F34" s="169"/>
      <c r="G34" s="171"/>
      <c r="H34" s="243"/>
      <c r="J34" s="244"/>
      <c r="K34" s="171"/>
      <c r="L34" s="243"/>
    </row>
    <row r="35" spans="1:12" ht="26.25" customHeight="1" x14ac:dyDescent="0.15">
      <c r="A35" s="493" t="s">
        <v>142</v>
      </c>
      <c r="B35" s="493"/>
      <c r="C35" s="493"/>
      <c r="D35" s="493"/>
      <c r="E35" s="493"/>
      <c r="F35" s="493"/>
      <c r="G35" s="175"/>
      <c r="H35" s="176"/>
      <c r="I35" s="175"/>
      <c r="J35" s="176"/>
      <c r="K35" s="175"/>
      <c r="L35" s="176"/>
    </row>
    <row r="36" spans="1:12" ht="50.1" customHeight="1" x14ac:dyDescent="0.15">
      <c r="A36" s="540" t="s">
        <v>38</v>
      </c>
      <c r="B36" s="541"/>
      <c r="C36" s="524" t="s">
        <v>84</v>
      </c>
      <c r="D36" s="525"/>
      <c r="E36" s="525"/>
      <c r="F36" s="526"/>
      <c r="G36" s="524" t="s">
        <v>80</v>
      </c>
      <c r="H36" s="504"/>
      <c r="I36" s="524" t="s">
        <v>121</v>
      </c>
      <c r="J36" s="503"/>
      <c r="K36" s="525" t="s">
        <v>85</v>
      </c>
      <c r="L36" s="503"/>
    </row>
    <row r="37" spans="1:12" ht="30" customHeight="1" x14ac:dyDescent="0.15">
      <c r="A37" s="538" t="s">
        <v>68</v>
      </c>
      <c r="B37" s="539"/>
      <c r="C37" s="476"/>
      <c r="D37" s="527"/>
      <c r="E37" s="527"/>
      <c r="F37" s="477"/>
      <c r="G37" s="245"/>
      <c r="H37" s="246" t="s">
        <v>83</v>
      </c>
      <c r="I37" s="232"/>
      <c r="J37" s="233" t="s">
        <v>29</v>
      </c>
      <c r="K37" s="247"/>
      <c r="L37" s="248" t="s">
        <v>81</v>
      </c>
    </row>
    <row r="38" spans="1:12" ht="30" customHeight="1" x14ac:dyDescent="0.15">
      <c r="A38" s="534" t="s">
        <v>79</v>
      </c>
      <c r="B38" s="535"/>
      <c r="C38" s="528"/>
      <c r="D38" s="529"/>
      <c r="E38" s="529"/>
      <c r="F38" s="530"/>
      <c r="G38" s="191"/>
      <c r="H38" s="190" t="s">
        <v>83</v>
      </c>
      <c r="I38" s="186"/>
      <c r="J38" s="192" t="s">
        <v>29</v>
      </c>
      <c r="K38" s="249"/>
      <c r="L38" s="250" t="s">
        <v>81</v>
      </c>
    </row>
    <row r="39" spans="1:12" ht="30" customHeight="1" x14ac:dyDescent="0.15">
      <c r="A39" s="536" t="s">
        <v>70</v>
      </c>
      <c r="B39" s="537"/>
      <c r="C39" s="531"/>
      <c r="D39" s="532"/>
      <c r="E39" s="532"/>
      <c r="F39" s="533"/>
      <c r="G39" s="203"/>
      <c r="H39" s="209" t="s">
        <v>83</v>
      </c>
      <c r="I39" s="205"/>
      <c r="J39" s="251" t="s">
        <v>120</v>
      </c>
      <c r="K39" s="252"/>
      <c r="L39" s="253" t="s">
        <v>81</v>
      </c>
    </row>
    <row r="40" spans="1:12" ht="26.25" customHeight="1" x14ac:dyDescent="0.15">
      <c r="A40" s="224"/>
      <c r="B40" s="175"/>
      <c r="C40" s="175"/>
      <c r="D40" s="175"/>
      <c r="E40" s="175"/>
      <c r="F40" s="175"/>
      <c r="G40" s="175"/>
      <c r="H40" s="176"/>
      <c r="I40" s="175"/>
      <c r="J40" s="176"/>
      <c r="K40" s="175"/>
      <c r="L40" s="176"/>
    </row>
    <row r="41" spans="1:12" ht="26.1" customHeight="1" x14ac:dyDescent="0.15">
      <c r="A41" s="175"/>
      <c r="B41" s="169"/>
      <c r="C41" s="169"/>
      <c r="D41" s="169"/>
      <c r="E41" s="169"/>
      <c r="F41" s="169"/>
      <c r="G41" s="254"/>
      <c r="H41" s="169"/>
      <c r="I41" s="254"/>
      <c r="J41" s="169"/>
      <c r="K41" s="171"/>
      <c r="L41" s="169"/>
    </row>
    <row r="42" spans="1:12" ht="26.25" customHeight="1" x14ac:dyDescent="0.15">
      <c r="A42" s="523"/>
      <c r="B42" s="523"/>
      <c r="C42" s="523"/>
      <c r="D42" s="523"/>
      <c r="E42" s="523"/>
      <c r="F42" s="523"/>
      <c r="G42" s="523"/>
      <c r="H42" s="523"/>
      <c r="I42" s="523"/>
      <c r="J42" s="523"/>
      <c r="K42" s="523"/>
      <c r="L42" s="523"/>
    </row>
    <row r="43" spans="1:12" ht="26.25" customHeight="1" x14ac:dyDescent="0.15">
      <c r="A43" s="255"/>
      <c r="B43" s="169"/>
      <c r="C43" s="169"/>
      <c r="D43" s="169"/>
      <c r="E43" s="169"/>
      <c r="F43" s="169"/>
      <c r="G43" s="171"/>
      <c r="H43" s="243"/>
      <c r="J43" s="244"/>
      <c r="K43" s="171"/>
      <c r="L43" s="243"/>
    </row>
  </sheetData>
  <mergeCells count="57">
    <mergeCell ref="C24:D24"/>
    <mergeCell ref="A24:B24"/>
    <mergeCell ref="I16:L16"/>
    <mergeCell ref="A16:B16"/>
    <mergeCell ref="E16:F16"/>
    <mergeCell ref="E24:F24"/>
    <mergeCell ref="A23:E23"/>
    <mergeCell ref="B17:L17"/>
    <mergeCell ref="B20:L20"/>
    <mergeCell ref="A42:L42"/>
    <mergeCell ref="C36:F36"/>
    <mergeCell ref="C37:F37"/>
    <mergeCell ref="C38:F38"/>
    <mergeCell ref="C39:F39"/>
    <mergeCell ref="A38:B38"/>
    <mergeCell ref="A39:B39"/>
    <mergeCell ref="A37:B37"/>
    <mergeCell ref="K36:L36"/>
    <mergeCell ref="G36:H36"/>
    <mergeCell ref="I36:J36"/>
    <mergeCell ref="A36:B36"/>
    <mergeCell ref="A8:A11"/>
    <mergeCell ref="A14:A15"/>
    <mergeCell ref="A12:A13"/>
    <mergeCell ref="A1:L1"/>
    <mergeCell ref="A7:B7"/>
    <mergeCell ref="C7:D7"/>
    <mergeCell ref="E7:F7"/>
    <mergeCell ref="G7:H7"/>
    <mergeCell ref="K7:L7"/>
    <mergeCell ref="I7:J7"/>
    <mergeCell ref="K30:L30"/>
    <mergeCell ref="K31:L31"/>
    <mergeCell ref="K24:L24"/>
    <mergeCell ref="G24:H24"/>
    <mergeCell ref="I24:J24"/>
    <mergeCell ref="K25:L25"/>
    <mergeCell ref="K26:L26"/>
    <mergeCell ref="K27:L27"/>
    <mergeCell ref="K29:L29"/>
    <mergeCell ref="K28:L28"/>
    <mergeCell ref="A31:A32"/>
    <mergeCell ref="C32:D32"/>
    <mergeCell ref="E32:F32"/>
    <mergeCell ref="K32:L32"/>
    <mergeCell ref="A35:F35"/>
    <mergeCell ref="C31:D31"/>
    <mergeCell ref="E31:F31"/>
    <mergeCell ref="B33:L33"/>
    <mergeCell ref="E25:F25"/>
    <mergeCell ref="E26:F26"/>
    <mergeCell ref="E27:F27"/>
    <mergeCell ref="A29:A30"/>
    <mergeCell ref="E29:F29"/>
    <mergeCell ref="E30:F30"/>
    <mergeCell ref="A25:A28"/>
    <mergeCell ref="E28:F28"/>
  </mergeCells>
  <phoneticPr fontId="1"/>
  <pageMargins left="1.1023622047244095" right="0.70866141732283472" top="0.94488188976377963" bottom="0.55118110236220474"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2E56-3282-4D20-8C59-A05F1351B010}">
  <dimension ref="A1:O32"/>
  <sheetViews>
    <sheetView view="pageBreakPreview" zoomScaleNormal="100" zoomScaleSheetLayoutView="100" workbookViewId="0">
      <selection activeCell="M12" sqref="M12"/>
    </sheetView>
  </sheetViews>
  <sheetFormatPr defaultRowHeight="13.5" x14ac:dyDescent="0.15"/>
  <cols>
    <col min="1" max="1" width="2.75" bestFit="1" customWidth="1"/>
    <col min="2" max="2" width="1.5" customWidth="1"/>
    <col min="3" max="3" width="8.5" customWidth="1"/>
    <col min="4" max="4" width="13.375" style="1" customWidth="1"/>
    <col min="5" max="5" width="9.5" bestFit="1" customWidth="1"/>
    <col min="6" max="6" width="13.875" style="1" bestFit="1" customWidth="1"/>
    <col min="7" max="7" width="10.5" style="1" customWidth="1"/>
    <col min="8" max="11" width="10.5" style="1" bestFit="1" customWidth="1"/>
  </cols>
  <sheetData>
    <row r="1" spans="1:15" ht="21" x14ac:dyDescent="0.15">
      <c r="A1" s="298" t="s">
        <v>161</v>
      </c>
      <c r="B1" s="298"/>
      <c r="C1" s="298"/>
      <c r="D1" s="298"/>
      <c r="E1" s="298"/>
      <c r="F1" s="298"/>
      <c r="G1" s="298"/>
      <c r="H1" s="298"/>
      <c r="I1" s="298"/>
      <c r="J1" s="298"/>
      <c r="K1" s="298"/>
      <c r="L1" s="73"/>
      <c r="M1" s="73"/>
      <c r="N1" s="73"/>
      <c r="O1" s="73"/>
    </row>
    <row r="3" spans="1:15" ht="14.25" x14ac:dyDescent="0.15">
      <c r="A3" s="30">
        <v>1</v>
      </c>
      <c r="B3" s="30"/>
      <c r="C3" s="30" t="s">
        <v>162</v>
      </c>
    </row>
    <row r="5" spans="1:15" ht="16.149999999999999" customHeight="1" x14ac:dyDescent="0.15">
      <c r="C5" s="474" t="s">
        <v>167</v>
      </c>
      <c r="D5" s="550" t="s">
        <v>164</v>
      </c>
      <c r="E5" s="550" t="s">
        <v>169</v>
      </c>
      <c r="F5" s="474" t="s">
        <v>163</v>
      </c>
      <c r="G5" s="294" t="s">
        <v>166</v>
      </c>
      <c r="H5" s="294"/>
      <c r="I5" s="294"/>
      <c r="J5" s="294"/>
      <c r="K5" s="294"/>
    </row>
    <row r="6" spans="1:15" ht="17.45" customHeight="1" x14ac:dyDescent="0.15">
      <c r="C6" s="549"/>
      <c r="D6" s="551"/>
      <c r="E6" s="551"/>
      <c r="F6" s="549"/>
      <c r="G6" s="76" t="s">
        <v>171</v>
      </c>
      <c r="H6" s="76" t="s">
        <v>172</v>
      </c>
      <c r="I6" s="76" t="s">
        <v>173</v>
      </c>
      <c r="J6" s="76" t="s">
        <v>174</v>
      </c>
      <c r="K6" s="76" t="s">
        <v>175</v>
      </c>
    </row>
    <row r="7" spans="1:15" x14ac:dyDescent="0.15">
      <c r="C7" s="555" t="s">
        <v>168</v>
      </c>
      <c r="D7" s="555" t="s">
        <v>165</v>
      </c>
      <c r="E7" s="557">
        <v>3</v>
      </c>
      <c r="F7" s="555" t="s">
        <v>170</v>
      </c>
      <c r="G7" s="555" t="s">
        <v>176</v>
      </c>
      <c r="H7" s="555" t="s">
        <v>176</v>
      </c>
      <c r="I7" s="555" t="s">
        <v>176</v>
      </c>
      <c r="J7" s="555"/>
      <c r="K7" s="555"/>
    </row>
    <row r="8" spans="1:15" x14ac:dyDescent="0.15">
      <c r="C8" s="555"/>
      <c r="D8" s="555"/>
      <c r="E8" s="257"/>
      <c r="F8" s="555"/>
      <c r="G8" s="555"/>
      <c r="H8" s="555"/>
      <c r="I8" s="555"/>
      <c r="J8" s="555"/>
      <c r="K8" s="555"/>
    </row>
    <row r="9" spans="1:15" x14ac:dyDescent="0.15">
      <c r="C9" s="555"/>
      <c r="D9" s="555"/>
      <c r="E9" s="257"/>
      <c r="F9" s="555"/>
      <c r="G9" s="555"/>
      <c r="H9" s="555"/>
      <c r="I9" s="555"/>
      <c r="J9" s="555"/>
      <c r="K9" s="555"/>
    </row>
    <row r="10" spans="1:15" x14ac:dyDescent="0.15">
      <c r="C10" s="555"/>
      <c r="D10" s="555"/>
      <c r="E10" s="257"/>
      <c r="F10" s="555"/>
      <c r="G10" s="555"/>
      <c r="H10" s="555"/>
      <c r="I10" s="555"/>
      <c r="J10" s="555"/>
      <c r="K10" s="555"/>
    </row>
    <row r="11" spans="1:15" x14ac:dyDescent="0.15">
      <c r="C11" s="555"/>
      <c r="D11" s="555"/>
      <c r="E11" s="257"/>
      <c r="F11" s="555"/>
      <c r="G11" s="555"/>
      <c r="H11" s="555"/>
      <c r="I11" s="555"/>
      <c r="J11" s="555"/>
      <c r="K11" s="555"/>
    </row>
    <row r="12" spans="1:15" x14ac:dyDescent="0.15">
      <c r="C12" s="555"/>
      <c r="D12" s="555"/>
      <c r="E12" s="257"/>
      <c r="F12" s="555"/>
      <c r="G12" s="555"/>
      <c r="H12" s="555"/>
      <c r="I12" s="555"/>
      <c r="J12" s="555"/>
      <c r="K12" s="555"/>
    </row>
    <row r="13" spans="1:15" x14ac:dyDescent="0.15">
      <c r="C13" s="555"/>
      <c r="D13" s="555"/>
      <c r="E13" s="257"/>
      <c r="F13" s="555"/>
      <c r="G13" s="555"/>
      <c r="H13" s="555"/>
      <c r="I13" s="555"/>
      <c r="J13" s="555"/>
      <c r="K13" s="555"/>
    </row>
    <row r="14" spans="1:15" x14ac:dyDescent="0.15">
      <c r="C14" s="555"/>
      <c r="D14" s="555"/>
      <c r="E14" s="257"/>
      <c r="F14" s="555"/>
      <c r="G14" s="555"/>
      <c r="H14" s="555"/>
      <c r="I14" s="555"/>
      <c r="J14" s="555"/>
      <c r="K14" s="555"/>
    </row>
    <row r="15" spans="1:15" x14ac:dyDescent="0.15">
      <c r="C15" s="555"/>
      <c r="D15" s="555"/>
      <c r="E15" s="257"/>
      <c r="F15" s="555"/>
      <c r="G15" s="555"/>
      <c r="H15" s="555"/>
      <c r="I15" s="555"/>
      <c r="J15" s="555"/>
      <c r="K15" s="555"/>
    </row>
    <row r="16" spans="1:15" x14ac:dyDescent="0.15">
      <c r="C16" s="555"/>
      <c r="D16" s="555"/>
      <c r="E16" s="257"/>
      <c r="F16" s="555"/>
      <c r="G16" s="555"/>
      <c r="H16" s="555"/>
      <c r="I16" s="555"/>
      <c r="J16" s="555"/>
      <c r="K16" s="555"/>
    </row>
    <row r="18" spans="1:11" ht="14.25" x14ac:dyDescent="0.15">
      <c r="A18" s="30">
        <v>2</v>
      </c>
      <c r="B18" s="30"/>
      <c r="C18" s="30" t="s">
        <v>177</v>
      </c>
      <c r="D18" s="74"/>
    </row>
    <row r="19" spans="1:11" x14ac:dyDescent="0.15">
      <c r="C19" s="556"/>
      <c r="D19" s="556"/>
      <c r="E19" s="556"/>
      <c r="F19" s="556"/>
      <c r="G19" s="556"/>
      <c r="H19" s="556"/>
      <c r="I19" s="556"/>
      <c r="J19" s="556"/>
      <c r="K19" s="556"/>
    </row>
    <row r="20" spans="1:11" x14ac:dyDescent="0.15">
      <c r="C20" s="556"/>
      <c r="D20" s="556"/>
      <c r="E20" s="556"/>
      <c r="F20" s="556"/>
      <c r="G20" s="556"/>
      <c r="H20" s="556"/>
      <c r="I20" s="556"/>
      <c r="J20" s="556"/>
      <c r="K20" s="556"/>
    </row>
    <row r="21" spans="1:11" x14ac:dyDescent="0.15">
      <c r="C21" s="556"/>
      <c r="D21" s="556"/>
      <c r="E21" s="556"/>
      <c r="F21" s="556"/>
      <c r="G21" s="556"/>
      <c r="H21" s="556"/>
      <c r="I21" s="556"/>
      <c r="J21" s="556"/>
      <c r="K21" s="556"/>
    </row>
    <row r="22" spans="1:11" x14ac:dyDescent="0.15">
      <c r="C22" s="556"/>
      <c r="D22" s="556"/>
      <c r="E22" s="556"/>
      <c r="F22" s="556"/>
      <c r="G22" s="556"/>
      <c r="H22" s="556"/>
      <c r="I22" s="556"/>
      <c r="J22" s="556"/>
      <c r="K22" s="556"/>
    </row>
    <row r="23" spans="1:11" x14ac:dyDescent="0.15">
      <c r="C23" s="556"/>
      <c r="D23" s="556"/>
      <c r="E23" s="556"/>
      <c r="F23" s="556"/>
      <c r="G23" s="556"/>
      <c r="H23" s="556"/>
      <c r="I23" s="556"/>
      <c r="J23" s="556"/>
      <c r="K23" s="556"/>
    </row>
    <row r="24" spans="1:11" x14ac:dyDescent="0.15">
      <c r="C24" s="556"/>
      <c r="D24" s="556"/>
      <c r="E24" s="556"/>
      <c r="F24" s="556"/>
      <c r="G24" s="556"/>
      <c r="H24" s="556"/>
      <c r="I24" s="556"/>
      <c r="J24" s="556"/>
      <c r="K24" s="556"/>
    </row>
    <row r="26" spans="1:11" ht="14.25" x14ac:dyDescent="0.15">
      <c r="A26" s="30">
        <v>3</v>
      </c>
      <c r="B26" s="30"/>
      <c r="C26" s="30" t="s">
        <v>178</v>
      </c>
    </row>
    <row r="27" spans="1:11" x14ac:dyDescent="0.15">
      <c r="C27" s="556"/>
      <c r="D27" s="556"/>
      <c r="E27" s="556"/>
      <c r="F27" s="556"/>
      <c r="G27" s="556"/>
      <c r="H27" s="556"/>
      <c r="I27" s="556"/>
      <c r="J27" s="556"/>
      <c r="K27" s="556"/>
    </row>
    <row r="28" spans="1:11" x14ac:dyDescent="0.15">
      <c r="C28" s="556"/>
      <c r="D28" s="556"/>
      <c r="E28" s="556"/>
      <c r="F28" s="556"/>
      <c r="G28" s="556"/>
      <c r="H28" s="556"/>
      <c r="I28" s="556"/>
      <c r="J28" s="556"/>
      <c r="K28" s="556"/>
    </row>
    <row r="29" spans="1:11" x14ac:dyDescent="0.15">
      <c r="C29" s="556"/>
      <c r="D29" s="556"/>
      <c r="E29" s="556"/>
      <c r="F29" s="556"/>
      <c r="G29" s="556"/>
      <c r="H29" s="556"/>
      <c r="I29" s="556"/>
      <c r="J29" s="556"/>
      <c r="K29" s="556"/>
    </row>
    <row r="30" spans="1:11" x14ac:dyDescent="0.15">
      <c r="C30" s="556"/>
      <c r="D30" s="556"/>
      <c r="E30" s="556"/>
      <c r="F30" s="556"/>
      <c r="G30" s="556"/>
      <c r="H30" s="556"/>
      <c r="I30" s="556"/>
      <c r="J30" s="556"/>
      <c r="K30" s="556"/>
    </row>
    <row r="31" spans="1:11" x14ac:dyDescent="0.15">
      <c r="C31" s="556"/>
      <c r="D31" s="556"/>
      <c r="E31" s="556"/>
      <c r="F31" s="556"/>
      <c r="G31" s="556"/>
      <c r="H31" s="556"/>
      <c r="I31" s="556"/>
      <c r="J31" s="556"/>
      <c r="K31" s="556"/>
    </row>
    <row r="32" spans="1:11" x14ac:dyDescent="0.15">
      <c r="C32" s="556"/>
      <c r="D32" s="556"/>
      <c r="E32" s="556"/>
      <c r="F32" s="556"/>
      <c r="G32" s="556"/>
      <c r="H32" s="556"/>
      <c r="I32" s="556"/>
      <c r="J32" s="556"/>
      <c r="K32" s="556"/>
    </row>
  </sheetData>
  <mergeCells count="8">
    <mergeCell ref="G5:K5"/>
    <mergeCell ref="C19:K24"/>
    <mergeCell ref="C27:K32"/>
    <mergeCell ref="A1:K1"/>
    <mergeCell ref="C5:C6"/>
    <mergeCell ref="D5:D6"/>
    <mergeCell ref="E5:E6"/>
    <mergeCell ref="F5:F6"/>
  </mergeCells>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提案書（表紙）</vt:lpstr>
      <vt:lpstr>1-1主伐提案書</vt:lpstr>
      <vt:lpstr>1-2主伐提案単価</vt:lpstr>
      <vt:lpstr>1-3図面作成留意</vt:lpstr>
      <vt:lpstr>2-1販売提案書</vt:lpstr>
      <vt:lpstr>2-2販売提案単価</vt:lpstr>
      <vt:lpstr>3伐採跡地更新計画</vt:lpstr>
      <vt:lpstr>'1-1主伐提案書'!Print_Area</vt:lpstr>
      <vt:lpstr>'1-2主伐提案単価'!Print_Area</vt:lpstr>
      <vt:lpstr>'1-3図面作成留意'!Print_Area</vt:lpstr>
      <vt:lpstr>'2-1販売提案書'!Print_Area</vt:lpstr>
      <vt:lpstr>'2-2販売提案単価'!Print_Area</vt:lpstr>
      <vt:lpstr>'3伐採跡地更新計画'!Print_Area</vt:lpstr>
      <vt:lpstr>'提案書（表紙）'!Print_Area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北脇 毅</dc:creator>
  <cp:lastModifiedBy>出雲市 IVCP160</cp:lastModifiedBy>
  <cp:lastPrinted>2026-01-23T09:29:39Z</cp:lastPrinted>
  <dcterms:created xsi:type="dcterms:W3CDTF">2013-11-15T05:06:09Z</dcterms:created>
  <dcterms:modified xsi:type="dcterms:W3CDTF">2026-01-28T02:22:52Z</dcterms:modified>
</cp:coreProperties>
</file>