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国籍別!$A$4:$E$52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<sst xmlns="http://schemas.openxmlformats.org/spreadsheetml/2006/main" xmlns:r="http://schemas.openxmlformats.org/officeDocument/2006/relationships" count="318" uniqueCount="318">
  <si>
    <t>出東</t>
  </si>
  <si>
    <t>佐香</t>
    <rPh sb="0" eb="1">
      <t>サ</t>
    </rPh>
    <rPh sb="1" eb="2">
      <t>カ</t>
    </rPh>
    <phoneticPr fontId="19"/>
  </si>
  <si>
    <t>出　雲　市　　住　民　基　本　台　帳　、世　帯　人　口　表</t>
  </si>
  <si>
    <t>ラオス</t>
  </si>
  <si>
    <t>地区別</t>
  </si>
  <si>
    <t>計</t>
  </si>
  <si>
    <t>世帯数</t>
  </si>
  <si>
    <t>大社町遙堪</t>
    <rPh sb="0" eb="2">
      <t>タイシャ</t>
    </rPh>
    <rPh sb="2" eb="3">
      <t>チョウ</t>
    </rPh>
    <phoneticPr fontId="19"/>
  </si>
  <si>
    <t>平成</t>
    <rPh sb="0" eb="2">
      <t>ヘイセイ</t>
    </rPh>
    <phoneticPr fontId="19"/>
  </si>
  <si>
    <t>伊波野</t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</si>
  <si>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</si>
  <si>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</si>
  <si>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</si>
  <si>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</si>
  <si>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</si>
  <si>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</si>
  <si>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</si>
  <si>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</si>
  <si>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</si>
  <si>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</si>
  <si>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</si>
  <si>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</si>
  <si>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</si>
  <si>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</si>
  <si>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今市</t>
    <rPh sb="0" eb="2">
      <t>イマイチ</t>
    </rPh>
    <phoneticPr fontId="19"/>
  </si>
  <si>
    <t>塩冶</t>
    <rPh sb="0" eb="2">
      <t>エンヤ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</si>
  <si>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</si>
  <si>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</si>
  <si>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</si>
  <si>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</si>
  <si>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</si>
  <si>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</si>
  <si>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</si>
  <si>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</si>
  <si>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久多美</t>
    <rPh sb="0" eb="1">
      <t>ク</t>
    </rPh>
    <rPh sb="1" eb="3">
      <t>タミ</t>
    </rPh>
    <phoneticPr fontId="19"/>
  </si>
  <si>
    <t>四絡</t>
    <rPh sb="0" eb="2">
      <t>ヨツガネ</t>
    </rPh>
    <phoneticPr fontId="19"/>
  </si>
  <si>
    <t>桧山</t>
    <rPh sb="0" eb="2">
      <t>ヒヤマ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</si>
  <si>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</si>
  <si>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</si>
  <si>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</si>
  <si>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川跡</t>
    <rPh sb="0" eb="2">
      <t>カワト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</si>
  <si>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</si>
  <si>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</si>
  <si>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鳶巣</t>
    <rPh sb="0" eb="1">
      <t>トビ</t>
    </rPh>
    <rPh sb="1" eb="2">
      <t>ス</t>
    </rPh>
    <phoneticPr fontId="19"/>
  </si>
  <si>
    <t>斐川町原鹿</t>
  </si>
  <si>
    <t>荒木</t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</si>
  <si>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</si>
  <si>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</si>
  <si>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</si>
  <si>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上津</t>
    <rPh sb="0" eb="2">
      <t>カミツ</t>
    </rPh>
    <phoneticPr fontId="19"/>
  </si>
  <si>
    <t>久木</t>
  </si>
  <si>
    <t>人口</t>
    <rPh sb="0" eb="2">
      <t>ジンコウ</t>
    </rPh>
    <phoneticPr fontId="19"/>
  </si>
  <si>
    <t>マレーシア</t>
  </si>
  <si>
    <t>稗原</t>
    <rPh sb="0" eb="2">
      <t>ヒエバラ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</si>
  <si>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</si>
  <si>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</si>
  <si>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</si>
  <si>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朝山</t>
    <rPh sb="0" eb="2">
      <t>アサヤマ</t>
    </rPh>
    <phoneticPr fontId="19"/>
  </si>
  <si>
    <t>乙立</t>
    <rPh sb="0" eb="2">
      <t>オッタチ</t>
    </rPh>
    <phoneticPr fontId="19"/>
  </si>
  <si>
    <t>神門</t>
    <rPh sb="0" eb="2">
      <t>カンド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</si>
  <si>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</si>
  <si>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</si>
  <si>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</si>
  <si>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</si>
  <si>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</si>
  <si>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ペルー</t>
  </si>
  <si>
    <t>平田</t>
    <rPh sb="0" eb="2">
      <t>ヒラタ</t>
    </rPh>
    <phoneticPr fontId="19"/>
  </si>
  <si>
    <t>灘分</t>
    <rPh sb="0" eb="1">
      <t>ナダ</t>
    </rPh>
    <rPh sb="1" eb="2">
      <t>ブン</t>
    </rPh>
    <phoneticPr fontId="19"/>
  </si>
  <si>
    <t>天神町</t>
    <rPh sb="0" eb="3">
      <t>テンジンチョウ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</si>
  <si>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</si>
  <si>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国富</t>
    <rPh sb="0" eb="2">
      <t>クニトミ</t>
    </rPh>
    <phoneticPr fontId="19"/>
  </si>
  <si>
    <t>斐川町直江</t>
  </si>
  <si>
    <t>口宇賀町</t>
    <rPh sb="0" eb="4">
      <t>クチウガチョウ</t>
    </rPh>
    <phoneticPr fontId="19"/>
  </si>
  <si>
    <t>奥宇賀町</t>
    <rPh sb="0" eb="4">
      <t>オクウガチョウ</t>
    </rPh>
    <phoneticPr fontId="19"/>
  </si>
  <si>
    <t>湖陵</t>
  </si>
  <si>
    <t>北浜</t>
    <rPh sb="0" eb="2">
      <t>キタハマ</t>
    </rPh>
    <phoneticPr fontId="19"/>
  </si>
  <si>
    <t>西代町</t>
    <rPh sb="0" eb="3">
      <t>ニシダイチョウ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</si>
  <si>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</si>
  <si>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</si>
  <si>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</si>
  <si>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</si>
  <si>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西平田町</t>
    <rPh sb="0" eb="4">
      <t>ニシヒラタチョウ</t>
    </rPh>
    <phoneticPr fontId="19"/>
  </si>
  <si>
    <t>窪田</t>
  </si>
  <si>
    <t>直江</t>
  </si>
  <si>
    <t>韓国</t>
  </si>
  <si>
    <t>多伎</t>
  </si>
  <si>
    <t>遙堪</t>
  </si>
  <si>
    <t>斐川町名島</t>
  </si>
  <si>
    <t>日御碕</t>
  </si>
  <si>
    <t>世帯数</t>
    <rPh sb="0" eb="3">
      <t>セタイスウ</t>
    </rPh>
    <phoneticPr fontId="19"/>
  </si>
  <si>
    <t>阿宮</t>
  </si>
  <si>
    <t>斐川町黒目</t>
  </si>
  <si>
    <t>出西</t>
  </si>
  <si>
    <t>合計</t>
    <rPh sb="0" eb="2">
      <t>ゴウケイ</t>
    </rPh>
    <phoneticPr fontId="19"/>
  </si>
  <si>
    <t>上塩冶町</t>
    <rPh sb="0" eb="4">
      <t>カミエンヤチョウ</t>
    </rPh>
    <phoneticPr fontId="19"/>
  </si>
  <si>
    <t>塩冶町</t>
    <rPh sb="0" eb="2">
      <t>エンヤ</t>
    </rPh>
    <rPh sb="2" eb="3">
      <t>チョウ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</si>
  <si>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</si>
  <si>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</si>
  <si>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町名</t>
    <rPh sb="0" eb="2">
      <t>チョウメイ</t>
    </rPh>
    <phoneticPr fontId="19"/>
  </si>
  <si>
    <t>男</t>
    <rPh sb="0" eb="1">
      <t>オトコ</t>
    </rPh>
    <phoneticPr fontId="19"/>
  </si>
  <si>
    <t>多伎町小田</t>
    <rPh sb="0" eb="3">
      <t>タキチョウ</t>
    </rPh>
    <rPh sb="3" eb="5">
      <t>オダ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</si>
  <si>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</si>
  <si>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</si>
  <si>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今市町</t>
    <rPh sb="0" eb="2">
      <t>イマイチ</t>
    </rPh>
    <rPh sb="2" eb="3">
      <t>チョウ</t>
    </rPh>
    <phoneticPr fontId="19"/>
  </si>
  <si>
    <t>多久町</t>
    <rPh sb="0" eb="3">
      <t>タクチョウ</t>
    </rPh>
    <phoneticPr fontId="19"/>
  </si>
  <si>
    <t>イタリア</t>
  </si>
  <si>
    <t>馬木町</t>
    <rPh sb="0" eb="3">
      <t>マキチョウ</t>
    </rPh>
    <phoneticPr fontId="19"/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</si>
  <si>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</si>
  <si>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</si>
  <si>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</si>
  <si>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外国人住民計</t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</si>
  <si>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</si>
  <si>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</si>
  <si>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地区計</t>
    <rPh sb="0" eb="2">
      <t>チク</t>
    </rPh>
    <rPh sb="2" eb="3">
      <t>ケイ</t>
    </rPh>
    <phoneticPr fontId="19"/>
  </si>
  <si>
    <t>下古志町</t>
    <rPh sb="0" eb="1">
      <t>シタ</t>
    </rPh>
    <rPh sb="1" eb="4">
      <t>コシチョウ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</si>
  <si>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</si>
  <si>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</si>
  <si>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見々久町</t>
    <rPh sb="0" eb="4">
      <t>ミミクチョウ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</si>
  <si>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</si>
  <si>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</si>
  <si>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</si>
  <si>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</si>
  <si>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塩津町</t>
    <rPh sb="0" eb="3">
      <t>シオツチョウ</t>
    </rPh>
    <phoneticPr fontId="19"/>
  </si>
  <si>
    <t>斐川町今在家</t>
  </si>
  <si>
    <t>斐川町学頭</t>
    <rPh sb="0" eb="3">
      <t>ヒカワチョウ</t>
    </rPh>
    <rPh sb="3" eb="4">
      <t>マナ</t>
    </rPh>
    <rPh sb="4" eb="5">
      <t>アタマ</t>
    </rPh>
    <phoneticPr fontId="34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</si>
  <si>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</si>
  <si>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</si>
  <si>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</si>
  <si>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美保町</t>
    <rPh sb="0" eb="3">
      <t>ミホチョウ</t>
    </rPh>
    <phoneticPr fontId="19"/>
  </si>
  <si>
    <t>インドネシア</t>
  </si>
  <si>
    <t>朝鮮</t>
  </si>
  <si>
    <t>斐川町神庭</t>
  </si>
  <si>
    <t>大津町</t>
    <rPh sb="0" eb="3">
      <t>オオツチョウ</t>
    </rPh>
    <phoneticPr fontId="19"/>
  </si>
  <si>
    <t>斐川町三絡</t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</si>
  <si>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</si>
  <si>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</si>
  <si>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</si>
  <si>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</si>
  <si>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</si>
  <si>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大津朝倉</t>
    <rPh sb="0" eb="2">
      <t>オオツ</t>
    </rPh>
    <rPh sb="2" eb="4">
      <t>アサクラ</t>
    </rPh>
    <phoneticPr fontId="19"/>
  </si>
  <si>
    <t>バングラデシュ</t>
  </si>
  <si>
    <t>芦渡町</t>
    <rPh sb="0" eb="3">
      <t>アシワタチョウ</t>
    </rPh>
    <phoneticPr fontId="19"/>
  </si>
  <si>
    <t>坂浦町</t>
    <rPh sb="0" eb="3">
      <t>サカウラチョウ</t>
    </rPh>
    <phoneticPr fontId="19"/>
  </si>
  <si>
    <t>佐田町高津屋</t>
    <rPh sb="3" eb="5">
      <t>タカツ</t>
    </rPh>
    <rPh sb="5" eb="6">
      <t>ヤ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</si>
  <si>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</si>
  <si>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東郷町</t>
    <rPh sb="0" eb="3">
      <t>トウゴウチョウ</t>
    </rPh>
    <phoneticPr fontId="19"/>
  </si>
  <si>
    <t>ニュージーランド</t>
  </si>
  <si>
    <t>佐田町反邊</t>
    <rPh sb="3" eb="4">
      <t>タン</t>
    </rPh>
    <rPh sb="4" eb="5">
      <t>ベ</t>
    </rPh>
    <phoneticPr fontId="19"/>
  </si>
  <si>
    <t>佐田町一窪田</t>
    <rPh sb="3" eb="4">
      <t>イチ</t>
    </rPh>
    <rPh sb="4" eb="6">
      <t>クボタ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</si>
  <si>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</si>
  <si>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</si>
  <si>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</si>
  <si>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</si>
  <si>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</si>
  <si>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</si>
  <si>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野郷町</t>
    <rPh sb="0" eb="3">
      <t>ノザトチョウ</t>
    </rPh>
    <phoneticPr fontId="19"/>
  </si>
  <si>
    <t>フィリピン</t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</si>
  <si>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</si>
  <si>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</si>
  <si>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</si>
  <si>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西神西町</t>
    <rPh sb="0" eb="1">
      <t>ニシ</t>
    </rPh>
    <rPh sb="1" eb="3">
      <t>ジンザイ</t>
    </rPh>
    <rPh sb="3" eb="4">
      <t>チョウ</t>
    </rPh>
    <phoneticPr fontId="19"/>
  </si>
  <si>
    <t>コロンビア</t>
  </si>
  <si>
    <t>斐川町求院</t>
  </si>
  <si>
    <t>塩冶有原町</t>
    <rPh sb="0" eb="5">
      <t>エンヤアリハラチョウ</t>
    </rPh>
    <phoneticPr fontId="19"/>
  </si>
  <si>
    <t>中野美保南</t>
    <rPh sb="0" eb="2">
      <t>ナカノ</t>
    </rPh>
    <rPh sb="2" eb="4">
      <t>ミホ</t>
    </rPh>
    <rPh sb="4" eb="5">
      <t>ミナミ</t>
    </rPh>
    <phoneticPr fontId="19"/>
  </si>
  <si>
    <t>令和7(2025)年5月3１日</t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</si>
  <si>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</si>
  <si>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</si>
  <si>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</si>
  <si>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塩冶神前</t>
    <rPh sb="0" eb="2">
      <t>エンヤ</t>
    </rPh>
    <rPh sb="2" eb="3">
      <t>カミ</t>
    </rPh>
    <rPh sb="3" eb="4">
      <t>マエ</t>
    </rPh>
    <phoneticPr fontId="19"/>
  </si>
  <si>
    <t>医大南町</t>
    <rPh sb="0" eb="4">
      <t>イダイミナミマチ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</si>
  <si>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</si>
  <si>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島村町</t>
    <rPh sb="0" eb="3">
      <t>シマムラチョウ</t>
    </rPh>
    <phoneticPr fontId="19"/>
  </si>
  <si>
    <t>佐田町須佐</t>
    <rPh sb="3" eb="5">
      <t>スサ</t>
    </rPh>
    <phoneticPr fontId="19"/>
  </si>
  <si>
    <t>野石谷町</t>
    <rPh sb="0" eb="4">
      <t>ノイシダニチョウ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</si>
  <si>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</si>
  <si>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</si>
  <si>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</si>
  <si>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クロアチア</t>
  </si>
  <si>
    <t>伊波野</t>
    <rPh sb="0" eb="1">
      <t>イ</t>
    </rPh>
    <rPh sb="1" eb="2">
      <t>ナミ</t>
    </rPh>
    <rPh sb="2" eb="3">
      <t>ノ</t>
    </rPh>
    <phoneticPr fontId="19"/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</si>
  <si>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</si>
  <si>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</si>
  <si>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</si>
  <si>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</si>
  <si>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</si>
  <si>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</si>
  <si>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</si>
  <si>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</si>
  <si>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</si>
  <si>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古志町</t>
    <rPh sb="0" eb="2">
      <t>コシ</t>
    </rPh>
    <rPh sb="2" eb="3">
      <t>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</si>
  <si>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</si>
  <si>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西園町</t>
    <rPh sb="0" eb="3">
      <t>ニシゾノチョウ</t>
    </rPh>
    <phoneticPr fontId="19"/>
  </si>
  <si>
    <t>佐田町毛津</t>
    <rPh sb="3" eb="4">
      <t>ケ</t>
    </rPh>
    <rPh sb="4" eb="5">
      <t>ツ</t>
    </rPh>
    <phoneticPr fontId="19"/>
  </si>
  <si>
    <t>直江</t>
    <rPh sb="0" eb="2">
      <t>ナオエ</t>
    </rPh>
    <phoneticPr fontId="19"/>
  </si>
  <si>
    <t>高松町</t>
    <rPh sb="0" eb="3">
      <t>タカマツチョウ</t>
    </rPh>
    <phoneticPr fontId="19"/>
  </si>
  <si>
    <t>モンゴル</t>
  </si>
  <si>
    <t>長浜町</t>
    <rPh sb="0" eb="3">
      <t>ナガハマチョウ</t>
    </rPh>
    <phoneticPr fontId="19"/>
  </si>
  <si>
    <t>久木</t>
    <rPh sb="0" eb="1">
      <t>ヒサ</t>
    </rPh>
    <rPh sb="1" eb="2">
      <t>キ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</si>
  <si>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</si>
  <si>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斐川町美南</t>
  </si>
  <si>
    <t>出雲地域合計</t>
    <rPh sb="0" eb="2">
      <t>イズモ</t>
    </rPh>
    <rPh sb="2" eb="4">
      <t>チイキ</t>
    </rPh>
    <rPh sb="4" eb="6">
      <t>ゴウケイ</t>
    </rPh>
    <phoneticPr fontId="19"/>
  </si>
  <si>
    <t>白枝町</t>
    <rPh sb="0" eb="3">
      <t>シロエダチョウ</t>
    </rPh>
    <phoneticPr fontId="19"/>
  </si>
  <si>
    <t>斐川町福富</t>
  </si>
  <si>
    <t>里方町</t>
    <rPh sb="0" eb="2">
      <t>サトカタ</t>
    </rPh>
    <rPh sb="2" eb="3">
      <t>チョウ</t>
    </rPh>
    <phoneticPr fontId="19"/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</si>
  <si>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</si>
  <si>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</si>
  <si>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</si>
  <si>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姫原町</t>
    <rPh sb="0" eb="3">
      <t>ヒメバラチョウ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</si>
  <si>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</si>
  <si>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</si>
  <si>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</si>
  <si>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</si>
  <si>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</si>
  <si>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</si>
  <si>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</si>
  <si>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</si>
  <si>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</si>
  <si>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小山町</t>
    <rPh sb="0" eb="3">
      <t>オヤマチョウ</t>
    </rPh>
    <phoneticPr fontId="19"/>
  </si>
  <si>
    <t>平野町</t>
    <rPh sb="0" eb="3">
      <t>ヒラノマチ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</si>
  <si>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</si>
  <si>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</si>
  <si>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</si>
  <si>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日御碕</t>
    <rPh sb="0" eb="3">
      <t>ヒノミサキ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</si>
  <si>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</si>
  <si>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</si>
  <si>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</si>
  <si>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</si>
  <si>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</si>
  <si>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</si>
  <si>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</si>
  <si>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</si>
  <si>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</si>
  <si>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</si>
  <si>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</si>
  <si>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</si>
  <si>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</si>
  <si>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</si>
  <si>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</si>
  <si>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</si>
  <si>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</si>
  <si>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</si>
  <si>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</si>
  <si>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</si>
  <si>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</si>
  <si>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湖陵町二部</t>
    <rPh sb="0" eb="3">
      <t>コリョウチョウ</t>
    </rPh>
    <rPh sb="3" eb="5">
      <t>ニブ</t>
    </rPh>
    <phoneticPr fontId="19"/>
  </si>
  <si>
    <t>総計</t>
  </si>
  <si>
    <t>八島町</t>
    <rPh sb="0" eb="3">
      <t>ヤシマチョウ</t>
    </rPh>
    <phoneticPr fontId="19"/>
  </si>
  <si>
    <t>鹿園寺町</t>
    <rPh sb="0" eb="4">
      <t>ロクオンジチョウ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</si>
  <si>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</si>
  <si>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</si>
  <si>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中野町</t>
    <rPh sb="0" eb="3">
      <t>ナカノチョウ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</si>
  <si>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</si>
  <si>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</si>
  <si>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</si>
  <si>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</si>
  <si>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</si>
  <si>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</si>
  <si>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</si>
  <si>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</si>
  <si>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</si>
  <si>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</si>
  <si>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</si>
  <si>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</si>
  <si>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</si>
  <si>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メキシコ</t>
  </si>
  <si>
    <t>中野美保北</t>
    <rPh sb="0" eb="2">
      <t>ナカノ</t>
    </rPh>
    <rPh sb="2" eb="4">
      <t>ミホ</t>
    </rPh>
    <rPh sb="4" eb="5">
      <t>キタ</t>
    </rPh>
    <phoneticPr fontId="19"/>
  </si>
  <si>
    <t>東福町</t>
    <rPh sb="0" eb="3">
      <t>トウフクチョウ</t>
    </rPh>
    <phoneticPr fontId="19"/>
  </si>
  <si>
    <t>野尻町</t>
    <rPh sb="0" eb="3">
      <t>ノジリチョウ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</si>
  <si>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</si>
  <si>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</si>
  <si>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</si>
  <si>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</si>
  <si>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</si>
  <si>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</si>
  <si>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</si>
  <si>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</si>
  <si>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</si>
  <si>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多久谷町</t>
    <rPh sb="0" eb="4">
      <t>タクダニチョウ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</si>
  <si>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</si>
  <si>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</si>
  <si>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</si>
  <si>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</si>
  <si>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</si>
  <si>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</si>
  <si>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</si>
  <si>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</si>
  <si>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</si>
  <si>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</si>
  <si>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</si>
  <si>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</si>
  <si>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</si>
  <si>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</si>
  <si>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</si>
  <si>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</si>
  <si>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</si>
  <si>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米国</t>
  </si>
  <si>
    <t>アフガニスタン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</si>
  <si>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</si>
  <si>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</si>
  <si>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</si>
  <si>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</si>
  <si>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</si>
  <si>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</si>
  <si>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</si>
  <si>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</si>
  <si>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</si>
  <si>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</si>
  <si>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</si>
  <si>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</si>
  <si>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</si>
  <si>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</si>
  <si>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</si>
  <si>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</si>
  <si>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</si>
  <si>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</si>
  <si>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</si>
  <si>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令和７年５月末現在（総合計）</t>
    <rPh sb="5" eb="6">
      <t>ガツ</t>
    </rPh>
    <phoneticPr fontId="19"/>
  </si>
  <si>
    <t>令和7年(2025)5月末現在</t>
    <rPh sb="0" eb="1">
      <t>レイ</t>
    </rPh>
    <rPh sb="1" eb="2">
      <t>ワ</t>
    </rPh>
    <rPh sb="11" eb="12">
      <t>ガツ</t>
    </rPh>
    <rPh sb="12" eb="13">
      <t>マツ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</si>
</sst>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Fill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Fill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5" xfId="0" applyFont="1" applyFill="1" applyBorder="1"/>
    <xf numFmtId="0" fontId="30" fillId="0" borderId="0" xfId="0" applyFont="1" applyFill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78" xfId="0" applyNumberFormat="1" applyFont="1" applyFill="1" applyBorder="1"/>
    <xf numFmtId="176" fontId="30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316</v>
      </c>
      <c r="C3" s="26"/>
      <c r="D3" s="26"/>
      <c r="E3" s="36"/>
    </row>
    <row r="4" spans="1:5" ht="15" customHeight="1">
      <c r="A4" s="4" t="s">
        <v>4</v>
      </c>
      <c r="B4" s="16" t="s">
        <v>6</v>
      </c>
      <c r="C4" s="27"/>
      <c r="D4" s="35" t="s">
        <v>14</v>
      </c>
      <c r="E4" s="37"/>
    </row>
    <row r="5" spans="1:5" ht="15" customHeight="1">
      <c r="A5" s="5"/>
      <c r="B5" s="17"/>
      <c r="C5" s="28" t="s">
        <v>17</v>
      </c>
      <c r="D5" s="28" t="s">
        <v>10</v>
      </c>
      <c r="E5" s="38" t="s">
        <v>5</v>
      </c>
    </row>
    <row r="6" spans="1:5" ht="22.5" customHeight="1">
      <c r="A6" s="6" t="s">
        <v>24</v>
      </c>
      <c r="B6" s="18">
        <v>2857</v>
      </c>
      <c r="C6" s="29">
        <v>2901</v>
      </c>
      <c r="D6" s="29">
        <v>3301</v>
      </c>
      <c r="E6" s="39">
        <v>6202</v>
      </c>
    </row>
    <row r="7" spans="1:5" ht="22.5" customHeight="1">
      <c r="A7" s="7" t="s">
        <v>19</v>
      </c>
      <c r="B7" s="19">
        <v>4427</v>
      </c>
      <c r="C7" s="30">
        <v>4842</v>
      </c>
      <c r="D7" s="30">
        <v>5228</v>
      </c>
      <c r="E7" s="40">
        <v>10070</v>
      </c>
    </row>
    <row r="8" spans="1:5" ht="22.5" customHeight="1">
      <c r="A8" s="7" t="s">
        <v>25</v>
      </c>
      <c r="B8" s="19">
        <v>7499</v>
      </c>
      <c r="C8" s="30">
        <v>7583</v>
      </c>
      <c r="D8" s="30">
        <v>7963</v>
      </c>
      <c r="E8" s="40">
        <v>15546</v>
      </c>
    </row>
    <row r="9" spans="1:5" ht="22.5" customHeight="1">
      <c r="A9" s="7" t="s">
        <v>29</v>
      </c>
      <c r="B9" s="19">
        <v>880</v>
      </c>
      <c r="C9" s="30">
        <v>1005</v>
      </c>
      <c r="D9" s="30">
        <v>1061</v>
      </c>
      <c r="E9" s="40">
        <v>2066</v>
      </c>
    </row>
    <row r="10" spans="1:5" ht="22.5" customHeight="1">
      <c r="A10" s="7" t="s">
        <v>33</v>
      </c>
      <c r="B10" s="19">
        <v>4420</v>
      </c>
      <c r="C10" s="30">
        <v>5411</v>
      </c>
      <c r="D10" s="30">
        <v>5504</v>
      </c>
      <c r="E10" s="40">
        <v>10915</v>
      </c>
    </row>
    <row r="11" spans="1:5" ht="22.5" customHeight="1">
      <c r="A11" s="7" t="s">
        <v>35</v>
      </c>
      <c r="B11" s="19">
        <v>5940</v>
      </c>
      <c r="C11" s="30">
        <v>6094</v>
      </c>
      <c r="D11" s="30">
        <v>6602</v>
      </c>
      <c r="E11" s="40">
        <v>12696</v>
      </c>
    </row>
    <row r="12" spans="1:5" ht="22.5" customHeight="1">
      <c r="A12" s="7" t="s">
        <v>38</v>
      </c>
      <c r="B12" s="19">
        <v>1462</v>
      </c>
      <c r="C12" s="30">
        <v>1858</v>
      </c>
      <c r="D12" s="30">
        <v>1981</v>
      </c>
      <c r="E12" s="40">
        <v>3839</v>
      </c>
    </row>
    <row r="13" spans="1:5" ht="22.5" customHeight="1">
      <c r="A13" s="7" t="s">
        <v>40</v>
      </c>
      <c r="B13" s="19">
        <v>4350</v>
      </c>
      <c r="C13" s="30">
        <v>5081</v>
      </c>
      <c r="D13" s="30">
        <v>5331</v>
      </c>
      <c r="E13" s="40">
        <v>10412</v>
      </c>
    </row>
    <row r="14" spans="1:5" ht="22.5" customHeight="1">
      <c r="A14" s="7" t="s">
        <v>43</v>
      </c>
      <c r="B14" s="19">
        <v>579</v>
      </c>
      <c r="C14" s="30">
        <v>775</v>
      </c>
      <c r="D14" s="30">
        <v>801</v>
      </c>
      <c r="E14" s="40">
        <v>1576</v>
      </c>
    </row>
    <row r="15" spans="1:5" ht="22.5" customHeight="1">
      <c r="A15" s="7" t="s">
        <v>49</v>
      </c>
      <c r="B15" s="19">
        <v>393</v>
      </c>
      <c r="C15" s="30">
        <v>549</v>
      </c>
      <c r="D15" s="30">
        <v>491</v>
      </c>
      <c r="E15" s="40">
        <v>1040</v>
      </c>
    </row>
    <row r="16" spans="1:5" ht="22.5" customHeight="1">
      <c r="A16" s="7" t="s">
        <v>53</v>
      </c>
      <c r="B16" s="19">
        <v>540</v>
      </c>
      <c r="C16" s="30">
        <v>713</v>
      </c>
      <c r="D16" s="30">
        <v>735</v>
      </c>
      <c r="E16" s="40">
        <v>1448</v>
      </c>
    </row>
    <row r="17" spans="1:5" ht="22.5" customHeight="1">
      <c r="A17" s="7" t="s">
        <v>57</v>
      </c>
      <c r="B17" s="19">
        <v>602</v>
      </c>
      <c r="C17" s="30">
        <v>713</v>
      </c>
      <c r="D17" s="30">
        <v>836</v>
      </c>
      <c r="E17" s="40">
        <v>1549</v>
      </c>
    </row>
    <row r="18" spans="1:5" ht="22.5" customHeight="1">
      <c r="A18" s="7" t="s">
        <v>58</v>
      </c>
      <c r="B18" s="19">
        <v>185</v>
      </c>
      <c r="C18" s="30">
        <v>233</v>
      </c>
      <c r="D18" s="30">
        <v>237</v>
      </c>
      <c r="E18" s="40">
        <v>470</v>
      </c>
    </row>
    <row r="19" spans="1:5" ht="22.5" customHeight="1">
      <c r="A19" s="7" t="s">
        <v>59</v>
      </c>
      <c r="B19" s="19">
        <v>3273</v>
      </c>
      <c r="C19" s="30">
        <v>4096</v>
      </c>
      <c r="D19" s="30">
        <v>4342</v>
      </c>
      <c r="E19" s="40">
        <v>8438</v>
      </c>
    </row>
    <row r="20" spans="1:5" ht="22.5" customHeight="1">
      <c r="A20" s="7" t="s">
        <v>62</v>
      </c>
      <c r="B20" s="19">
        <v>1487</v>
      </c>
      <c r="C20" s="30">
        <v>1678</v>
      </c>
      <c r="D20" s="30">
        <v>1821</v>
      </c>
      <c r="E20" s="40">
        <v>3499</v>
      </c>
    </row>
    <row r="21" spans="1:5" ht="22.5" customHeight="1">
      <c r="A21" s="7" t="s">
        <v>30</v>
      </c>
      <c r="B21" s="19">
        <v>1887</v>
      </c>
      <c r="C21" s="30">
        <v>2391</v>
      </c>
      <c r="D21" s="30">
        <v>2436</v>
      </c>
      <c r="E21" s="40">
        <v>4827</v>
      </c>
    </row>
    <row r="22" spans="1:5" ht="22.5" customHeight="1">
      <c r="A22" s="8" t="s">
        <v>8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66</v>
      </c>
      <c r="B23" s="18">
        <v>2444</v>
      </c>
      <c r="C23" s="29">
        <v>3107</v>
      </c>
      <c r="D23" s="29">
        <v>3259</v>
      </c>
      <c r="E23" s="39">
        <v>6366</v>
      </c>
    </row>
    <row r="24" spans="1:5" ht="22.5" customHeight="1">
      <c r="A24" s="7" t="s">
        <v>67</v>
      </c>
      <c r="B24" s="19">
        <v>1137</v>
      </c>
      <c r="C24" s="30">
        <v>1519</v>
      </c>
      <c r="D24" s="30">
        <v>1590</v>
      </c>
      <c r="E24" s="40">
        <v>3109</v>
      </c>
    </row>
    <row r="25" spans="1:5" ht="22.5" customHeight="1">
      <c r="A25" s="7" t="s">
        <v>70</v>
      </c>
      <c r="B25" s="19">
        <v>966</v>
      </c>
      <c r="C25" s="30">
        <v>1327</v>
      </c>
      <c r="D25" s="30">
        <v>1380</v>
      </c>
      <c r="E25" s="40">
        <v>2707</v>
      </c>
    </row>
    <row r="26" spans="1:5" ht="22.5" customHeight="1">
      <c r="A26" s="7" t="s">
        <v>21</v>
      </c>
      <c r="B26" s="19">
        <v>533</v>
      </c>
      <c r="C26" s="30">
        <v>698</v>
      </c>
      <c r="D26" s="30">
        <v>724</v>
      </c>
      <c r="E26" s="40">
        <v>1422</v>
      </c>
    </row>
    <row r="27" spans="1:5" ht="22.5" customHeight="1">
      <c r="A27" s="7" t="s">
        <v>63</v>
      </c>
      <c r="B27" s="19">
        <v>218</v>
      </c>
      <c r="C27" s="30">
        <v>252</v>
      </c>
      <c r="D27" s="30">
        <v>266</v>
      </c>
      <c r="E27" s="40">
        <v>518</v>
      </c>
    </row>
    <row r="28" spans="1:5" ht="22.5" customHeight="1">
      <c r="A28" s="7" t="s">
        <v>34</v>
      </c>
      <c r="B28" s="19">
        <v>771</v>
      </c>
      <c r="C28" s="30">
        <v>1001</v>
      </c>
      <c r="D28" s="30">
        <v>1009</v>
      </c>
      <c r="E28" s="40">
        <v>2010</v>
      </c>
    </row>
    <row r="29" spans="1:5" ht="22.5" customHeight="1">
      <c r="A29" s="7" t="s">
        <v>36</v>
      </c>
      <c r="B29" s="19">
        <v>439</v>
      </c>
      <c r="C29" s="30">
        <v>583</v>
      </c>
      <c r="D29" s="30">
        <v>643</v>
      </c>
      <c r="E29" s="40">
        <v>1226</v>
      </c>
    </row>
    <row r="30" spans="1:5" ht="22.5" customHeight="1">
      <c r="A30" s="7" t="s">
        <v>64</v>
      </c>
      <c r="B30" s="19">
        <v>796</v>
      </c>
      <c r="C30" s="30">
        <v>1052</v>
      </c>
      <c r="D30" s="30">
        <v>1118</v>
      </c>
      <c r="E30" s="40">
        <v>2170</v>
      </c>
    </row>
    <row r="31" spans="1:5" ht="22.5" customHeight="1">
      <c r="A31" s="7" t="s">
        <v>75</v>
      </c>
      <c r="B31" s="19">
        <v>380</v>
      </c>
      <c r="C31" s="30">
        <v>431</v>
      </c>
      <c r="D31" s="30">
        <v>450</v>
      </c>
      <c r="E31" s="40">
        <v>881</v>
      </c>
    </row>
    <row r="32" spans="1:5" ht="22.5" customHeight="1">
      <c r="A32" s="7" t="s">
        <v>1</v>
      </c>
      <c r="B32" s="19">
        <v>495</v>
      </c>
      <c r="C32" s="30">
        <v>554</v>
      </c>
      <c r="D32" s="30">
        <v>560</v>
      </c>
      <c r="E32" s="40">
        <v>1114</v>
      </c>
    </row>
    <row r="33" spans="1:5" ht="22.5" customHeight="1">
      <c r="A33" s="7" t="s">
        <v>77</v>
      </c>
      <c r="B33" s="19">
        <v>405</v>
      </c>
      <c r="C33" s="30">
        <v>530</v>
      </c>
      <c r="D33" s="30">
        <v>563</v>
      </c>
      <c r="E33" s="40">
        <v>1093</v>
      </c>
    </row>
    <row r="34" spans="1:5" ht="22.5" customHeight="1">
      <c r="A34" s="7" t="s">
        <v>79</v>
      </c>
      <c r="B34" s="19">
        <v>598</v>
      </c>
      <c r="C34" s="30">
        <v>751</v>
      </c>
      <c r="D34" s="30">
        <v>760</v>
      </c>
      <c r="E34" s="40">
        <v>1511</v>
      </c>
    </row>
    <row r="35" spans="1:5" ht="22.5" customHeight="1">
      <c r="A35" s="7" t="s">
        <v>82</v>
      </c>
      <c r="B35" s="19">
        <v>500</v>
      </c>
      <c r="C35" s="30">
        <v>574</v>
      </c>
      <c r="D35" s="30">
        <v>606</v>
      </c>
      <c r="E35" s="40">
        <v>1180</v>
      </c>
    </row>
    <row r="36" spans="1:5" ht="22.5" customHeight="1">
      <c r="A36" s="7" t="s">
        <v>85</v>
      </c>
      <c r="B36" s="19">
        <v>1308</v>
      </c>
      <c r="C36" s="30">
        <v>1483</v>
      </c>
      <c r="D36" s="30">
        <v>1590</v>
      </c>
      <c r="E36" s="40">
        <v>3073</v>
      </c>
    </row>
    <row r="37" spans="1:5" ht="22.5" customHeight="1">
      <c r="A37" s="7" t="s">
        <v>74</v>
      </c>
      <c r="B37" s="19">
        <v>2036</v>
      </c>
      <c r="C37" s="30">
        <v>2291</v>
      </c>
      <c r="D37" s="30">
        <v>2491</v>
      </c>
      <c r="E37" s="40">
        <v>4782</v>
      </c>
    </row>
    <row r="38" spans="1:5" ht="22.5" customHeight="1">
      <c r="A38" s="7" t="s">
        <v>86</v>
      </c>
      <c r="B38" s="19">
        <v>794</v>
      </c>
      <c r="C38" s="30">
        <v>1016</v>
      </c>
      <c r="D38" s="30">
        <v>1151</v>
      </c>
      <c r="E38" s="40">
        <v>2167</v>
      </c>
    </row>
    <row r="39" spans="1:5" ht="22.5" customHeight="1">
      <c r="A39" s="7" t="s">
        <v>45</v>
      </c>
      <c r="B39" s="19">
        <v>2291</v>
      </c>
      <c r="C39" s="30">
        <v>2898</v>
      </c>
      <c r="D39" s="30">
        <v>3096</v>
      </c>
      <c r="E39" s="40">
        <v>5994</v>
      </c>
    </row>
    <row r="40" spans="1:5" ht="22.5" customHeight="1">
      <c r="A40" s="7" t="s">
        <v>39</v>
      </c>
      <c r="B40" s="19">
        <v>2100</v>
      </c>
      <c r="C40" s="30">
        <v>2254</v>
      </c>
      <c r="D40" s="30">
        <v>2582</v>
      </c>
      <c r="E40" s="40">
        <v>4836</v>
      </c>
    </row>
    <row r="41" spans="1:5" ht="22.5" customHeight="1">
      <c r="A41" s="7" t="s">
        <v>88</v>
      </c>
      <c r="B41" s="19">
        <v>228</v>
      </c>
      <c r="C41" s="30">
        <v>265</v>
      </c>
      <c r="D41" s="30">
        <v>269</v>
      </c>
      <c r="E41" s="40">
        <v>534</v>
      </c>
    </row>
    <row r="42" spans="1:5" ht="22.5" customHeight="1">
      <c r="A42" s="7" t="s">
        <v>56</v>
      </c>
      <c r="B42" s="19">
        <v>92</v>
      </c>
      <c r="C42" s="30">
        <v>75</v>
      </c>
      <c r="D42" s="30">
        <v>71</v>
      </c>
      <c r="E42" s="40">
        <v>146</v>
      </c>
    </row>
    <row r="43" spans="1:5" ht="22.5" customHeight="1">
      <c r="A43" s="7" t="s">
        <v>61</v>
      </c>
      <c r="B43" s="19">
        <v>2823</v>
      </c>
      <c r="C43" s="30">
        <v>3596</v>
      </c>
      <c r="D43" s="30">
        <v>3875</v>
      </c>
      <c r="E43" s="40">
        <v>7471</v>
      </c>
    </row>
    <row r="44" spans="1:5" ht="22.5" customHeight="1">
      <c r="A44" s="7" t="s">
        <v>90</v>
      </c>
      <c r="B44" s="19">
        <v>140</v>
      </c>
      <c r="C44" s="30">
        <v>168</v>
      </c>
      <c r="D44" s="30">
        <v>206</v>
      </c>
      <c r="E44" s="40">
        <v>374</v>
      </c>
    </row>
    <row r="45" spans="1:5" ht="22.5" customHeight="1">
      <c r="A45" s="7" t="s">
        <v>92</v>
      </c>
      <c r="B45" s="19">
        <v>1916</v>
      </c>
      <c r="C45" s="30">
        <v>2574</v>
      </c>
      <c r="D45" s="30">
        <v>2705</v>
      </c>
      <c r="E45" s="40">
        <v>5279</v>
      </c>
    </row>
    <row r="46" spans="1:5" ht="22.5" customHeight="1">
      <c r="A46" s="7" t="s">
        <v>9</v>
      </c>
      <c r="B46" s="19">
        <v>3002</v>
      </c>
      <c r="C46" s="30">
        <v>3572</v>
      </c>
      <c r="D46" s="30">
        <v>3459</v>
      </c>
      <c r="E46" s="40">
        <v>7031</v>
      </c>
    </row>
    <row r="47" spans="1:5" ht="22.5" customHeight="1">
      <c r="A47" s="7" t="s">
        <v>83</v>
      </c>
      <c r="B47" s="19">
        <v>1741</v>
      </c>
      <c r="C47" s="30">
        <v>1978</v>
      </c>
      <c r="D47" s="30">
        <v>2000</v>
      </c>
      <c r="E47" s="40">
        <v>3978</v>
      </c>
    </row>
    <row r="48" spans="1:5" ht="22.5" customHeight="1">
      <c r="A48" s="7" t="s">
        <v>50</v>
      </c>
      <c r="B48" s="19">
        <v>834</v>
      </c>
      <c r="C48" s="30">
        <v>1159</v>
      </c>
      <c r="D48" s="30">
        <v>1218</v>
      </c>
      <c r="E48" s="40">
        <v>2377</v>
      </c>
    </row>
    <row r="49" spans="1:5" ht="22.5" customHeight="1">
      <c r="A49" s="7" t="s">
        <v>0</v>
      </c>
      <c r="B49" s="19">
        <v>1301</v>
      </c>
      <c r="C49" s="30">
        <v>1882</v>
      </c>
      <c r="D49" s="30">
        <v>1923</v>
      </c>
      <c r="E49" s="40">
        <v>3805</v>
      </c>
    </row>
    <row r="50" spans="1:5" s="0" customFormat="1" ht="22.5" customHeight="1">
      <c r="A50" s="10" t="s">
        <v>93</v>
      </c>
      <c r="B50" s="20">
        <f>SUM(B6:B49)</f>
        <v>71069</v>
      </c>
      <c r="C50" s="31">
        <f>SUM(C6:C49)</f>
        <v>83513</v>
      </c>
      <c r="D50" s="31">
        <f>SUM(D6:D49)</f>
        <v>88234</v>
      </c>
      <c r="E50" s="41">
        <f>SUM(E6:E49)</f>
        <v>171747</v>
      </c>
    </row>
    <row r="51" spans="1:5" ht="22.5" customHeight="1">
      <c r="A51" s="7" t="s">
        <v>96</v>
      </c>
      <c r="B51" s="21">
        <v>70985</v>
      </c>
      <c r="C51" s="32">
        <v>83541</v>
      </c>
      <c r="D51" s="32">
        <v>88188</v>
      </c>
      <c r="E51" s="42">
        <v>171729</v>
      </c>
    </row>
    <row r="52" spans="1:5" ht="22.5" customHeight="1">
      <c r="A52" s="11" t="s">
        <v>42</v>
      </c>
      <c r="B52" s="22">
        <f>B50-B51</f>
        <v>84</v>
      </c>
      <c r="C52" s="33">
        <f>C50-C51</f>
        <v>-28</v>
      </c>
      <c r="D52" s="33">
        <f>D50-D51</f>
        <v>46</v>
      </c>
      <c r="E52" s="43">
        <f>E50-E51</f>
        <v>18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26</v>
      </c>
      <c r="B54" s="24">
        <v>70415</v>
      </c>
      <c r="C54" s="34">
        <v>83948</v>
      </c>
      <c r="D54" s="34">
        <v>88604</v>
      </c>
      <c r="E54" s="44">
        <v>172552</v>
      </c>
    </row>
    <row r="55" spans="1:5" ht="22.5" customHeight="1">
      <c r="A55" s="14" t="s">
        <v>69</v>
      </c>
      <c r="B55" s="25">
        <f>B50-B54</f>
        <v>654</v>
      </c>
      <c r="C55" s="25">
        <f>C50-C54</f>
        <v>-435</v>
      </c>
      <c r="D55" s="25">
        <f>D50-D54</f>
        <v>-370</v>
      </c>
      <c r="E55" s="43">
        <f>E50-E54</f>
        <v>-805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 activeCell="W2" sqref="W2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23</v>
      </c>
      <c r="O1" s="45"/>
      <c r="P1" s="66"/>
      <c r="Q1" s="103"/>
      <c r="R1" s="103"/>
      <c r="U1" s="45"/>
      <c r="V1" s="66"/>
      <c r="W1" s="103" t="s">
        <v>165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48</v>
      </c>
      <c r="B3" s="57" t="s">
        <v>98</v>
      </c>
      <c r="C3" s="57" t="s">
        <v>89</v>
      </c>
      <c r="D3" s="57" t="s">
        <v>51</v>
      </c>
      <c r="E3" s="57"/>
      <c r="F3" s="73"/>
      <c r="G3" s="49" t="s">
        <v>48</v>
      </c>
      <c r="H3" s="57" t="s">
        <v>98</v>
      </c>
      <c r="I3" s="57" t="s">
        <v>89</v>
      </c>
      <c r="J3" s="57" t="s">
        <v>51</v>
      </c>
      <c r="K3" s="57"/>
      <c r="L3" s="73"/>
      <c r="M3" s="49" t="s">
        <v>48</v>
      </c>
      <c r="N3" s="57" t="s">
        <v>98</v>
      </c>
      <c r="O3" s="57" t="s">
        <v>89</v>
      </c>
      <c r="P3" s="57" t="s">
        <v>51</v>
      </c>
      <c r="Q3" s="57"/>
      <c r="R3" s="73"/>
      <c r="S3" s="49" t="s">
        <v>48</v>
      </c>
      <c r="T3" s="57" t="s">
        <v>98</v>
      </c>
      <c r="U3" s="57" t="s">
        <v>89</v>
      </c>
      <c r="V3" s="57" t="s">
        <v>51</v>
      </c>
      <c r="W3" s="57"/>
      <c r="X3" s="73"/>
    </row>
    <row r="4" spans="1:24" s="47" customFormat="1" ht="14.25">
      <c r="A4" s="50"/>
      <c r="B4" s="58"/>
      <c r="C4" s="58"/>
      <c r="D4" s="58" t="s">
        <v>99</v>
      </c>
      <c r="E4" s="58" t="s">
        <v>101</v>
      </c>
      <c r="F4" s="74" t="s">
        <v>102</v>
      </c>
      <c r="G4" s="50"/>
      <c r="H4" s="58"/>
      <c r="I4" s="58"/>
      <c r="J4" s="58" t="s">
        <v>99</v>
      </c>
      <c r="K4" s="58" t="s">
        <v>101</v>
      </c>
      <c r="L4" s="74" t="s">
        <v>102</v>
      </c>
      <c r="M4" s="50"/>
      <c r="N4" s="58"/>
      <c r="O4" s="58"/>
      <c r="P4" s="58" t="s">
        <v>99</v>
      </c>
      <c r="Q4" s="58" t="s">
        <v>101</v>
      </c>
      <c r="R4" s="74" t="s">
        <v>102</v>
      </c>
      <c r="S4" s="50"/>
      <c r="T4" s="58"/>
      <c r="U4" s="58"/>
      <c r="V4" s="58" t="s">
        <v>99</v>
      </c>
      <c r="W4" s="58" t="s">
        <v>101</v>
      </c>
      <c r="X4" s="74" t="s">
        <v>102</v>
      </c>
    </row>
    <row r="5" spans="1:24" ht="13.5" customHeight="1">
      <c r="A5" s="51" t="s">
        <v>24</v>
      </c>
      <c r="B5" s="59" t="s">
        <v>103</v>
      </c>
      <c r="C5" s="67">
        <v>2018</v>
      </c>
      <c r="D5" s="67">
        <v>2043</v>
      </c>
      <c r="E5" s="67">
        <v>2380</v>
      </c>
      <c r="F5" s="75">
        <v>4423</v>
      </c>
      <c r="G5" s="81" t="s">
        <v>57</v>
      </c>
      <c r="H5" s="59" t="s">
        <v>106</v>
      </c>
      <c r="I5" s="67">
        <v>90</v>
      </c>
      <c r="J5" s="67">
        <v>100</v>
      </c>
      <c r="K5" s="67">
        <v>134</v>
      </c>
      <c r="L5" s="75">
        <v>234</v>
      </c>
      <c r="M5" s="81" t="s">
        <v>75</v>
      </c>
      <c r="N5" s="59" t="s">
        <v>107</v>
      </c>
      <c r="O5" s="67">
        <v>106</v>
      </c>
      <c r="P5" s="67">
        <v>130</v>
      </c>
      <c r="Q5" s="67">
        <v>150</v>
      </c>
      <c r="R5" s="75">
        <v>280</v>
      </c>
      <c r="S5" s="107" t="s">
        <v>56</v>
      </c>
      <c r="T5" s="59" t="s">
        <v>108</v>
      </c>
      <c r="U5" s="67">
        <v>28</v>
      </c>
      <c r="V5" s="67">
        <v>18</v>
      </c>
      <c r="W5" s="67">
        <v>20</v>
      </c>
      <c r="X5" s="75">
        <v>38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109</v>
      </c>
      <c r="C7" s="69">
        <v>524</v>
      </c>
      <c r="D7" s="69">
        <v>539</v>
      </c>
      <c r="E7" s="69">
        <v>637</v>
      </c>
      <c r="F7" s="77">
        <v>1176</v>
      </c>
      <c r="G7" s="54"/>
      <c r="H7" s="84" t="s">
        <v>111</v>
      </c>
      <c r="I7" s="69">
        <v>146</v>
      </c>
      <c r="J7" s="69">
        <v>170</v>
      </c>
      <c r="K7" s="69">
        <v>196</v>
      </c>
      <c r="L7" s="77">
        <v>366</v>
      </c>
      <c r="M7" s="54"/>
      <c r="N7" s="60" t="s">
        <v>112</v>
      </c>
      <c r="O7" s="69">
        <v>160</v>
      </c>
      <c r="P7" s="69">
        <v>169</v>
      </c>
      <c r="Q7" s="69">
        <v>184</v>
      </c>
      <c r="R7" s="77">
        <v>353</v>
      </c>
      <c r="S7" s="108"/>
      <c r="T7" s="62" t="s">
        <v>113</v>
      </c>
      <c r="U7" s="70">
        <f t="shared" ref="U7:X8" si="0">O131+U5</f>
        <v>92</v>
      </c>
      <c r="V7" s="70">
        <f t="shared" si="0"/>
        <v>75</v>
      </c>
      <c r="W7" s="70">
        <f t="shared" si="0"/>
        <v>71</v>
      </c>
      <c r="X7" s="78">
        <f t="shared" si="0"/>
        <v>146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115</v>
      </c>
      <c r="C9" s="69">
        <v>148</v>
      </c>
      <c r="D9" s="69">
        <v>144</v>
      </c>
      <c r="E9" s="69">
        <v>133</v>
      </c>
      <c r="F9" s="77">
        <v>277</v>
      </c>
      <c r="G9" s="54"/>
      <c r="H9" s="84" t="s">
        <v>116</v>
      </c>
      <c r="I9" s="69">
        <v>261</v>
      </c>
      <c r="J9" s="69">
        <v>315</v>
      </c>
      <c r="K9" s="69">
        <v>351</v>
      </c>
      <c r="L9" s="77">
        <v>666</v>
      </c>
      <c r="M9" s="54"/>
      <c r="N9" s="60" t="s">
        <v>119</v>
      </c>
      <c r="O9" s="69">
        <v>32</v>
      </c>
      <c r="P9" s="69">
        <v>34</v>
      </c>
      <c r="Q9" s="69">
        <v>42</v>
      </c>
      <c r="R9" s="77">
        <v>76</v>
      </c>
      <c r="S9" s="109" t="s">
        <v>120</v>
      </c>
      <c r="T9" s="98"/>
      <c r="U9" s="70">
        <f t="shared" ref="U9:X10" si="1">O105+O113+O123+O129+U7</f>
        <v>5505</v>
      </c>
      <c r="V9" s="70">
        <f t="shared" si="1"/>
        <v>6508</v>
      </c>
      <c r="W9" s="70">
        <f t="shared" si="1"/>
        <v>7169</v>
      </c>
      <c r="X9" s="78">
        <f t="shared" si="1"/>
        <v>13677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121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117</v>
      </c>
      <c r="I11" s="69">
        <v>60</v>
      </c>
      <c r="J11" s="69">
        <v>67</v>
      </c>
      <c r="K11" s="69">
        <v>78</v>
      </c>
      <c r="L11" s="77">
        <v>145</v>
      </c>
      <c r="M11" s="54"/>
      <c r="N11" s="60" t="s">
        <v>122</v>
      </c>
      <c r="O11" s="69">
        <v>57</v>
      </c>
      <c r="P11" s="69">
        <v>61</v>
      </c>
      <c r="Q11" s="69">
        <v>49</v>
      </c>
      <c r="R11" s="77">
        <v>110</v>
      </c>
      <c r="S11" s="108" t="s">
        <v>61</v>
      </c>
      <c r="T11" s="114" t="s">
        <v>124</v>
      </c>
      <c r="U11" s="67">
        <v>372</v>
      </c>
      <c r="V11" s="67">
        <v>469</v>
      </c>
      <c r="W11" s="67">
        <v>519</v>
      </c>
      <c r="X11" s="94">
        <v>988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126</v>
      </c>
      <c r="C13" s="69">
        <v>167</v>
      </c>
      <c r="D13" s="69">
        <v>175</v>
      </c>
      <c r="E13" s="69">
        <v>151</v>
      </c>
      <c r="F13" s="77">
        <v>326</v>
      </c>
      <c r="G13" s="54"/>
      <c r="H13" s="60" t="s">
        <v>127</v>
      </c>
      <c r="I13" s="69">
        <v>45</v>
      </c>
      <c r="J13" s="69">
        <v>61</v>
      </c>
      <c r="K13" s="69">
        <v>77</v>
      </c>
      <c r="L13" s="77">
        <v>138</v>
      </c>
      <c r="M13" s="54"/>
      <c r="N13" s="60" t="s">
        <v>128</v>
      </c>
      <c r="O13" s="69">
        <v>25</v>
      </c>
      <c r="P13" s="69">
        <v>37</v>
      </c>
      <c r="Q13" s="69">
        <v>25</v>
      </c>
      <c r="R13" s="77">
        <v>62</v>
      </c>
      <c r="S13" s="108"/>
      <c r="T13" s="60" t="s">
        <v>28</v>
      </c>
      <c r="U13" s="69">
        <v>1631</v>
      </c>
      <c r="V13" s="69">
        <v>2016</v>
      </c>
      <c r="W13" s="69">
        <v>2163</v>
      </c>
      <c r="X13" s="77">
        <v>4179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113</v>
      </c>
      <c r="C15" s="70">
        <f>C5+C7+C9+C11+C13</f>
        <v>2857</v>
      </c>
      <c r="D15" s="70">
        <f t="shared" ref="D15:F16" si="2">D5+D7+D9+D11+D13</f>
        <v>2901</v>
      </c>
      <c r="E15" s="70">
        <f t="shared" si="2"/>
        <v>3301</v>
      </c>
      <c r="F15" s="78">
        <f t="shared" si="2"/>
        <v>6202</v>
      </c>
      <c r="G15" s="54"/>
      <c r="H15" s="62" t="s">
        <v>113</v>
      </c>
      <c r="I15" s="70">
        <f t="shared" ref="I15:L16" si="3">I5+I7+I9+I11+I13</f>
        <v>602</v>
      </c>
      <c r="J15" s="70">
        <f t="shared" si="3"/>
        <v>713</v>
      </c>
      <c r="K15" s="70">
        <f t="shared" si="3"/>
        <v>836</v>
      </c>
      <c r="L15" s="78">
        <f t="shared" si="3"/>
        <v>1549</v>
      </c>
      <c r="M15" s="54"/>
      <c r="N15" s="62" t="s">
        <v>113</v>
      </c>
      <c r="O15" s="70">
        <f t="shared" ref="O15:R16" si="4">O5+O7+O9+O11+O13</f>
        <v>380</v>
      </c>
      <c r="P15" s="70">
        <f t="shared" si="4"/>
        <v>431</v>
      </c>
      <c r="Q15" s="70">
        <f t="shared" si="4"/>
        <v>450</v>
      </c>
      <c r="R15" s="78">
        <f t="shared" si="4"/>
        <v>881</v>
      </c>
      <c r="S15" s="108"/>
      <c r="T15" s="60" t="s">
        <v>131</v>
      </c>
      <c r="U15" s="69">
        <v>142</v>
      </c>
      <c r="V15" s="69">
        <v>194</v>
      </c>
      <c r="W15" s="69">
        <v>225</v>
      </c>
      <c r="X15" s="77">
        <v>419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19</v>
      </c>
      <c r="B17" s="60" t="s">
        <v>132</v>
      </c>
      <c r="C17" s="69">
        <v>3420</v>
      </c>
      <c r="D17" s="69">
        <v>3767</v>
      </c>
      <c r="E17" s="69">
        <v>4205</v>
      </c>
      <c r="F17" s="77">
        <v>7972</v>
      </c>
      <c r="G17" s="53" t="s">
        <v>58</v>
      </c>
      <c r="H17" s="60" t="s">
        <v>134</v>
      </c>
      <c r="I17" s="69">
        <v>185</v>
      </c>
      <c r="J17" s="69">
        <v>233</v>
      </c>
      <c r="K17" s="69">
        <v>237</v>
      </c>
      <c r="L17" s="77">
        <v>470</v>
      </c>
      <c r="M17" s="53" t="s">
        <v>1</v>
      </c>
      <c r="N17" s="60" t="s">
        <v>135</v>
      </c>
      <c r="O17" s="69">
        <v>187</v>
      </c>
      <c r="P17" s="69">
        <v>229</v>
      </c>
      <c r="Q17" s="69">
        <v>222</v>
      </c>
      <c r="R17" s="77">
        <v>451</v>
      </c>
      <c r="S17" s="108"/>
      <c r="T17" s="60" t="s">
        <v>133</v>
      </c>
      <c r="U17" s="69">
        <v>130</v>
      </c>
      <c r="V17" s="69">
        <v>203</v>
      </c>
      <c r="W17" s="69">
        <v>224</v>
      </c>
      <c r="X17" s="77">
        <v>427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125</v>
      </c>
      <c r="C19" s="69">
        <v>331</v>
      </c>
      <c r="D19" s="69">
        <v>363</v>
      </c>
      <c r="E19" s="69">
        <v>340</v>
      </c>
      <c r="F19" s="77">
        <v>703</v>
      </c>
      <c r="G19" s="54"/>
      <c r="H19" s="62" t="s">
        <v>113</v>
      </c>
      <c r="I19" s="70">
        <f t="shared" ref="I19:L20" si="5">I17</f>
        <v>185</v>
      </c>
      <c r="J19" s="70">
        <f t="shared" si="5"/>
        <v>233</v>
      </c>
      <c r="K19" s="70">
        <f t="shared" si="5"/>
        <v>237</v>
      </c>
      <c r="L19" s="78">
        <f t="shared" si="5"/>
        <v>470</v>
      </c>
      <c r="M19" s="54"/>
      <c r="N19" s="60" t="s">
        <v>136</v>
      </c>
      <c r="O19" s="69">
        <v>169</v>
      </c>
      <c r="P19" s="69">
        <v>187</v>
      </c>
      <c r="Q19" s="69">
        <v>181</v>
      </c>
      <c r="R19" s="77">
        <v>368</v>
      </c>
      <c r="S19" s="108"/>
      <c r="T19" s="114" t="s">
        <v>138</v>
      </c>
      <c r="U19" s="69">
        <v>548</v>
      </c>
      <c r="V19" s="69">
        <v>714</v>
      </c>
      <c r="W19" s="69">
        <v>744</v>
      </c>
      <c r="X19" s="77">
        <v>1458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139</v>
      </c>
      <c r="C21" s="69">
        <v>555</v>
      </c>
      <c r="D21" s="69">
        <v>570</v>
      </c>
      <c r="E21" s="69">
        <v>530</v>
      </c>
      <c r="F21" s="77">
        <v>1100</v>
      </c>
      <c r="G21" s="53" t="s">
        <v>59</v>
      </c>
      <c r="H21" s="60" t="s">
        <v>141</v>
      </c>
      <c r="I21" s="69">
        <v>381</v>
      </c>
      <c r="J21" s="69">
        <v>516</v>
      </c>
      <c r="K21" s="69">
        <v>544</v>
      </c>
      <c r="L21" s="77">
        <v>1060</v>
      </c>
      <c r="M21" s="54"/>
      <c r="N21" s="60" t="s">
        <v>142</v>
      </c>
      <c r="O21" s="69">
        <v>139</v>
      </c>
      <c r="P21" s="69">
        <v>138</v>
      </c>
      <c r="Q21" s="69">
        <v>157</v>
      </c>
      <c r="R21" s="77">
        <v>295</v>
      </c>
      <c r="S21" s="108"/>
      <c r="T21" s="62" t="s">
        <v>113</v>
      </c>
      <c r="U21" s="70">
        <f t="shared" ref="U21:X22" si="6">U11+U13+U15+U17+U19</f>
        <v>2823</v>
      </c>
      <c r="V21" s="70">
        <f t="shared" si="6"/>
        <v>3596</v>
      </c>
      <c r="W21" s="70">
        <f t="shared" si="6"/>
        <v>3875</v>
      </c>
      <c r="X21" s="78">
        <f t="shared" si="6"/>
        <v>7471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144</v>
      </c>
      <c r="C23" s="69">
        <v>121</v>
      </c>
      <c r="D23" s="69">
        <v>142</v>
      </c>
      <c r="E23" s="69">
        <v>153</v>
      </c>
      <c r="F23" s="77">
        <v>295</v>
      </c>
      <c r="G23" s="54"/>
      <c r="H23" s="60" t="s">
        <v>114</v>
      </c>
      <c r="I23" s="69">
        <v>770</v>
      </c>
      <c r="J23" s="69">
        <v>925</v>
      </c>
      <c r="K23" s="69">
        <v>968</v>
      </c>
      <c r="L23" s="77">
        <v>1893</v>
      </c>
      <c r="M23" s="54"/>
      <c r="N23" s="62" t="s">
        <v>113</v>
      </c>
      <c r="O23" s="70">
        <f t="shared" ref="O23:R24" si="7">O17+O19+O21</f>
        <v>495</v>
      </c>
      <c r="P23" s="70">
        <f t="shared" si="7"/>
        <v>554</v>
      </c>
      <c r="Q23" s="70">
        <f t="shared" si="7"/>
        <v>560</v>
      </c>
      <c r="R23" s="78">
        <f t="shared" si="7"/>
        <v>1114</v>
      </c>
      <c r="S23" s="112" t="s">
        <v>90</v>
      </c>
      <c r="T23" s="64" t="s">
        <v>150</v>
      </c>
      <c r="U23" s="69">
        <v>126</v>
      </c>
      <c r="V23" s="69">
        <v>152</v>
      </c>
      <c r="W23" s="69">
        <v>180</v>
      </c>
      <c r="X23" s="77">
        <v>332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113</v>
      </c>
      <c r="C25" s="70">
        <f t="shared" ref="C25:F26" si="8">C17+C19+C21+C23</f>
        <v>4427</v>
      </c>
      <c r="D25" s="70">
        <f t="shared" si="8"/>
        <v>4842</v>
      </c>
      <c r="E25" s="70">
        <f t="shared" si="8"/>
        <v>5228</v>
      </c>
      <c r="F25" s="78">
        <f t="shared" si="8"/>
        <v>10070</v>
      </c>
      <c r="G25" s="54"/>
      <c r="H25" s="60" t="s">
        <v>151</v>
      </c>
      <c r="I25" s="69">
        <v>1231</v>
      </c>
      <c r="J25" s="69">
        <v>1458</v>
      </c>
      <c r="K25" s="69">
        <v>1540</v>
      </c>
      <c r="L25" s="77">
        <v>2998</v>
      </c>
      <c r="M25" s="53" t="s">
        <v>77</v>
      </c>
      <c r="N25" s="60" t="s">
        <v>152</v>
      </c>
      <c r="O25" s="69">
        <v>54</v>
      </c>
      <c r="P25" s="69">
        <v>85</v>
      </c>
      <c r="Q25" s="69">
        <v>88</v>
      </c>
      <c r="R25" s="77">
        <v>173</v>
      </c>
      <c r="S25" s="108"/>
      <c r="T25" s="64" t="s">
        <v>153</v>
      </c>
      <c r="U25" s="69">
        <v>14</v>
      </c>
      <c r="V25" s="69">
        <v>16</v>
      </c>
      <c r="W25" s="69">
        <v>26</v>
      </c>
      <c r="X25" s="77">
        <v>42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94</v>
      </c>
      <c r="C27" s="69">
        <v>1621</v>
      </c>
      <c r="D27" s="69">
        <v>1780</v>
      </c>
      <c r="E27" s="69">
        <v>1882</v>
      </c>
      <c r="F27" s="77">
        <v>3662</v>
      </c>
      <c r="G27" s="54"/>
      <c r="H27" s="60" t="s">
        <v>154</v>
      </c>
      <c r="I27" s="69">
        <v>465</v>
      </c>
      <c r="J27" s="69">
        <v>575</v>
      </c>
      <c r="K27" s="69">
        <v>629</v>
      </c>
      <c r="L27" s="77">
        <v>1204</v>
      </c>
      <c r="M27" s="54"/>
      <c r="N27" s="60" t="s">
        <v>155</v>
      </c>
      <c r="O27" s="69">
        <v>172</v>
      </c>
      <c r="P27" s="69">
        <v>243</v>
      </c>
      <c r="Q27" s="69">
        <v>244</v>
      </c>
      <c r="R27" s="77">
        <v>487</v>
      </c>
      <c r="S27" s="108"/>
      <c r="T27" s="62" t="s">
        <v>113</v>
      </c>
      <c r="U27" s="70">
        <f t="shared" ref="U27:X28" si="9">U23+U25</f>
        <v>140</v>
      </c>
      <c r="V27" s="70">
        <f t="shared" si="9"/>
        <v>168</v>
      </c>
      <c r="W27" s="70">
        <f t="shared" si="9"/>
        <v>206</v>
      </c>
      <c r="X27" s="78">
        <f t="shared" si="9"/>
        <v>374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157</v>
      </c>
      <c r="C29" s="69">
        <v>171</v>
      </c>
      <c r="D29" s="69">
        <v>191</v>
      </c>
      <c r="E29" s="69">
        <v>170</v>
      </c>
      <c r="F29" s="77">
        <v>361</v>
      </c>
      <c r="G29" s="54"/>
      <c r="H29" s="60" t="s">
        <v>158</v>
      </c>
      <c r="I29" s="69">
        <v>426</v>
      </c>
      <c r="J29" s="69">
        <v>622</v>
      </c>
      <c r="K29" s="69">
        <v>661</v>
      </c>
      <c r="L29" s="77">
        <v>1283</v>
      </c>
      <c r="M29" s="54"/>
      <c r="N29" s="60" t="s">
        <v>159</v>
      </c>
      <c r="O29" s="69">
        <v>179</v>
      </c>
      <c r="P29" s="69">
        <v>202</v>
      </c>
      <c r="Q29" s="69">
        <v>231</v>
      </c>
      <c r="R29" s="77">
        <v>433</v>
      </c>
      <c r="S29" s="108" t="s">
        <v>20</v>
      </c>
      <c r="T29" s="64" t="s">
        <v>153</v>
      </c>
      <c r="U29" s="69">
        <v>614</v>
      </c>
      <c r="V29" s="69">
        <v>803</v>
      </c>
      <c r="W29" s="69">
        <v>867</v>
      </c>
      <c r="X29" s="77">
        <v>1670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95</v>
      </c>
      <c r="C31" s="69">
        <v>2449</v>
      </c>
      <c r="D31" s="69">
        <v>2472</v>
      </c>
      <c r="E31" s="69">
        <v>2624</v>
      </c>
      <c r="F31" s="77">
        <v>5096</v>
      </c>
      <c r="G31" s="54"/>
      <c r="H31" s="62" t="s">
        <v>113</v>
      </c>
      <c r="I31" s="70">
        <f t="shared" ref="I31:L32" si="10">I21+I23+I25+I27+I29</f>
        <v>3273</v>
      </c>
      <c r="J31" s="70">
        <f t="shared" si="10"/>
        <v>4096</v>
      </c>
      <c r="K31" s="70">
        <f t="shared" si="10"/>
        <v>4342</v>
      </c>
      <c r="L31" s="78">
        <f t="shared" si="10"/>
        <v>8438</v>
      </c>
      <c r="M31" s="54"/>
      <c r="N31" s="62" t="s">
        <v>113</v>
      </c>
      <c r="O31" s="70">
        <f t="shared" ref="O31:R32" si="11">O25+O27+O29</f>
        <v>405</v>
      </c>
      <c r="P31" s="70">
        <f t="shared" si="11"/>
        <v>530</v>
      </c>
      <c r="Q31" s="70">
        <f t="shared" si="11"/>
        <v>563</v>
      </c>
      <c r="R31" s="78">
        <f t="shared" si="11"/>
        <v>1093</v>
      </c>
      <c r="S31" s="108"/>
      <c r="T31" s="64" t="s">
        <v>41</v>
      </c>
      <c r="U31" s="69">
        <v>424</v>
      </c>
      <c r="V31" s="69">
        <v>563</v>
      </c>
      <c r="W31" s="69">
        <v>541</v>
      </c>
      <c r="X31" s="77">
        <v>1104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68</v>
      </c>
      <c r="C33" s="69">
        <v>1418</v>
      </c>
      <c r="D33" s="69">
        <v>1429</v>
      </c>
      <c r="E33" s="69">
        <v>1514</v>
      </c>
      <c r="F33" s="77">
        <v>2943</v>
      </c>
      <c r="G33" s="53" t="s">
        <v>62</v>
      </c>
      <c r="H33" s="60" t="s">
        <v>160</v>
      </c>
      <c r="I33" s="69">
        <v>194</v>
      </c>
      <c r="J33" s="69">
        <v>239</v>
      </c>
      <c r="K33" s="69">
        <v>249</v>
      </c>
      <c r="L33" s="77">
        <v>488</v>
      </c>
      <c r="M33" s="82" t="s">
        <v>60</v>
      </c>
      <c r="N33" s="85"/>
      <c r="O33" s="70">
        <f t="shared" ref="O33:R34" si="12">I67+I73+I83+I93+I103+I115+I123+I131+O15+O23+O31</f>
        <v>8584</v>
      </c>
      <c r="P33" s="70">
        <f t="shared" si="12"/>
        <v>11054</v>
      </c>
      <c r="Q33" s="70">
        <f t="shared" si="12"/>
        <v>11562</v>
      </c>
      <c r="R33" s="78">
        <f t="shared" si="12"/>
        <v>22616</v>
      </c>
      <c r="S33" s="108"/>
      <c r="T33" s="64" t="s">
        <v>162</v>
      </c>
      <c r="U33" s="69">
        <v>254</v>
      </c>
      <c r="V33" s="69">
        <v>344</v>
      </c>
      <c r="W33" s="69">
        <v>384</v>
      </c>
      <c r="X33" s="77">
        <v>728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163</v>
      </c>
      <c r="C35" s="69">
        <v>589</v>
      </c>
      <c r="D35" s="69">
        <v>538</v>
      </c>
      <c r="E35" s="69">
        <v>573</v>
      </c>
      <c r="F35" s="77">
        <v>1111</v>
      </c>
      <c r="G35" s="54"/>
      <c r="H35" s="60" t="s">
        <v>166</v>
      </c>
      <c r="I35" s="69">
        <v>206</v>
      </c>
      <c r="J35" s="69">
        <v>278</v>
      </c>
      <c r="K35" s="69">
        <v>322</v>
      </c>
      <c r="L35" s="77">
        <v>600</v>
      </c>
      <c r="M35" s="54" t="s">
        <v>79</v>
      </c>
      <c r="N35" s="84" t="s">
        <v>167</v>
      </c>
      <c r="O35" s="67">
        <v>57</v>
      </c>
      <c r="P35" s="67">
        <v>70</v>
      </c>
      <c r="Q35" s="67">
        <v>62</v>
      </c>
      <c r="R35" s="94">
        <v>132</v>
      </c>
      <c r="S35" s="108"/>
      <c r="T35" s="64" t="s">
        <v>168</v>
      </c>
      <c r="U35" s="69">
        <v>624</v>
      </c>
      <c r="V35" s="69">
        <v>864</v>
      </c>
      <c r="W35" s="69">
        <v>913</v>
      </c>
      <c r="X35" s="77">
        <v>1777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169</v>
      </c>
      <c r="C37" s="69">
        <v>518</v>
      </c>
      <c r="D37" s="69">
        <v>496</v>
      </c>
      <c r="E37" s="69">
        <v>500</v>
      </c>
      <c r="F37" s="77">
        <v>996</v>
      </c>
      <c r="G37" s="54"/>
      <c r="H37" s="60" t="s">
        <v>171</v>
      </c>
      <c r="I37" s="69">
        <v>796</v>
      </c>
      <c r="J37" s="69">
        <v>794</v>
      </c>
      <c r="K37" s="69">
        <v>841</v>
      </c>
      <c r="L37" s="77">
        <v>1635</v>
      </c>
      <c r="M37" s="54"/>
      <c r="N37" s="60" t="s">
        <v>173</v>
      </c>
      <c r="O37" s="69">
        <v>115</v>
      </c>
      <c r="P37" s="69">
        <v>141</v>
      </c>
      <c r="Q37" s="69">
        <v>154</v>
      </c>
      <c r="R37" s="77">
        <v>295</v>
      </c>
      <c r="S37" s="108"/>
      <c r="T37" s="62" t="s">
        <v>113</v>
      </c>
      <c r="U37" s="70">
        <f t="shared" ref="U37:X38" si="13">U29+U31+U33+U35</f>
        <v>1916</v>
      </c>
      <c r="V37" s="70">
        <f t="shared" si="13"/>
        <v>2574</v>
      </c>
      <c r="W37" s="70">
        <f t="shared" si="13"/>
        <v>2705</v>
      </c>
      <c r="X37" s="78">
        <f t="shared" si="13"/>
        <v>5279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175</v>
      </c>
      <c r="C39" s="69">
        <v>223</v>
      </c>
      <c r="D39" s="69">
        <v>183</v>
      </c>
      <c r="E39" s="69">
        <v>185</v>
      </c>
      <c r="F39" s="77">
        <v>368</v>
      </c>
      <c r="G39" s="54"/>
      <c r="H39" s="60" t="s">
        <v>176</v>
      </c>
      <c r="I39" s="69">
        <v>163</v>
      </c>
      <c r="J39" s="69">
        <v>207</v>
      </c>
      <c r="K39" s="69">
        <v>227</v>
      </c>
      <c r="L39" s="77">
        <v>434</v>
      </c>
      <c r="M39" s="54"/>
      <c r="N39" s="60" t="s">
        <v>177</v>
      </c>
      <c r="O39" s="69">
        <v>76</v>
      </c>
      <c r="P39" s="69">
        <v>106</v>
      </c>
      <c r="Q39" s="69">
        <v>104</v>
      </c>
      <c r="R39" s="77">
        <v>210</v>
      </c>
      <c r="S39" s="112" t="s">
        <v>179</v>
      </c>
      <c r="T39" s="64" t="s">
        <v>180</v>
      </c>
      <c r="U39" s="69">
        <v>698</v>
      </c>
      <c r="V39" s="69">
        <v>899</v>
      </c>
      <c r="W39" s="69">
        <v>892</v>
      </c>
      <c r="X39" s="77">
        <v>1791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170</v>
      </c>
      <c r="C41" s="69">
        <v>179</v>
      </c>
      <c r="D41" s="69">
        <v>170</v>
      </c>
      <c r="E41" s="69">
        <v>178</v>
      </c>
      <c r="F41" s="77">
        <v>348</v>
      </c>
      <c r="G41" s="54"/>
      <c r="H41" s="60" t="s">
        <v>181</v>
      </c>
      <c r="I41" s="69">
        <v>128</v>
      </c>
      <c r="J41" s="69">
        <v>160</v>
      </c>
      <c r="K41" s="69">
        <v>182</v>
      </c>
      <c r="L41" s="77">
        <v>342</v>
      </c>
      <c r="M41" s="54"/>
      <c r="N41" s="60" t="s">
        <v>182</v>
      </c>
      <c r="O41" s="69">
        <v>140</v>
      </c>
      <c r="P41" s="69">
        <v>181</v>
      </c>
      <c r="Q41" s="69">
        <v>176</v>
      </c>
      <c r="R41" s="77">
        <v>357</v>
      </c>
      <c r="S41" s="108"/>
      <c r="T41" s="64" t="s">
        <v>87</v>
      </c>
      <c r="U41" s="69">
        <v>144</v>
      </c>
      <c r="V41" s="69">
        <v>163</v>
      </c>
      <c r="W41" s="69">
        <v>168</v>
      </c>
      <c r="X41" s="77">
        <v>331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183</v>
      </c>
      <c r="C43" s="69">
        <v>182</v>
      </c>
      <c r="D43" s="69">
        <v>170</v>
      </c>
      <c r="E43" s="69">
        <v>175</v>
      </c>
      <c r="F43" s="77">
        <v>345</v>
      </c>
      <c r="G43" s="54"/>
      <c r="H43" s="62" t="s">
        <v>113</v>
      </c>
      <c r="I43" s="70">
        <f t="shared" ref="I43:L44" si="14">I33+I35+I37+I39+I41</f>
        <v>1487</v>
      </c>
      <c r="J43" s="70">
        <f t="shared" si="14"/>
        <v>1678</v>
      </c>
      <c r="K43" s="70">
        <f t="shared" si="14"/>
        <v>1821</v>
      </c>
      <c r="L43" s="78">
        <f t="shared" si="14"/>
        <v>3499</v>
      </c>
      <c r="M43" s="54"/>
      <c r="N43" s="60" t="s">
        <v>147</v>
      </c>
      <c r="O43" s="69">
        <v>189</v>
      </c>
      <c r="P43" s="69">
        <v>227</v>
      </c>
      <c r="Q43" s="69">
        <v>240</v>
      </c>
      <c r="R43" s="77">
        <v>467</v>
      </c>
      <c r="S43" s="108"/>
      <c r="T43" s="64" t="s">
        <v>184</v>
      </c>
      <c r="U43" s="69">
        <v>85</v>
      </c>
      <c r="V43" s="69">
        <v>142</v>
      </c>
      <c r="W43" s="69">
        <v>138</v>
      </c>
      <c r="X43" s="77">
        <v>280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118</v>
      </c>
      <c r="C45" s="69">
        <v>149</v>
      </c>
      <c r="D45" s="69">
        <v>154</v>
      </c>
      <c r="E45" s="69">
        <v>162</v>
      </c>
      <c r="F45" s="77">
        <v>316</v>
      </c>
      <c r="G45" s="53" t="s">
        <v>30</v>
      </c>
      <c r="H45" s="60" t="s">
        <v>185</v>
      </c>
      <c r="I45" s="69">
        <v>680</v>
      </c>
      <c r="J45" s="69">
        <v>950</v>
      </c>
      <c r="K45" s="69">
        <v>953</v>
      </c>
      <c r="L45" s="77">
        <v>1903</v>
      </c>
      <c r="M45" s="54"/>
      <c r="N45" s="60" t="s">
        <v>186</v>
      </c>
      <c r="O45" s="69">
        <v>21</v>
      </c>
      <c r="P45" s="69">
        <v>26</v>
      </c>
      <c r="Q45" s="69">
        <v>24</v>
      </c>
      <c r="R45" s="77">
        <v>50</v>
      </c>
      <c r="S45" s="108"/>
      <c r="T45" s="64" t="s">
        <v>187</v>
      </c>
      <c r="U45" s="69">
        <v>2075</v>
      </c>
      <c r="V45" s="69">
        <v>2368</v>
      </c>
      <c r="W45" s="69">
        <v>2261</v>
      </c>
      <c r="X45" s="77">
        <v>4629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113</v>
      </c>
      <c r="C47" s="70">
        <f t="shared" ref="C47:F48" si="15">C27+C29+C31+C33+C35+C37+C39+C41+C43+C45</f>
        <v>7499</v>
      </c>
      <c r="D47" s="70">
        <f t="shared" si="15"/>
        <v>7583</v>
      </c>
      <c r="E47" s="70">
        <f t="shared" si="15"/>
        <v>7963</v>
      </c>
      <c r="F47" s="78">
        <f t="shared" si="15"/>
        <v>15546</v>
      </c>
      <c r="G47" s="54"/>
      <c r="H47" s="60" t="s">
        <v>188</v>
      </c>
      <c r="I47" s="69">
        <v>395</v>
      </c>
      <c r="J47" s="69">
        <v>473</v>
      </c>
      <c r="K47" s="69">
        <v>460</v>
      </c>
      <c r="L47" s="77">
        <v>933</v>
      </c>
      <c r="M47" s="54"/>
      <c r="N47" s="62" t="s">
        <v>113</v>
      </c>
      <c r="O47" s="70">
        <f t="shared" ref="O47:R48" si="16">O35+O37+O39+O41+O43+O45</f>
        <v>598</v>
      </c>
      <c r="P47" s="70">
        <f t="shared" si="16"/>
        <v>751</v>
      </c>
      <c r="Q47" s="70">
        <f t="shared" si="16"/>
        <v>760</v>
      </c>
      <c r="R47" s="78">
        <f t="shared" si="16"/>
        <v>1511</v>
      </c>
      <c r="S47" s="108"/>
      <c r="T47" s="62" t="s">
        <v>113</v>
      </c>
      <c r="U47" s="70">
        <f t="shared" ref="U47:X48" si="17">U39+U41+U43+U45</f>
        <v>3002</v>
      </c>
      <c r="V47" s="70">
        <f t="shared" si="17"/>
        <v>3572</v>
      </c>
      <c r="W47" s="70">
        <f t="shared" si="17"/>
        <v>3459</v>
      </c>
      <c r="X47" s="78">
        <f t="shared" si="17"/>
        <v>7031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189</v>
      </c>
      <c r="C49" s="69">
        <v>880</v>
      </c>
      <c r="D49" s="69">
        <v>1005</v>
      </c>
      <c r="E49" s="69">
        <v>1061</v>
      </c>
      <c r="F49" s="77">
        <v>2066</v>
      </c>
      <c r="G49" s="54"/>
      <c r="H49" s="60" t="s">
        <v>191</v>
      </c>
      <c r="I49" s="69">
        <v>636</v>
      </c>
      <c r="J49" s="69">
        <v>764</v>
      </c>
      <c r="K49" s="69">
        <v>814</v>
      </c>
      <c r="L49" s="77">
        <v>1578</v>
      </c>
      <c r="M49" s="53" t="s">
        <v>82</v>
      </c>
      <c r="N49" s="60" t="s">
        <v>148</v>
      </c>
      <c r="O49" s="69">
        <v>211</v>
      </c>
      <c r="P49" s="69">
        <v>198</v>
      </c>
      <c r="Q49" s="69">
        <v>232</v>
      </c>
      <c r="R49" s="77">
        <v>430</v>
      </c>
      <c r="S49" s="112" t="s">
        <v>193</v>
      </c>
      <c r="T49" s="64" t="s">
        <v>71</v>
      </c>
      <c r="U49" s="69">
        <v>1741</v>
      </c>
      <c r="V49" s="69">
        <v>1978</v>
      </c>
      <c r="W49" s="69">
        <v>2000</v>
      </c>
      <c r="X49" s="77">
        <v>3978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113</v>
      </c>
      <c r="C51" s="70">
        <f t="shared" ref="C51:F52" si="18">C49</f>
        <v>880</v>
      </c>
      <c r="D51" s="70">
        <f t="shared" si="18"/>
        <v>1005</v>
      </c>
      <c r="E51" s="70">
        <f t="shared" si="18"/>
        <v>1061</v>
      </c>
      <c r="F51" s="78">
        <f t="shared" si="18"/>
        <v>2066</v>
      </c>
      <c r="G51" s="54"/>
      <c r="H51" s="60" t="s">
        <v>16</v>
      </c>
      <c r="I51" s="69">
        <v>154</v>
      </c>
      <c r="J51" s="69">
        <v>182</v>
      </c>
      <c r="K51" s="69">
        <v>209</v>
      </c>
      <c r="L51" s="77">
        <v>391</v>
      </c>
      <c r="M51" s="54"/>
      <c r="N51" s="60" t="s">
        <v>192</v>
      </c>
      <c r="O51" s="69">
        <v>32</v>
      </c>
      <c r="P51" s="69">
        <v>46</v>
      </c>
      <c r="Q51" s="69">
        <v>50</v>
      </c>
      <c r="R51" s="77">
        <v>96</v>
      </c>
      <c r="S51" s="108"/>
      <c r="T51" s="62" t="s">
        <v>113</v>
      </c>
      <c r="U51" s="70">
        <f t="shared" ref="U51:X52" si="19">U49</f>
        <v>1741</v>
      </c>
      <c r="V51" s="70">
        <f t="shared" si="19"/>
        <v>1978</v>
      </c>
      <c r="W51" s="70">
        <f t="shared" si="19"/>
        <v>2000</v>
      </c>
      <c r="X51" s="78">
        <f t="shared" si="19"/>
        <v>3978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33</v>
      </c>
      <c r="B53" s="60" t="s">
        <v>194</v>
      </c>
      <c r="C53" s="69">
        <v>575</v>
      </c>
      <c r="D53" s="69">
        <v>713</v>
      </c>
      <c r="E53" s="69">
        <v>725</v>
      </c>
      <c r="F53" s="77">
        <v>1438</v>
      </c>
      <c r="G53" s="54"/>
      <c r="H53" s="60" t="s">
        <v>196</v>
      </c>
      <c r="I53" s="69">
        <v>22</v>
      </c>
      <c r="J53" s="69">
        <v>22</v>
      </c>
      <c r="K53" s="69">
        <v>0</v>
      </c>
      <c r="L53" s="77">
        <v>22</v>
      </c>
      <c r="M53" s="54"/>
      <c r="N53" s="60" t="s">
        <v>198</v>
      </c>
      <c r="O53" s="69">
        <v>25</v>
      </c>
      <c r="P53" s="69">
        <v>40</v>
      </c>
      <c r="Q53" s="69">
        <v>38</v>
      </c>
      <c r="R53" s="77">
        <v>78</v>
      </c>
      <c r="S53" s="112" t="s">
        <v>197</v>
      </c>
      <c r="T53" s="64" t="s">
        <v>199</v>
      </c>
      <c r="U53" s="69">
        <v>249</v>
      </c>
      <c r="V53" s="69">
        <v>340</v>
      </c>
      <c r="W53" s="69">
        <v>360</v>
      </c>
      <c r="X53" s="77">
        <v>700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201</v>
      </c>
      <c r="C55" s="69">
        <v>1513</v>
      </c>
      <c r="D55" s="69">
        <v>1785</v>
      </c>
      <c r="E55" s="69">
        <v>1833</v>
      </c>
      <c r="F55" s="77">
        <v>3618</v>
      </c>
      <c r="G55" s="54"/>
      <c r="H55" s="62" t="s">
        <v>113</v>
      </c>
      <c r="I55" s="70">
        <f t="shared" ref="I55:L56" si="20">I45+I47+I49+I51+I53</f>
        <v>1887</v>
      </c>
      <c r="J55" s="70">
        <f t="shared" si="20"/>
        <v>2391</v>
      </c>
      <c r="K55" s="70">
        <f t="shared" si="20"/>
        <v>2436</v>
      </c>
      <c r="L55" s="78">
        <f t="shared" si="20"/>
        <v>4827</v>
      </c>
      <c r="M55" s="54"/>
      <c r="N55" s="60" t="s">
        <v>143</v>
      </c>
      <c r="O55" s="69">
        <v>10</v>
      </c>
      <c r="P55" s="69">
        <v>12</v>
      </c>
      <c r="Q55" s="69">
        <v>11</v>
      </c>
      <c r="R55" s="77">
        <v>23</v>
      </c>
      <c r="S55" s="108"/>
      <c r="T55" s="64" t="s">
        <v>202</v>
      </c>
      <c r="U55" s="69">
        <v>154</v>
      </c>
      <c r="V55" s="69">
        <v>204</v>
      </c>
      <c r="W55" s="69">
        <v>220</v>
      </c>
      <c r="X55" s="77">
        <v>424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204</v>
      </c>
      <c r="C57" s="69">
        <v>1341</v>
      </c>
      <c r="D57" s="69">
        <v>1648</v>
      </c>
      <c r="E57" s="69">
        <v>1601</v>
      </c>
      <c r="F57" s="77">
        <v>3249</v>
      </c>
      <c r="G57" s="53" t="s">
        <v>8</v>
      </c>
      <c r="H57" s="60" t="s">
        <v>205</v>
      </c>
      <c r="I57" s="69">
        <v>0</v>
      </c>
      <c r="J57" s="69">
        <v>0</v>
      </c>
      <c r="K57" s="69">
        <v>0</v>
      </c>
      <c r="L57" s="77">
        <v>0</v>
      </c>
      <c r="M57" s="54"/>
      <c r="N57" s="60" t="s">
        <v>206</v>
      </c>
      <c r="O57" s="69">
        <v>40</v>
      </c>
      <c r="P57" s="69">
        <v>57</v>
      </c>
      <c r="Q57" s="69">
        <v>57</v>
      </c>
      <c r="R57" s="77">
        <v>114</v>
      </c>
      <c r="S57" s="108"/>
      <c r="T57" s="64" t="s">
        <v>44</v>
      </c>
      <c r="U57" s="69">
        <v>221</v>
      </c>
      <c r="V57" s="69">
        <v>343</v>
      </c>
      <c r="W57" s="69">
        <v>333</v>
      </c>
      <c r="X57" s="77">
        <v>676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208</v>
      </c>
      <c r="C59" s="69">
        <v>677</v>
      </c>
      <c r="D59" s="69">
        <v>839</v>
      </c>
      <c r="E59" s="69">
        <v>893</v>
      </c>
      <c r="F59" s="77">
        <v>1732</v>
      </c>
      <c r="G59" s="54"/>
      <c r="H59" s="62" t="s">
        <v>113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209</v>
      </c>
      <c r="O59" s="69">
        <v>29</v>
      </c>
      <c r="P59" s="69">
        <v>35</v>
      </c>
      <c r="Q59" s="69">
        <v>28</v>
      </c>
      <c r="R59" s="77">
        <v>63</v>
      </c>
      <c r="S59" s="108"/>
      <c r="T59" s="64" t="s">
        <v>123</v>
      </c>
      <c r="U59" s="69">
        <v>210</v>
      </c>
      <c r="V59" s="69">
        <v>272</v>
      </c>
      <c r="W59" s="69">
        <v>305</v>
      </c>
      <c r="X59" s="77">
        <v>577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210</v>
      </c>
      <c r="C61" s="69">
        <v>314</v>
      </c>
      <c r="D61" s="69">
        <v>426</v>
      </c>
      <c r="E61" s="69">
        <v>452</v>
      </c>
      <c r="F61" s="77">
        <v>878</v>
      </c>
      <c r="G61" s="82" t="s">
        <v>200</v>
      </c>
      <c r="H61" s="85"/>
      <c r="I61" s="70">
        <f t="shared" ref="I61:L62" si="22">C15+C25+C47+C51+C63+C77+C93+C109+C115+C123+C131+I15+I19+I31+I43+I55+I59</f>
        <v>40781</v>
      </c>
      <c r="J61" s="70">
        <f t="shared" si="22"/>
        <v>45923</v>
      </c>
      <c r="K61" s="70">
        <f t="shared" si="22"/>
        <v>48670</v>
      </c>
      <c r="L61" s="78">
        <f t="shared" si="22"/>
        <v>94593</v>
      </c>
      <c r="M61" s="54"/>
      <c r="N61" s="60" t="s">
        <v>211</v>
      </c>
      <c r="O61" s="69">
        <v>54</v>
      </c>
      <c r="P61" s="69">
        <v>62</v>
      </c>
      <c r="Q61" s="69">
        <v>69</v>
      </c>
      <c r="R61" s="77">
        <v>131</v>
      </c>
      <c r="S61" s="108"/>
      <c r="T61" s="62" t="s">
        <v>113</v>
      </c>
      <c r="U61" s="70">
        <f t="shared" ref="U61:X62" si="23">U53+U55+U57+U59</f>
        <v>834</v>
      </c>
      <c r="V61" s="70">
        <f t="shared" si="23"/>
        <v>1159</v>
      </c>
      <c r="W61" s="70">
        <f t="shared" si="23"/>
        <v>1218</v>
      </c>
      <c r="X61" s="78">
        <f t="shared" si="23"/>
        <v>2377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113</v>
      </c>
      <c r="C63" s="70">
        <f t="shared" ref="C63:F64" si="24">C53+C55+C57+C59+C61</f>
        <v>4420</v>
      </c>
      <c r="D63" s="70">
        <f t="shared" si="24"/>
        <v>5411</v>
      </c>
      <c r="E63" s="70">
        <f t="shared" si="24"/>
        <v>5504</v>
      </c>
      <c r="F63" s="78">
        <f t="shared" si="24"/>
        <v>10915</v>
      </c>
      <c r="G63" s="54" t="s">
        <v>66</v>
      </c>
      <c r="H63" s="84" t="s">
        <v>212</v>
      </c>
      <c r="I63" s="67">
        <v>2159</v>
      </c>
      <c r="J63" s="67">
        <v>2693</v>
      </c>
      <c r="K63" s="67">
        <v>2846</v>
      </c>
      <c r="L63" s="94">
        <v>5539</v>
      </c>
      <c r="M63" s="54"/>
      <c r="N63" s="60" t="s">
        <v>213</v>
      </c>
      <c r="O63" s="69">
        <v>99</v>
      </c>
      <c r="P63" s="69">
        <v>124</v>
      </c>
      <c r="Q63" s="69">
        <v>121</v>
      </c>
      <c r="R63" s="77">
        <v>245</v>
      </c>
      <c r="S63" s="112" t="s">
        <v>214</v>
      </c>
      <c r="T63" s="64" t="s">
        <v>215</v>
      </c>
      <c r="U63" s="69">
        <v>302</v>
      </c>
      <c r="V63" s="69">
        <v>398</v>
      </c>
      <c r="W63" s="69">
        <v>406</v>
      </c>
      <c r="X63" s="77">
        <v>804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216</v>
      </c>
      <c r="C65" s="69">
        <v>697</v>
      </c>
      <c r="D65" s="69">
        <v>798</v>
      </c>
      <c r="E65" s="69">
        <v>889</v>
      </c>
      <c r="F65" s="77">
        <v>1687</v>
      </c>
      <c r="G65" s="54"/>
      <c r="H65" s="87" t="s">
        <v>81</v>
      </c>
      <c r="I65" s="69">
        <v>285</v>
      </c>
      <c r="J65" s="69">
        <v>414</v>
      </c>
      <c r="K65" s="69">
        <v>413</v>
      </c>
      <c r="L65" s="77">
        <v>827</v>
      </c>
      <c r="M65" s="54"/>
      <c r="N65" s="62" t="s">
        <v>113</v>
      </c>
      <c r="O65" s="70">
        <f t="shared" ref="O65:R66" si="25">O49+O51+O53+O55+O57+O59+O61+O63</f>
        <v>500</v>
      </c>
      <c r="P65" s="70">
        <f t="shared" si="25"/>
        <v>574</v>
      </c>
      <c r="Q65" s="70">
        <f t="shared" si="25"/>
        <v>606</v>
      </c>
      <c r="R65" s="78">
        <f t="shared" si="25"/>
        <v>1180</v>
      </c>
      <c r="S65" s="108"/>
      <c r="T65" s="64" t="s">
        <v>32</v>
      </c>
      <c r="U65" s="69">
        <v>198</v>
      </c>
      <c r="V65" s="69">
        <v>283</v>
      </c>
      <c r="W65" s="69">
        <v>282</v>
      </c>
      <c r="X65" s="77">
        <v>565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217</v>
      </c>
      <c r="C67" s="69">
        <v>2090</v>
      </c>
      <c r="D67" s="69">
        <v>2104</v>
      </c>
      <c r="E67" s="69">
        <v>2349</v>
      </c>
      <c r="F67" s="77">
        <v>4453</v>
      </c>
      <c r="G67" s="54"/>
      <c r="H67" s="62" t="s">
        <v>113</v>
      </c>
      <c r="I67" s="70">
        <f t="shared" ref="I67:L68" si="26">I63+I65</f>
        <v>2444</v>
      </c>
      <c r="J67" s="70">
        <f t="shared" si="26"/>
        <v>3107</v>
      </c>
      <c r="K67" s="70">
        <f t="shared" si="26"/>
        <v>3259</v>
      </c>
      <c r="L67" s="78">
        <f t="shared" si="26"/>
        <v>6366</v>
      </c>
      <c r="M67" s="82" t="s">
        <v>149</v>
      </c>
      <c r="N67" s="85"/>
      <c r="O67" s="70">
        <f t="shared" ref="O67:R68" si="27">O47+O65</f>
        <v>1098</v>
      </c>
      <c r="P67" s="70">
        <f t="shared" si="27"/>
        <v>1325</v>
      </c>
      <c r="Q67" s="70">
        <f t="shared" si="27"/>
        <v>1366</v>
      </c>
      <c r="R67" s="78">
        <f t="shared" si="27"/>
        <v>2691</v>
      </c>
      <c r="S67" s="108"/>
      <c r="T67" s="64" t="s">
        <v>91</v>
      </c>
      <c r="U67" s="69">
        <v>206</v>
      </c>
      <c r="V67" s="69">
        <v>306</v>
      </c>
      <c r="W67" s="69">
        <v>333</v>
      </c>
      <c r="X67" s="77">
        <v>639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54</v>
      </c>
      <c r="C69" s="69">
        <v>606</v>
      </c>
      <c r="D69" s="69">
        <v>638</v>
      </c>
      <c r="E69" s="69">
        <v>727</v>
      </c>
      <c r="F69" s="77">
        <v>1365</v>
      </c>
      <c r="G69" s="53" t="s">
        <v>67</v>
      </c>
      <c r="H69" s="88" t="s">
        <v>219</v>
      </c>
      <c r="I69" s="69">
        <v>1035</v>
      </c>
      <c r="J69" s="69">
        <v>1367</v>
      </c>
      <c r="K69" s="69">
        <v>1427</v>
      </c>
      <c r="L69" s="77">
        <v>2794</v>
      </c>
      <c r="M69" s="81" t="s">
        <v>220</v>
      </c>
      <c r="N69" s="59" t="s">
        <v>221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223</v>
      </c>
      <c r="U69" s="69">
        <v>332</v>
      </c>
      <c r="V69" s="69">
        <v>497</v>
      </c>
      <c r="W69" s="69">
        <v>510</v>
      </c>
      <c r="X69" s="77">
        <v>1007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207</v>
      </c>
      <c r="C71" s="69">
        <v>286</v>
      </c>
      <c r="D71" s="69">
        <v>305</v>
      </c>
      <c r="E71" s="69">
        <v>354</v>
      </c>
      <c r="F71" s="77">
        <v>659</v>
      </c>
      <c r="G71" s="54"/>
      <c r="H71" s="88" t="s">
        <v>172</v>
      </c>
      <c r="I71" s="69">
        <v>102</v>
      </c>
      <c r="J71" s="69">
        <v>152</v>
      </c>
      <c r="K71" s="69">
        <v>163</v>
      </c>
      <c r="L71" s="77">
        <v>315</v>
      </c>
      <c r="M71" s="54"/>
      <c r="N71" s="60" t="s">
        <v>224</v>
      </c>
      <c r="O71" s="69">
        <v>54</v>
      </c>
      <c r="P71" s="69">
        <v>51</v>
      </c>
      <c r="Q71" s="69">
        <v>55</v>
      </c>
      <c r="R71" s="77">
        <v>106</v>
      </c>
      <c r="S71" s="108"/>
      <c r="T71" s="64" t="s">
        <v>225</v>
      </c>
      <c r="U71" s="69">
        <v>263</v>
      </c>
      <c r="V71" s="69">
        <v>398</v>
      </c>
      <c r="W71" s="69">
        <v>392</v>
      </c>
      <c r="X71" s="77">
        <v>790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226</v>
      </c>
      <c r="C73" s="69">
        <v>550</v>
      </c>
      <c r="D73" s="69">
        <v>587</v>
      </c>
      <c r="E73" s="69">
        <v>660</v>
      </c>
      <c r="F73" s="77">
        <v>1247</v>
      </c>
      <c r="G73" s="54"/>
      <c r="H73" s="90" t="s">
        <v>113</v>
      </c>
      <c r="I73" s="70">
        <f t="shared" ref="I73:L74" si="28">I69+I71</f>
        <v>1137</v>
      </c>
      <c r="J73" s="70">
        <f t="shared" si="28"/>
        <v>1519</v>
      </c>
      <c r="K73" s="70">
        <f t="shared" si="28"/>
        <v>1590</v>
      </c>
      <c r="L73" s="78">
        <f t="shared" si="28"/>
        <v>3109</v>
      </c>
      <c r="M73" s="54"/>
      <c r="N73" s="60" t="s">
        <v>227</v>
      </c>
      <c r="O73" s="69">
        <v>302</v>
      </c>
      <c r="P73" s="69">
        <v>334</v>
      </c>
      <c r="Q73" s="69">
        <v>366</v>
      </c>
      <c r="R73" s="77">
        <v>700</v>
      </c>
      <c r="S73" s="108"/>
      <c r="T73" s="62" t="s">
        <v>113</v>
      </c>
      <c r="U73" s="70">
        <f t="shared" ref="U73:X74" si="29">U63+U65+U67+U69+U71</f>
        <v>1301</v>
      </c>
      <c r="V73" s="70">
        <f t="shared" si="29"/>
        <v>1882</v>
      </c>
      <c r="W73" s="70">
        <f t="shared" si="29"/>
        <v>1923</v>
      </c>
      <c r="X73" s="78">
        <f t="shared" si="29"/>
        <v>3805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78</v>
      </c>
      <c r="C75" s="69">
        <v>1711</v>
      </c>
      <c r="D75" s="69">
        <v>1662</v>
      </c>
      <c r="E75" s="69">
        <v>1623</v>
      </c>
      <c r="F75" s="77">
        <v>3285</v>
      </c>
      <c r="G75" s="54" t="s">
        <v>70</v>
      </c>
      <c r="H75" s="64" t="s">
        <v>27</v>
      </c>
      <c r="I75" s="69">
        <v>218</v>
      </c>
      <c r="J75" s="69">
        <v>311</v>
      </c>
      <c r="K75" s="69">
        <v>316</v>
      </c>
      <c r="L75" s="77">
        <v>627</v>
      </c>
      <c r="M75" s="54"/>
      <c r="N75" s="60" t="s">
        <v>100</v>
      </c>
      <c r="O75" s="69">
        <v>400</v>
      </c>
      <c r="P75" s="69">
        <v>466</v>
      </c>
      <c r="Q75" s="69">
        <v>486</v>
      </c>
      <c r="R75" s="77">
        <v>952</v>
      </c>
      <c r="S75" s="109" t="s">
        <v>228</v>
      </c>
      <c r="T75" s="98" t="s">
        <v>229</v>
      </c>
      <c r="U75" s="70">
        <f t="shared" ref="U75:X76" si="30">U21+U27+U37+U47+U51+U61+U73</f>
        <v>11757</v>
      </c>
      <c r="V75" s="70">
        <f t="shared" si="30"/>
        <v>14929</v>
      </c>
      <c r="W75" s="70">
        <f t="shared" si="30"/>
        <v>15386</v>
      </c>
      <c r="X75" s="78">
        <f t="shared" si="30"/>
        <v>30315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113</v>
      </c>
      <c r="C77" s="70">
        <f t="shared" ref="C77:F78" si="31">C65+C67+C69+C71+C73+C75</f>
        <v>5940</v>
      </c>
      <c r="D77" s="70">
        <f t="shared" si="31"/>
        <v>6094</v>
      </c>
      <c r="E77" s="70">
        <f t="shared" si="31"/>
        <v>6602</v>
      </c>
      <c r="F77" s="78">
        <f t="shared" si="31"/>
        <v>12696</v>
      </c>
      <c r="G77" s="54"/>
      <c r="H77" s="64" t="s">
        <v>76</v>
      </c>
      <c r="I77" s="69">
        <v>267</v>
      </c>
      <c r="J77" s="69">
        <v>362</v>
      </c>
      <c r="K77" s="69">
        <v>386</v>
      </c>
      <c r="L77" s="77">
        <v>748</v>
      </c>
      <c r="M77" s="54"/>
      <c r="N77" s="60" t="s">
        <v>230</v>
      </c>
      <c r="O77" s="69">
        <v>258</v>
      </c>
      <c r="P77" s="69">
        <v>280</v>
      </c>
      <c r="Q77" s="69">
        <v>307</v>
      </c>
      <c r="R77" s="77">
        <v>587</v>
      </c>
      <c r="S77" s="113" t="s">
        <v>12</v>
      </c>
      <c r="T77" s="115"/>
      <c r="U77" s="116">
        <f t="shared" ref="U77:X78" si="32">I61+O33+O67+O81+O97+U9+U75</f>
        <v>71069</v>
      </c>
      <c r="V77" s="116">
        <f t="shared" si="32"/>
        <v>83513</v>
      </c>
      <c r="W77" s="116">
        <f t="shared" si="32"/>
        <v>88234</v>
      </c>
      <c r="X77" s="119">
        <f t="shared" si="32"/>
        <v>171747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38</v>
      </c>
      <c r="B79" s="60" t="s">
        <v>231</v>
      </c>
      <c r="C79" s="69">
        <v>235</v>
      </c>
      <c r="D79" s="69">
        <v>308</v>
      </c>
      <c r="E79" s="69">
        <v>343</v>
      </c>
      <c r="F79" s="77">
        <v>651</v>
      </c>
      <c r="G79" s="54"/>
      <c r="H79" s="64" t="s">
        <v>232</v>
      </c>
      <c r="I79" s="69">
        <v>392</v>
      </c>
      <c r="J79" s="69">
        <v>529</v>
      </c>
      <c r="K79" s="69">
        <v>544</v>
      </c>
      <c r="L79" s="77">
        <v>1073</v>
      </c>
      <c r="M79" s="54"/>
      <c r="N79" s="60" t="s">
        <v>233</v>
      </c>
      <c r="O79" s="69">
        <v>281</v>
      </c>
      <c r="P79" s="69">
        <v>333</v>
      </c>
      <c r="Q79" s="69">
        <v>359</v>
      </c>
      <c r="R79" s="77">
        <v>692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234</v>
      </c>
      <c r="C81" s="69">
        <v>62</v>
      </c>
      <c r="D81" s="69">
        <v>86</v>
      </c>
      <c r="E81" s="69">
        <v>98</v>
      </c>
      <c r="F81" s="77">
        <v>184</v>
      </c>
      <c r="G81" s="54"/>
      <c r="H81" s="64" t="s">
        <v>72</v>
      </c>
      <c r="I81" s="69">
        <v>89</v>
      </c>
      <c r="J81" s="69">
        <v>125</v>
      </c>
      <c r="K81" s="69">
        <v>134</v>
      </c>
      <c r="L81" s="77">
        <v>259</v>
      </c>
      <c r="M81" s="95" t="s">
        <v>235</v>
      </c>
      <c r="N81" s="98" t="s">
        <v>236</v>
      </c>
      <c r="O81" s="70">
        <f t="shared" ref="O81:R82" si="33">O69+O71+O73+O75+O77+O79</f>
        <v>1308</v>
      </c>
      <c r="P81" s="70">
        <f t="shared" si="33"/>
        <v>1483</v>
      </c>
      <c r="Q81" s="70">
        <f t="shared" si="33"/>
        <v>1590</v>
      </c>
      <c r="R81" s="78">
        <f t="shared" si="33"/>
        <v>3073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203</v>
      </c>
      <c r="C83" s="69">
        <v>518</v>
      </c>
      <c r="D83" s="69">
        <v>658</v>
      </c>
      <c r="E83" s="69">
        <v>682</v>
      </c>
      <c r="F83" s="77">
        <v>1340</v>
      </c>
      <c r="G83" s="54"/>
      <c r="H83" s="90" t="s">
        <v>113</v>
      </c>
      <c r="I83" s="70">
        <f t="shared" ref="I83:L84" si="34">I75+I77+I79+I81</f>
        <v>966</v>
      </c>
      <c r="J83" s="70">
        <f t="shared" si="34"/>
        <v>1327</v>
      </c>
      <c r="K83" s="70">
        <f t="shared" si="34"/>
        <v>1380</v>
      </c>
      <c r="L83" s="78">
        <f t="shared" si="34"/>
        <v>2707</v>
      </c>
      <c r="M83" s="81" t="s">
        <v>237</v>
      </c>
      <c r="N83" s="59" t="s">
        <v>238</v>
      </c>
      <c r="O83" s="67">
        <v>26</v>
      </c>
      <c r="P83" s="67">
        <v>25</v>
      </c>
      <c r="Q83" s="67">
        <v>34</v>
      </c>
      <c r="R83" s="75">
        <v>59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218</v>
      </c>
      <c r="C85" s="69">
        <v>384</v>
      </c>
      <c r="D85" s="69">
        <v>502</v>
      </c>
      <c r="E85" s="69">
        <v>537</v>
      </c>
      <c r="F85" s="77">
        <v>1039</v>
      </c>
      <c r="G85" s="53" t="s">
        <v>21</v>
      </c>
      <c r="H85" s="64" t="s">
        <v>37</v>
      </c>
      <c r="I85" s="69">
        <v>154</v>
      </c>
      <c r="J85" s="69">
        <v>217</v>
      </c>
      <c r="K85" s="69">
        <v>200</v>
      </c>
      <c r="L85" s="77">
        <v>417</v>
      </c>
      <c r="M85" s="54"/>
      <c r="N85" s="60" t="s">
        <v>239</v>
      </c>
      <c r="O85" s="69">
        <v>94</v>
      </c>
      <c r="P85" s="69">
        <v>102</v>
      </c>
      <c r="Q85" s="69">
        <v>96</v>
      </c>
      <c r="R85" s="77">
        <v>198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240</v>
      </c>
      <c r="C87" s="69">
        <v>119</v>
      </c>
      <c r="D87" s="69">
        <v>126</v>
      </c>
      <c r="E87" s="69">
        <v>148</v>
      </c>
      <c r="F87" s="77">
        <v>274</v>
      </c>
      <c r="G87" s="54"/>
      <c r="H87" s="64" t="s">
        <v>241</v>
      </c>
      <c r="I87" s="69">
        <v>70</v>
      </c>
      <c r="J87" s="69">
        <v>92</v>
      </c>
      <c r="K87" s="69">
        <v>100</v>
      </c>
      <c r="L87" s="77">
        <v>192</v>
      </c>
      <c r="M87" s="54"/>
      <c r="N87" s="60" t="s">
        <v>242</v>
      </c>
      <c r="O87" s="69">
        <v>392</v>
      </c>
      <c r="P87" s="69">
        <v>503</v>
      </c>
      <c r="Q87" s="69">
        <v>540</v>
      </c>
      <c r="R87" s="77">
        <v>1043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243</v>
      </c>
      <c r="C89" s="69">
        <v>67</v>
      </c>
      <c r="D89" s="69">
        <v>85</v>
      </c>
      <c r="E89" s="69">
        <v>84</v>
      </c>
      <c r="F89" s="77">
        <v>169</v>
      </c>
      <c r="G89" s="54"/>
      <c r="H89" s="64" t="s">
        <v>15</v>
      </c>
      <c r="I89" s="69">
        <v>164</v>
      </c>
      <c r="J89" s="69">
        <v>186</v>
      </c>
      <c r="K89" s="69">
        <v>223</v>
      </c>
      <c r="L89" s="77">
        <v>409</v>
      </c>
      <c r="M89" s="54"/>
      <c r="N89" s="60" t="s">
        <v>244</v>
      </c>
      <c r="O89" s="69">
        <v>355</v>
      </c>
      <c r="P89" s="69">
        <v>402</v>
      </c>
      <c r="Q89" s="69">
        <v>455</v>
      </c>
      <c r="R89" s="77">
        <v>857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246</v>
      </c>
      <c r="C91" s="69">
        <v>77</v>
      </c>
      <c r="D91" s="69">
        <v>93</v>
      </c>
      <c r="E91" s="69">
        <v>89</v>
      </c>
      <c r="F91" s="77">
        <v>182</v>
      </c>
      <c r="G91" s="54"/>
      <c r="H91" s="64" t="s">
        <v>73</v>
      </c>
      <c r="I91" s="69">
        <v>145</v>
      </c>
      <c r="J91" s="69">
        <v>203</v>
      </c>
      <c r="K91" s="69">
        <v>201</v>
      </c>
      <c r="L91" s="77">
        <v>404</v>
      </c>
      <c r="M91" s="54"/>
      <c r="N91" s="60" t="s">
        <v>248</v>
      </c>
      <c r="O91" s="69">
        <v>472</v>
      </c>
      <c r="P91" s="69">
        <v>495</v>
      </c>
      <c r="Q91" s="69">
        <v>533</v>
      </c>
      <c r="R91" s="77">
        <v>1028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113</v>
      </c>
      <c r="C93" s="70">
        <f t="shared" ref="C93:F94" si="35">C79+C81+C83+C85+C87+C89+C91</f>
        <v>1462</v>
      </c>
      <c r="D93" s="70">
        <f t="shared" si="35"/>
        <v>1858</v>
      </c>
      <c r="E93" s="70">
        <f t="shared" si="35"/>
        <v>1981</v>
      </c>
      <c r="F93" s="78">
        <f t="shared" si="35"/>
        <v>3839</v>
      </c>
      <c r="G93" s="54"/>
      <c r="H93" s="90" t="s">
        <v>113</v>
      </c>
      <c r="I93" s="70">
        <f t="shared" ref="I93:L94" si="36">I85+I87+I89+I91</f>
        <v>533</v>
      </c>
      <c r="J93" s="70">
        <f t="shared" si="36"/>
        <v>698</v>
      </c>
      <c r="K93" s="70">
        <f t="shared" si="36"/>
        <v>724</v>
      </c>
      <c r="L93" s="78">
        <f t="shared" si="36"/>
        <v>1422</v>
      </c>
      <c r="M93" s="54"/>
      <c r="N93" s="60" t="s">
        <v>249</v>
      </c>
      <c r="O93" s="69">
        <v>248</v>
      </c>
      <c r="P93" s="69">
        <v>310</v>
      </c>
      <c r="Q93" s="69">
        <v>312</v>
      </c>
      <c r="R93" s="77">
        <v>622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40</v>
      </c>
      <c r="B95" s="60" t="s">
        <v>250</v>
      </c>
      <c r="C95" s="69">
        <v>1046</v>
      </c>
      <c r="D95" s="69">
        <v>1201</v>
      </c>
      <c r="E95" s="69">
        <v>1253</v>
      </c>
      <c r="F95" s="77">
        <v>2454</v>
      </c>
      <c r="G95" s="54" t="s">
        <v>63</v>
      </c>
      <c r="H95" s="64" t="s">
        <v>254</v>
      </c>
      <c r="I95" s="69">
        <v>130</v>
      </c>
      <c r="J95" s="69">
        <v>152</v>
      </c>
      <c r="K95" s="69">
        <v>169</v>
      </c>
      <c r="L95" s="77">
        <v>321</v>
      </c>
      <c r="M95" s="54"/>
      <c r="N95" s="60" t="s">
        <v>255</v>
      </c>
      <c r="O95" s="69">
        <v>449</v>
      </c>
      <c r="P95" s="69">
        <v>454</v>
      </c>
      <c r="Q95" s="69">
        <v>521</v>
      </c>
      <c r="R95" s="77">
        <v>975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256</v>
      </c>
      <c r="C97" s="69">
        <v>836</v>
      </c>
      <c r="D97" s="69">
        <v>1010</v>
      </c>
      <c r="E97" s="69">
        <v>1069</v>
      </c>
      <c r="F97" s="77">
        <v>2079</v>
      </c>
      <c r="G97" s="54"/>
      <c r="H97" s="64" t="s">
        <v>257</v>
      </c>
      <c r="I97" s="69">
        <v>48</v>
      </c>
      <c r="J97" s="69">
        <v>61</v>
      </c>
      <c r="K97" s="69">
        <v>57</v>
      </c>
      <c r="L97" s="77">
        <v>118</v>
      </c>
      <c r="M97" s="82" t="s">
        <v>258</v>
      </c>
      <c r="N97" s="85"/>
      <c r="O97" s="70">
        <f t="shared" ref="O97:R98" si="37">O83+O85+O87+O89+O91+O93+O95</f>
        <v>2036</v>
      </c>
      <c r="P97" s="70">
        <f t="shared" si="37"/>
        <v>2291</v>
      </c>
      <c r="Q97" s="70">
        <f t="shared" si="37"/>
        <v>2491</v>
      </c>
      <c r="R97" s="78">
        <f t="shared" si="37"/>
        <v>4782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259</v>
      </c>
      <c r="C99" s="69">
        <v>623</v>
      </c>
      <c r="D99" s="69">
        <v>677</v>
      </c>
      <c r="E99" s="69">
        <v>715</v>
      </c>
      <c r="F99" s="77">
        <v>1392</v>
      </c>
      <c r="G99" s="54"/>
      <c r="H99" s="92" t="s">
        <v>18</v>
      </c>
      <c r="I99" s="69">
        <v>15</v>
      </c>
      <c r="J99" s="69">
        <v>16</v>
      </c>
      <c r="K99" s="69">
        <v>17</v>
      </c>
      <c r="L99" s="77">
        <v>33</v>
      </c>
      <c r="M99" s="54" t="s">
        <v>86</v>
      </c>
      <c r="N99" s="84" t="s">
        <v>7</v>
      </c>
      <c r="O99" s="67">
        <v>333</v>
      </c>
      <c r="P99" s="67">
        <v>402</v>
      </c>
      <c r="Q99" s="67">
        <v>480</v>
      </c>
      <c r="R99" s="94">
        <v>882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260</v>
      </c>
      <c r="C101" s="69">
        <v>552</v>
      </c>
      <c r="D101" s="69">
        <v>658</v>
      </c>
      <c r="E101" s="69">
        <v>671</v>
      </c>
      <c r="F101" s="77">
        <v>1329</v>
      </c>
      <c r="G101" s="54"/>
      <c r="H101" s="64" t="s">
        <v>261</v>
      </c>
      <c r="I101" s="69">
        <v>25</v>
      </c>
      <c r="J101" s="69">
        <v>23</v>
      </c>
      <c r="K101" s="69">
        <v>23</v>
      </c>
      <c r="L101" s="77">
        <v>46</v>
      </c>
      <c r="M101" s="54"/>
      <c r="N101" s="60" t="s">
        <v>47</v>
      </c>
      <c r="O101" s="69">
        <v>194</v>
      </c>
      <c r="P101" s="69">
        <v>248</v>
      </c>
      <c r="Q101" s="69">
        <v>268</v>
      </c>
      <c r="R101" s="77">
        <v>516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262</v>
      </c>
      <c r="C103" s="69">
        <v>947</v>
      </c>
      <c r="D103" s="69">
        <v>1146</v>
      </c>
      <c r="E103" s="69">
        <v>1189</v>
      </c>
      <c r="F103" s="77">
        <v>2335</v>
      </c>
      <c r="G103" s="54"/>
      <c r="H103" s="90" t="s">
        <v>113</v>
      </c>
      <c r="I103" s="70">
        <f t="shared" ref="I103:L104" si="38">I95+I97+I99+I101</f>
        <v>218</v>
      </c>
      <c r="J103" s="70">
        <f t="shared" si="38"/>
        <v>252</v>
      </c>
      <c r="K103" s="70">
        <f t="shared" si="38"/>
        <v>266</v>
      </c>
      <c r="L103" s="78">
        <f t="shared" si="38"/>
        <v>518</v>
      </c>
      <c r="M103" s="54"/>
      <c r="N103" s="60" t="s">
        <v>263</v>
      </c>
      <c r="O103" s="69">
        <v>267</v>
      </c>
      <c r="P103" s="69">
        <v>366</v>
      </c>
      <c r="Q103" s="69">
        <v>403</v>
      </c>
      <c r="R103" s="77">
        <v>769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265</v>
      </c>
      <c r="C105" s="69">
        <v>144</v>
      </c>
      <c r="D105" s="69">
        <v>143</v>
      </c>
      <c r="E105" s="69">
        <v>168</v>
      </c>
      <c r="F105" s="77">
        <v>311</v>
      </c>
      <c r="G105" s="54" t="s">
        <v>34</v>
      </c>
      <c r="H105" s="64" t="s">
        <v>145</v>
      </c>
      <c r="I105" s="69">
        <v>74</v>
      </c>
      <c r="J105" s="69">
        <v>98</v>
      </c>
      <c r="K105" s="69">
        <v>109</v>
      </c>
      <c r="L105" s="77">
        <v>207</v>
      </c>
      <c r="M105" s="54"/>
      <c r="N105" s="62" t="s">
        <v>113</v>
      </c>
      <c r="O105" s="70">
        <f t="shared" ref="O105:R106" si="39">O99+O101+O103</f>
        <v>794</v>
      </c>
      <c r="P105" s="70">
        <f t="shared" si="39"/>
        <v>1016</v>
      </c>
      <c r="Q105" s="70">
        <f t="shared" si="39"/>
        <v>1151</v>
      </c>
      <c r="R105" s="78">
        <f t="shared" si="39"/>
        <v>2167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164</v>
      </c>
      <c r="C107" s="69">
        <v>202</v>
      </c>
      <c r="D107" s="69">
        <v>246</v>
      </c>
      <c r="E107" s="69">
        <v>266</v>
      </c>
      <c r="F107" s="77">
        <v>512</v>
      </c>
      <c r="G107" s="54"/>
      <c r="H107" s="64" t="s">
        <v>266</v>
      </c>
      <c r="I107" s="69">
        <v>523</v>
      </c>
      <c r="J107" s="69">
        <v>683</v>
      </c>
      <c r="K107" s="69">
        <v>671</v>
      </c>
      <c r="L107" s="77">
        <v>1354</v>
      </c>
      <c r="M107" s="53" t="s">
        <v>268</v>
      </c>
      <c r="N107" s="60" t="s">
        <v>269</v>
      </c>
      <c r="O107" s="69">
        <v>627</v>
      </c>
      <c r="P107" s="69">
        <v>868</v>
      </c>
      <c r="Q107" s="69">
        <v>869</v>
      </c>
      <c r="R107" s="77">
        <v>1737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113</v>
      </c>
      <c r="C109" s="70">
        <f t="shared" ref="C109:F110" si="40">C95+C97+C99+C101+C103+C105+C107</f>
        <v>4350</v>
      </c>
      <c r="D109" s="70">
        <f t="shared" si="40"/>
        <v>5081</v>
      </c>
      <c r="E109" s="70">
        <f t="shared" si="40"/>
        <v>5331</v>
      </c>
      <c r="F109" s="78">
        <f t="shared" si="40"/>
        <v>10412</v>
      </c>
      <c r="G109" s="54"/>
      <c r="H109" s="64" t="s">
        <v>11</v>
      </c>
      <c r="I109" s="69">
        <v>41</v>
      </c>
      <c r="J109" s="69">
        <v>54</v>
      </c>
      <c r="K109" s="69">
        <v>56</v>
      </c>
      <c r="L109" s="77">
        <v>110</v>
      </c>
      <c r="M109" s="54"/>
      <c r="N109" s="60" t="s">
        <v>251</v>
      </c>
      <c r="O109" s="69">
        <v>1131</v>
      </c>
      <c r="P109" s="69">
        <v>1402</v>
      </c>
      <c r="Q109" s="69">
        <v>1527</v>
      </c>
      <c r="R109" s="77">
        <v>2929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43</v>
      </c>
      <c r="B111" s="60" t="s">
        <v>270</v>
      </c>
      <c r="C111" s="69">
        <v>269</v>
      </c>
      <c r="D111" s="69">
        <v>342</v>
      </c>
      <c r="E111" s="69">
        <v>374</v>
      </c>
      <c r="F111" s="77">
        <v>716</v>
      </c>
      <c r="G111" s="54"/>
      <c r="H111" s="64" t="s">
        <v>174</v>
      </c>
      <c r="I111" s="69">
        <v>53</v>
      </c>
      <c r="J111" s="69">
        <v>66</v>
      </c>
      <c r="K111" s="69">
        <v>62</v>
      </c>
      <c r="L111" s="77">
        <v>128</v>
      </c>
      <c r="M111" s="54"/>
      <c r="N111" s="60" t="s">
        <v>271</v>
      </c>
      <c r="O111" s="69">
        <v>533</v>
      </c>
      <c r="P111" s="69">
        <v>628</v>
      </c>
      <c r="Q111" s="69">
        <v>700</v>
      </c>
      <c r="R111" s="77">
        <v>1328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273</v>
      </c>
      <c r="C113" s="69">
        <v>310</v>
      </c>
      <c r="D113" s="69">
        <v>433</v>
      </c>
      <c r="E113" s="69">
        <v>427</v>
      </c>
      <c r="F113" s="77">
        <v>860</v>
      </c>
      <c r="G113" s="54"/>
      <c r="H113" s="64" t="s">
        <v>275</v>
      </c>
      <c r="I113" s="69">
        <v>80</v>
      </c>
      <c r="J113" s="69">
        <v>100</v>
      </c>
      <c r="K113" s="69">
        <v>111</v>
      </c>
      <c r="L113" s="77">
        <v>211</v>
      </c>
      <c r="M113" s="54"/>
      <c r="N113" s="62" t="s">
        <v>113</v>
      </c>
      <c r="O113" s="70">
        <f t="shared" ref="O113:R114" si="41">O107+O109+O111</f>
        <v>2291</v>
      </c>
      <c r="P113" s="70">
        <f t="shared" si="41"/>
        <v>2898</v>
      </c>
      <c r="Q113" s="70">
        <f t="shared" si="41"/>
        <v>3096</v>
      </c>
      <c r="R113" s="78">
        <f t="shared" si="41"/>
        <v>5994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113</v>
      </c>
      <c r="C115" s="70">
        <f t="shared" ref="C115:F116" si="42">C111+C113</f>
        <v>579</v>
      </c>
      <c r="D115" s="70">
        <f t="shared" si="42"/>
        <v>775</v>
      </c>
      <c r="E115" s="70">
        <f t="shared" si="42"/>
        <v>801</v>
      </c>
      <c r="F115" s="78">
        <f t="shared" si="42"/>
        <v>1576</v>
      </c>
      <c r="G115" s="54"/>
      <c r="H115" s="90" t="s">
        <v>113</v>
      </c>
      <c r="I115" s="70">
        <f t="shared" ref="I115:L116" si="43">I105+I107+I109+I111+I113</f>
        <v>771</v>
      </c>
      <c r="J115" s="70">
        <f t="shared" si="43"/>
        <v>1001</v>
      </c>
      <c r="K115" s="70">
        <f t="shared" si="43"/>
        <v>1009</v>
      </c>
      <c r="L115" s="78">
        <f t="shared" si="43"/>
        <v>2010</v>
      </c>
      <c r="M115" s="53" t="s">
        <v>39</v>
      </c>
      <c r="N115" s="60" t="s">
        <v>276</v>
      </c>
      <c r="O115" s="69">
        <v>336</v>
      </c>
      <c r="P115" s="69">
        <v>376</v>
      </c>
      <c r="Q115" s="69">
        <v>426</v>
      </c>
      <c r="R115" s="77">
        <v>802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49</v>
      </c>
      <c r="B117" s="60" t="s">
        <v>278</v>
      </c>
      <c r="C117" s="69">
        <v>21</v>
      </c>
      <c r="D117" s="69">
        <v>26</v>
      </c>
      <c r="E117" s="69">
        <v>13</v>
      </c>
      <c r="F117" s="77">
        <v>39</v>
      </c>
      <c r="G117" s="54" t="s">
        <v>36</v>
      </c>
      <c r="H117" s="64" t="s">
        <v>279</v>
      </c>
      <c r="I117" s="69">
        <v>75</v>
      </c>
      <c r="J117" s="69">
        <v>106</v>
      </c>
      <c r="K117" s="69">
        <v>114</v>
      </c>
      <c r="L117" s="77">
        <v>220</v>
      </c>
      <c r="M117" s="54"/>
      <c r="N117" s="60" t="s">
        <v>280</v>
      </c>
      <c r="O117" s="69">
        <v>675</v>
      </c>
      <c r="P117" s="69">
        <v>743</v>
      </c>
      <c r="Q117" s="69">
        <v>872</v>
      </c>
      <c r="R117" s="77">
        <v>1615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281</v>
      </c>
      <c r="C119" s="69">
        <v>283</v>
      </c>
      <c r="D119" s="69">
        <v>364</v>
      </c>
      <c r="E119" s="69">
        <v>348</v>
      </c>
      <c r="F119" s="77">
        <v>712</v>
      </c>
      <c r="G119" s="54"/>
      <c r="H119" s="64" t="s">
        <v>277</v>
      </c>
      <c r="I119" s="69">
        <v>139</v>
      </c>
      <c r="J119" s="69">
        <v>218</v>
      </c>
      <c r="K119" s="69">
        <v>215</v>
      </c>
      <c r="L119" s="77">
        <v>433</v>
      </c>
      <c r="M119" s="54"/>
      <c r="N119" s="60" t="s">
        <v>282</v>
      </c>
      <c r="O119" s="69">
        <v>749</v>
      </c>
      <c r="P119" s="69">
        <v>776</v>
      </c>
      <c r="Q119" s="69">
        <v>865</v>
      </c>
      <c r="R119" s="77">
        <v>1641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284</v>
      </c>
      <c r="C121" s="69">
        <v>89</v>
      </c>
      <c r="D121" s="69">
        <v>159</v>
      </c>
      <c r="E121" s="69">
        <v>130</v>
      </c>
      <c r="F121" s="77">
        <v>289</v>
      </c>
      <c r="G121" s="54"/>
      <c r="H121" s="64" t="s">
        <v>104</v>
      </c>
      <c r="I121" s="69">
        <v>225</v>
      </c>
      <c r="J121" s="69">
        <v>259</v>
      </c>
      <c r="K121" s="69">
        <v>314</v>
      </c>
      <c r="L121" s="77">
        <v>573</v>
      </c>
      <c r="M121" s="54"/>
      <c r="N121" s="60" t="s">
        <v>285</v>
      </c>
      <c r="O121" s="69">
        <v>340</v>
      </c>
      <c r="P121" s="69">
        <v>359</v>
      </c>
      <c r="Q121" s="69">
        <v>419</v>
      </c>
      <c r="R121" s="77">
        <v>778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113</v>
      </c>
      <c r="C123" s="70">
        <f t="shared" ref="C123:F124" si="44">C117+C119+C121</f>
        <v>393</v>
      </c>
      <c r="D123" s="70">
        <f t="shared" si="44"/>
        <v>549</v>
      </c>
      <c r="E123" s="70">
        <f t="shared" si="44"/>
        <v>491</v>
      </c>
      <c r="F123" s="78">
        <f t="shared" si="44"/>
        <v>1040</v>
      </c>
      <c r="G123" s="54"/>
      <c r="H123" s="90" t="s">
        <v>113</v>
      </c>
      <c r="I123" s="70">
        <f t="shared" ref="I123:L124" si="45">I117+I119+I121</f>
        <v>439</v>
      </c>
      <c r="J123" s="70">
        <f t="shared" si="45"/>
        <v>583</v>
      </c>
      <c r="K123" s="70">
        <f t="shared" si="45"/>
        <v>643</v>
      </c>
      <c r="L123" s="78">
        <f t="shared" si="45"/>
        <v>1226</v>
      </c>
      <c r="M123" s="54"/>
      <c r="N123" s="62" t="s">
        <v>113</v>
      </c>
      <c r="O123" s="70">
        <f t="shared" ref="O123:R124" si="46">O115+O117+O119+O121</f>
        <v>2100</v>
      </c>
      <c r="P123" s="70">
        <f t="shared" si="46"/>
        <v>2254</v>
      </c>
      <c r="Q123" s="70">
        <f t="shared" si="46"/>
        <v>2582</v>
      </c>
      <c r="R123" s="78">
        <f t="shared" si="46"/>
        <v>4836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267</v>
      </c>
      <c r="C125" s="69">
        <v>69</v>
      </c>
      <c r="D125" s="69">
        <v>86</v>
      </c>
      <c r="E125" s="69">
        <v>102</v>
      </c>
      <c r="F125" s="77">
        <v>188</v>
      </c>
      <c r="G125" s="54" t="s">
        <v>64</v>
      </c>
      <c r="H125" s="64" t="s">
        <v>46</v>
      </c>
      <c r="I125" s="69">
        <v>357</v>
      </c>
      <c r="J125" s="69">
        <v>481</v>
      </c>
      <c r="K125" s="69">
        <v>528</v>
      </c>
      <c r="L125" s="77">
        <v>1009</v>
      </c>
      <c r="M125" s="53" t="s">
        <v>222</v>
      </c>
      <c r="N125" s="60" t="s">
        <v>286</v>
      </c>
      <c r="O125" s="69">
        <v>121</v>
      </c>
      <c r="P125" s="69">
        <v>144</v>
      </c>
      <c r="Q125" s="69">
        <v>150</v>
      </c>
      <c r="R125" s="77">
        <v>294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31</v>
      </c>
      <c r="C127" s="69">
        <v>365</v>
      </c>
      <c r="D127" s="69">
        <v>467</v>
      </c>
      <c r="E127" s="69">
        <v>478</v>
      </c>
      <c r="F127" s="77">
        <v>945</v>
      </c>
      <c r="G127" s="54"/>
      <c r="H127" s="64" t="s">
        <v>247</v>
      </c>
      <c r="I127" s="69">
        <v>134</v>
      </c>
      <c r="J127" s="69">
        <v>211</v>
      </c>
      <c r="K127" s="69">
        <v>196</v>
      </c>
      <c r="L127" s="77">
        <v>407</v>
      </c>
      <c r="M127" s="54"/>
      <c r="N127" s="60" t="s">
        <v>55</v>
      </c>
      <c r="O127" s="69">
        <v>107</v>
      </c>
      <c r="P127" s="69">
        <v>121</v>
      </c>
      <c r="Q127" s="69">
        <v>119</v>
      </c>
      <c r="R127" s="77">
        <v>240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287</v>
      </c>
      <c r="C129" s="69">
        <v>106</v>
      </c>
      <c r="D129" s="69">
        <v>160</v>
      </c>
      <c r="E129" s="69">
        <v>155</v>
      </c>
      <c r="F129" s="77">
        <v>315</v>
      </c>
      <c r="G129" s="54"/>
      <c r="H129" s="64" t="s">
        <v>80</v>
      </c>
      <c r="I129" s="69">
        <v>305</v>
      </c>
      <c r="J129" s="69">
        <v>360</v>
      </c>
      <c r="K129" s="69">
        <v>394</v>
      </c>
      <c r="L129" s="77">
        <v>754</v>
      </c>
      <c r="M129" s="54"/>
      <c r="N129" s="62" t="s">
        <v>113</v>
      </c>
      <c r="O129" s="70">
        <f t="shared" ref="O129:R130" si="47">O125+O127</f>
        <v>228</v>
      </c>
      <c r="P129" s="70">
        <f t="shared" si="47"/>
        <v>265</v>
      </c>
      <c r="Q129" s="70">
        <f t="shared" si="47"/>
        <v>269</v>
      </c>
      <c r="R129" s="78">
        <f t="shared" si="47"/>
        <v>534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113</v>
      </c>
      <c r="C131" s="70">
        <f t="shared" ref="C131:F132" si="48">C125+C127+C129</f>
        <v>540</v>
      </c>
      <c r="D131" s="70">
        <f t="shared" si="48"/>
        <v>713</v>
      </c>
      <c r="E131" s="70">
        <f t="shared" si="48"/>
        <v>735</v>
      </c>
      <c r="F131" s="78">
        <f t="shared" si="48"/>
        <v>1448</v>
      </c>
      <c r="G131" s="54"/>
      <c r="H131" s="62" t="s">
        <v>113</v>
      </c>
      <c r="I131" s="70">
        <f t="shared" ref="I131:L132" si="49">I125+I127+I129</f>
        <v>796</v>
      </c>
      <c r="J131" s="70">
        <f t="shared" si="49"/>
        <v>1052</v>
      </c>
      <c r="K131" s="70">
        <f t="shared" si="49"/>
        <v>1118</v>
      </c>
      <c r="L131" s="78">
        <f t="shared" si="49"/>
        <v>2170</v>
      </c>
      <c r="M131" s="96" t="s">
        <v>22</v>
      </c>
      <c r="N131" s="60" t="s">
        <v>288</v>
      </c>
      <c r="O131" s="69">
        <v>64</v>
      </c>
      <c r="P131" s="69">
        <v>57</v>
      </c>
      <c r="Q131" s="69">
        <v>51</v>
      </c>
      <c r="R131" s="77">
        <v>108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2"/>
  <sheetViews>
    <sheetView view="pageBreakPreview" topLeftCell="A4" zoomScale="110" zoomScaleSheetLayoutView="110" workbookViewId="0">
      <pane ySplit="4" topLeftCell="A8" activePane="bottomLeft" state="frozen"/>
      <selection pane="bottomLeft" activeCell="D42" sqref="D42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289</v>
      </c>
      <c r="B1" s="122"/>
      <c r="C1" s="143"/>
    </row>
    <row r="2" spans="1:5" ht="16.5" hidden="1" customHeight="1">
      <c r="A2" s="123" t="s">
        <v>290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291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4" t="s">
        <v>317</v>
      </c>
    </row>
    <row r="6" spans="1:5" ht="20.25" customHeight="1">
      <c r="A6" s="125" t="s">
        <v>292</v>
      </c>
      <c r="B6" s="134" t="s">
        <v>6</v>
      </c>
      <c r="C6" s="134" t="s">
        <v>17</v>
      </c>
      <c r="D6" s="134" t="s">
        <v>10</v>
      </c>
      <c r="E6" s="145" t="s">
        <v>293</v>
      </c>
    </row>
    <row r="7" spans="1:5" s="121" customFormat="1" ht="18.95" customHeight="1">
      <c r="A7" s="126" t="s">
        <v>245</v>
      </c>
      <c r="B7" s="135">
        <f>B8+B52</f>
        <v>71069</v>
      </c>
      <c r="C7" s="135">
        <f>C8+C52</f>
        <v>83513</v>
      </c>
      <c r="D7" s="135">
        <f>D8+D52</f>
        <v>88234</v>
      </c>
      <c r="E7" s="146">
        <f>C7+D7</f>
        <v>171747</v>
      </c>
    </row>
    <row r="8" spans="1:5" ht="18.95" customHeight="1">
      <c r="A8" s="127" t="s">
        <v>294</v>
      </c>
      <c r="B8" s="136">
        <v>67921</v>
      </c>
      <c r="C8" s="136">
        <v>80874</v>
      </c>
      <c r="D8" s="136">
        <v>85733</v>
      </c>
      <c r="E8" s="147">
        <f>SUM(C8:D8)</f>
        <v>166607</v>
      </c>
    </row>
    <row r="9" spans="1:5" ht="18.95" customHeight="1">
      <c r="A9" s="127" t="s">
        <v>296</v>
      </c>
      <c r="B9" s="136">
        <v>1</v>
      </c>
      <c r="C9" s="136">
        <v>1</v>
      </c>
      <c r="D9" s="136">
        <v>0</v>
      </c>
      <c r="E9" s="148">
        <f>SUM(C9:D9)</f>
        <v>1</v>
      </c>
    </row>
    <row r="10" spans="1:5" ht="18.95" customHeight="1">
      <c r="A10" s="128" t="s">
        <v>297</v>
      </c>
      <c r="B10" s="137">
        <v>0</v>
      </c>
      <c r="C10" s="137">
        <v>3</v>
      </c>
      <c r="D10" s="137">
        <v>1</v>
      </c>
      <c r="E10" s="148">
        <f>SUM(C10:D10)</f>
        <v>4</v>
      </c>
    </row>
    <row r="11" spans="1:5" ht="18.95" customHeight="1">
      <c r="A11" s="128" t="s">
        <v>298</v>
      </c>
      <c r="B11" s="137">
        <v>1705</v>
      </c>
      <c r="C11" s="137">
        <v>1877</v>
      </c>
      <c r="D11" s="137">
        <v>1352</v>
      </c>
      <c r="E11" s="148">
        <v>3229</v>
      </c>
    </row>
    <row r="12" spans="1:5" ht="18.95" customHeight="1">
      <c r="A12" s="128" t="s">
        <v>299</v>
      </c>
      <c r="B12" s="137">
        <v>0</v>
      </c>
      <c r="C12" s="137">
        <v>1</v>
      </c>
      <c r="D12" s="137">
        <v>0</v>
      </c>
      <c r="E12" s="148">
        <f t="shared" ref="E12:E35" si="0">SUM(C12:D12)</f>
        <v>1</v>
      </c>
    </row>
    <row r="13" spans="1:5" ht="18.95" customHeight="1">
      <c r="A13" s="128" t="s">
        <v>137</v>
      </c>
      <c r="B13" s="137">
        <v>207</v>
      </c>
      <c r="C13" s="137">
        <v>29</v>
      </c>
      <c r="D13" s="137">
        <v>182</v>
      </c>
      <c r="E13" s="148">
        <f t="shared" si="0"/>
        <v>211</v>
      </c>
    </row>
    <row r="14" spans="1:5" ht="18.95" customHeight="1">
      <c r="A14" s="128" t="s">
        <v>140</v>
      </c>
      <c r="B14" s="137">
        <v>42</v>
      </c>
      <c r="C14" s="137">
        <v>40</v>
      </c>
      <c r="D14" s="137">
        <v>37</v>
      </c>
      <c r="E14" s="148">
        <f t="shared" si="0"/>
        <v>77</v>
      </c>
    </row>
    <row r="15" spans="1:5" ht="18.95" customHeight="1">
      <c r="A15" s="128" t="s">
        <v>300</v>
      </c>
      <c r="B15" s="137">
        <v>75</v>
      </c>
      <c r="C15" s="137">
        <v>9</v>
      </c>
      <c r="D15" s="137">
        <v>66</v>
      </c>
      <c r="E15" s="148">
        <f t="shared" si="0"/>
        <v>75</v>
      </c>
    </row>
    <row r="16" spans="1:5" ht="18.95" customHeight="1">
      <c r="A16" s="128" t="s">
        <v>97</v>
      </c>
      <c r="B16" s="137">
        <v>5</v>
      </c>
      <c r="C16" s="137">
        <v>5</v>
      </c>
      <c r="D16" s="137">
        <v>1</v>
      </c>
      <c r="E16" s="148">
        <f t="shared" si="0"/>
        <v>6</v>
      </c>
    </row>
    <row r="17" spans="1:5" ht="18.95" customHeight="1">
      <c r="A17" s="128" t="s">
        <v>301</v>
      </c>
      <c r="B17" s="137">
        <v>135</v>
      </c>
      <c r="C17" s="137">
        <v>62</v>
      </c>
      <c r="D17" s="137">
        <v>166</v>
      </c>
      <c r="E17" s="148">
        <f t="shared" si="0"/>
        <v>228</v>
      </c>
    </row>
    <row r="18" spans="1:5" ht="18.95" customHeight="1">
      <c r="A18" s="128" t="s">
        <v>302</v>
      </c>
      <c r="B18" s="137">
        <v>1</v>
      </c>
      <c r="C18" s="137">
        <v>2</v>
      </c>
      <c r="D18" s="137">
        <v>5</v>
      </c>
      <c r="E18" s="148">
        <f t="shared" si="0"/>
        <v>7</v>
      </c>
    </row>
    <row r="19" spans="1:5" ht="18.95" customHeight="1">
      <c r="A19" s="128" t="s">
        <v>161</v>
      </c>
      <c r="B19" s="137">
        <v>0</v>
      </c>
      <c r="C19" s="137">
        <v>1</v>
      </c>
      <c r="D19" s="137">
        <v>1</v>
      </c>
      <c r="E19" s="148">
        <f t="shared" si="0"/>
        <v>2</v>
      </c>
    </row>
    <row r="20" spans="1:5" ht="18.95" customHeight="1">
      <c r="A20" s="128" t="s">
        <v>178</v>
      </c>
      <c r="B20" s="137">
        <v>0</v>
      </c>
      <c r="C20" s="137">
        <v>1</v>
      </c>
      <c r="D20" s="137">
        <v>0</v>
      </c>
      <c r="E20" s="148">
        <f t="shared" si="0"/>
        <v>1</v>
      </c>
    </row>
    <row r="21" spans="1:5" ht="18.95" customHeight="1">
      <c r="A21" s="128" t="s">
        <v>272</v>
      </c>
      <c r="B21" s="137">
        <v>1</v>
      </c>
      <c r="C21" s="137">
        <v>0</v>
      </c>
      <c r="D21" s="137">
        <v>1</v>
      </c>
      <c r="E21" s="148">
        <f t="shared" si="0"/>
        <v>1</v>
      </c>
    </row>
    <row r="22" spans="1:5" ht="18.95" customHeight="1">
      <c r="A22" s="128" t="s">
        <v>253</v>
      </c>
      <c r="B22" s="137">
        <v>2</v>
      </c>
      <c r="C22" s="137">
        <v>3</v>
      </c>
      <c r="D22" s="137">
        <v>2</v>
      </c>
      <c r="E22" s="148">
        <f t="shared" si="0"/>
        <v>5</v>
      </c>
    </row>
    <row r="23" spans="1:5" ht="18.95" customHeight="1">
      <c r="A23" s="128" t="s">
        <v>303</v>
      </c>
      <c r="B23" s="137">
        <v>11</v>
      </c>
      <c r="C23" s="137">
        <v>9</v>
      </c>
      <c r="D23" s="137">
        <v>5</v>
      </c>
      <c r="E23" s="148">
        <f t="shared" si="0"/>
        <v>14</v>
      </c>
    </row>
    <row r="24" spans="1:5" ht="18.95" customHeight="1">
      <c r="A24" s="128" t="s">
        <v>129</v>
      </c>
      <c r="B24" s="137">
        <v>107</v>
      </c>
      <c r="C24" s="137">
        <v>90</v>
      </c>
      <c r="D24" s="137">
        <v>25</v>
      </c>
      <c r="E24" s="148">
        <f t="shared" si="0"/>
        <v>115</v>
      </c>
    </row>
    <row r="25" spans="1:5" ht="18.95" customHeight="1">
      <c r="A25" s="128" t="s">
        <v>304</v>
      </c>
      <c r="B25" s="137">
        <v>1</v>
      </c>
      <c r="C25" s="137">
        <v>1</v>
      </c>
      <c r="D25" s="137">
        <v>1</v>
      </c>
      <c r="E25" s="148">
        <f t="shared" si="0"/>
        <v>2</v>
      </c>
    </row>
    <row r="26" spans="1:5" ht="18.95" customHeight="1">
      <c r="A26" s="128" t="s">
        <v>105</v>
      </c>
      <c r="B26" s="137">
        <v>0</v>
      </c>
      <c r="C26" s="137">
        <v>1</v>
      </c>
      <c r="D26" s="137">
        <v>1</v>
      </c>
      <c r="E26" s="148">
        <f t="shared" si="0"/>
        <v>2</v>
      </c>
    </row>
    <row r="27" spans="1:5" ht="18.95" customHeight="1">
      <c r="A27" s="128" t="s">
        <v>130</v>
      </c>
      <c r="B27" s="137">
        <v>14</v>
      </c>
      <c r="C27" s="137">
        <v>10</v>
      </c>
      <c r="D27" s="137">
        <v>7</v>
      </c>
      <c r="E27" s="148">
        <f t="shared" si="0"/>
        <v>17</v>
      </c>
    </row>
    <row r="28" spans="1:5" ht="18.95" customHeight="1">
      <c r="A28" s="128" t="s">
        <v>84</v>
      </c>
      <c r="B28" s="137">
        <v>55</v>
      </c>
      <c r="C28" s="137">
        <v>54</v>
      </c>
      <c r="D28" s="137">
        <v>57</v>
      </c>
      <c r="E28" s="148">
        <f t="shared" si="0"/>
        <v>111</v>
      </c>
    </row>
    <row r="29" spans="1:5" ht="18.95" customHeight="1">
      <c r="A29" s="128" t="s">
        <v>274</v>
      </c>
      <c r="B29" s="137">
        <v>1</v>
      </c>
      <c r="C29" s="137">
        <v>2</v>
      </c>
      <c r="D29" s="137">
        <v>1</v>
      </c>
      <c r="E29" s="148">
        <f t="shared" si="0"/>
        <v>3</v>
      </c>
    </row>
    <row r="30" spans="1:5" ht="18.95" customHeight="1">
      <c r="A30" s="128" t="s">
        <v>3</v>
      </c>
      <c r="B30" s="137">
        <v>0</v>
      </c>
      <c r="C30" s="137">
        <v>0</v>
      </c>
      <c r="D30" s="137">
        <v>1</v>
      </c>
      <c r="E30" s="148">
        <f t="shared" si="0"/>
        <v>1</v>
      </c>
    </row>
    <row r="31" spans="1:5" ht="18.95" customHeight="1">
      <c r="A31" s="128" t="s">
        <v>52</v>
      </c>
      <c r="B31" s="137">
        <v>2</v>
      </c>
      <c r="C31" s="137">
        <v>2</v>
      </c>
      <c r="D31" s="137">
        <v>1</v>
      </c>
      <c r="E31" s="148">
        <f t="shared" si="0"/>
        <v>3</v>
      </c>
    </row>
    <row r="32" spans="1:5" ht="18.95" customHeight="1">
      <c r="A32" s="128" t="s">
        <v>264</v>
      </c>
      <c r="B32" s="137">
        <v>0</v>
      </c>
      <c r="C32" s="137">
        <v>2</v>
      </c>
      <c r="D32" s="137">
        <v>0</v>
      </c>
      <c r="E32" s="148">
        <f t="shared" si="0"/>
        <v>2</v>
      </c>
    </row>
    <row r="33" spans="1:5" ht="18.95" customHeight="1">
      <c r="A33" s="128" t="s">
        <v>195</v>
      </c>
      <c r="B33" s="137">
        <v>2</v>
      </c>
      <c r="C33" s="137">
        <v>5</v>
      </c>
      <c r="D33" s="137">
        <v>3</v>
      </c>
      <c r="E33" s="148">
        <f t="shared" si="0"/>
        <v>8</v>
      </c>
    </row>
    <row r="34" spans="1:5" ht="18.95" customHeight="1">
      <c r="A34" s="128" t="s">
        <v>305</v>
      </c>
      <c r="B34" s="137">
        <v>0</v>
      </c>
      <c r="C34" s="137">
        <v>1</v>
      </c>
      <c r="D34" s="137">
        <v>0</v>
      </c>
      <c r="E34" s="148">
        <f t="shared" si="0"/>
        <v>1</v>
      </c>
    </row>
    <row r="35" spans="1:5" ht="18.95" customHeight="1">
      <c r="A35" s="128" t="s">
        <v>306</v>
      </c>
      <c r="B35" s="137">
        <v>36</v>
      </c>
      <c r="C35" s="137">
        <v>23</v>
      </c>
      <c r="D35" s="137">
        <v>20</v>
      </c>
      <c r="E35" s="148">
        <f t="shared" si="0"/>
        <v>43</v>
      </c>
    </row>
    <row r="36" spans="1:5" ht="18.95" customHeight="1">
      <c r="A36" s="128" t="s">
        <v>146</v>
      </c>
      <c r="B36" s="137">
        <v>0</v>
      </c>
      <c r="C36" s="137">
        <v>1</v>
      </c>
      <c r="D36" s="137">
        <v>0</v>
      </c>
      <c r="E36" s="148">
        <v>1</v>
      </c>
    </row>
    <row r="37" spans="1:5" ht="18.95" customHeight="1">
      <c r="A37" s="128" t="s">
        <v>283</v>
      </c>
      <c r="B37" s="137">
        <v>5</v>
      </c>
      <c r="C37" s="137">
        <v>6</v>
      </c>
      <c r="D37" s="137">
        <v>3</v>
      </c>
      <c r="E37" s="148">
        <f t="shared" ref="E37:E51" si="1">SUM(C37:D37)</f>
        <v>9</v>
      </c>
    </row>
    <row r="38" spans="1:5" ht="18.95" customHeight="1">
      <c r="A38" s="128" t="s">
        <v>307</v>
      </c>
      <c r="B38" s="137">
        <v>1</v>
      </c>
      <c r="C38" s="137">
        <v>2</v>
      </c>
      <c r="D38" s="137">
        <v>3</v>
      </c>
      <c r="E38" s="148">
        <f t="shared" si="1"/>
        <v>5</v>
      </c>
    </row>
    <row r="39" spans="1:5" ht="18.95" customHeight="1">
      <c r="A39" s="128" t="s">
        <v>65</v>
      </c>
      <c r="B39" s="137">
        <v>0</v>
      </c>
      <c r="C39" s="137">
        <v>0</v>
      </c>
      <c r="D39" s="137">
        <v>3</v>
      </c>
      <c r="E39" s="148">
        <f t="shared" si="1"/>
        <v>3</v>
      </c>
    </row>
    <row r="40" spans="1:5" ht="18.95" customHeight="1">
      <c r="A40" s="128" t="s">
        <v>156</v>
      </c>
      <c r="B40" s="137">
        <v>158</v>
      </c>
      <c r="C40" s="137">
        <v>70</v>
      </c>
      <c r="D40" s="137">
        <v>218</v>
      </c>
      <c r="E40" s="148">
        <f t="shared" si="1"/>
        <v>288</v>
      </c>
    </row>
    <row r="41" spans="1:5" ht="18.95" customHeight="1">
      <c r="A41" s="128" t="s">
        <v>308</v>
      </c>
      <c r="B41" s="137">
        <v>0</v>
      </c>
      <c r="C41" s="137">
        <v>0</v>
      </c>
      <c r="D41" s="137">
        <v>1</v>
      </c>
      <c r="E41" s="148">
        <f t="shared" si="1"/>
        <v>1</v>
      </c>
    </row>
    <row r="42" spans="1:5" ht="18.95" customHeight="1">
      <c r="A42" s="128" t="s">
        <v>309</v>
      </c>
      <c r="B42" s="137">
        <v>15</v>
      </c>
      <c r="C42" s="137">
        <v>13</v>
      </c>
      <c r="D42" s="137">
        <v>12</v>
      </c>
      <c r="E42" s="148">
        <f t="shared" si="1"/>
        <v>25</v>
      </c>
    </row>
    <row r="43" spans="1:5" ht="18.95" customHeight="1">
      <c r="A43" s="128" t="s">
        <v>310</v>
      </c>
      <c r="B43" s="137">
        <v>0</v>
      </c>
      <c r="C43" s="137">
        <v>0</v>
      </c>
      <c r="D43" s="137">
        <v>1</v>
      </c>
      <c r="E43" s="148">
        <f t="shared" si="1"/>
        <v>1</v>
      </c>
    </row>
    <row r="44" spans="1:5" ht="18.95" customHeight="1">
      <c r="A44" s="128" t="s">
        <v>252</v>
      </c>
      <c r="B44" s="137">
        <v>1</v>
      </c>
      <c r="C44" s="137">
        <v>1</v>
      </c>
      <c r="D44" s="137">
        <v>0</v>
      </c>
      <c r="E44" s="148">
        <f t="shared" si="1"/>
        <v>1</v>
      </c>
    </row>
    <row r="45" spans="1:5" ht="18.95" customHeight="1">
      <c r="A45" s="128" t="s">
        <v>311</v>
      </c>
      <c r="B45" s="137">
        <v>21</v>
      </c>
      <c r="C45" s="137">
        <v>7</v>
      </c>
      <c r="D45" s="137">
        <v>17</v>
      </c>
      <c r="E45" s="148">
        <f t="shared" si="1"/>
        <v>24</v>
      </c>
    </row>
    <row r="46" spans="1:5" ht="18.95" customHeight="1">
      <c r="A46" s="129" t="s">
        <v>190</v>
      </c>
      <c r="B46" s="138">
        <v>1</v>
      </c>
      <c r="C46" s="138">
        <v>1</v>
      </c>
      <c r="D46" s="138">
        <v>0</v>
      </c>
      <c r="E46" s="148">
        <f t="shared" si="1"/>
        <v>1</v>
      </c>
    </row>
    <row r="47" spans="1:5" ht="18.95" customHeight="1">
      <c r="A47" s="129" t="s">
        <v>312</v>
      </c>
      <c r="B47" s="138">
        <v>4</v>
      </c>
      <c r="C47" s="138">
        <v>4</v>
      </c>
      <c r="D47" s="138">
        <v>2</v>
      </c>
      <c r="E47" s="148">
        <f t="shared" si="1"/>
        <v>6</v>
      </c>
    </row>
    <row r="48" spans="1:5" ht="18.95" customHeight="1">
      <c r="A48" s="128" t="s">
        <v>295</v>
      </c>
      <c r="B48" s="139">
        <v>18</v>
      </c>
      <c r="C48" s="137">
        <v>16</v>
      </c>
      <c r="D48" s="137">
        <v>7</v>
      </c>
      <c r="E48" s="148">
        <f t="shared" si="1"/>
        <v>23</v>
      </c>
    </row>
    <row r="49" spans="1:5" ht="18.95" customHeight="1">
      <c r="A49" s="128" t="s">
        <v>313</v>
      </c>
      <c r="B49" s="139">
        <v>1</v>
      </c>
      <c r="C49" s="137">
        <v>1</v>
      </c>
      <c r="D49" s="137">
        <v>0</v>
      </c>
      <c r="E49" s="148">
        <f t="shared" si="1"/>
        <v>1</v>
      </c>
    </row>
    <row r="50" spans="1:5" ht="18.95" customHeight="1">
      <c r="A50" s="130" t="s">
        <v>314</v>
      </c>
      <c r="B50" s="140">
        <v>519</v>
      </c>
      <c r="C50" s="140">
        <v>282</v>
      </c>
      <c r="D50" s="140">
        <v>297</v>
      </c>
      <c r="E50" s="148">
        <f t="shared" si="1"/>
        <v>579</v>
      </c>
    </row>
    <row r="51" spans="1:5" ht="18.95" customHeight="1">
      <c r="A51" s="131" t="s">
        <v>315</v>
      </c>
      <c r="B51" s="141">
        <v>1</v>
      </c>
      <c r="C51" s="141">
        <v>1</v>
      </c>
      <c r="D51" s="141">
        <v>1</v>
      </c>
      <c r="E51" s="149">
        <f t="shared" si="1"/>
        <v>2</v>
      </c>
    </row>
    <row r="52" spans="1:5" ht="18.95" customHeight="1">
      <c r="A52" s="132" t="s">
        <v>110</v>
      </c>
      <c r="B52" s="142">
        <f>SUM(B9:B51)</f>
        <v>3148</v>
      </c>
      <c r="C52" s="142">
        <f>SUM(C9:C51)</f>
        <v>2639</v>
      </c>
      <c r="D52" s="142">
        <f>SUM(D9:D51)</f>
        <v>2501</v>
      </c>
      <c r="E52" s="142">
        <f>SUM(E9:E51)</f>
        <v>5140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2025-06-05T10:42:02Z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2025-06-05T10:42:02Z</vt:filetime>
  </property>
</Properties>
</file>