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285" yWindow="450" windowWidth="14700" windowHeight="8805"/>
  </bookViews>
  <sheets>
    <sheet name="地区別" sheetId="3" r:id="rId1"/>
    <sheet name="町別" sheetId="4" r:id="rId2"/>
    <sheet name="国籍別" sheetId="2" r:id="rId3"/>
  </sheets>
  <definedNames>
    <definedName name="_xlnm.Print_Area" localSheetId="2">国籍別!$A$4:$E$53</definedName>
    <definedName name="_xlnm.Print_Area" localSheetId="1">町別!$A$1:$X$132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<sst xmlns="http://schemas.openxmlformats.org/spreadsheetml/2006/main" xmlns:r="http://schemas.openxmlformats.org/officeDocument/2006/relationships" count="319" uniqueCount="319">
  <si>
    <t>佐香</t>
    <rPh sb="0" eb="1">
      <t>サ</t>
    </rPh>
    <rPh sb="1" eb="2">
      <t>カ</t>
    </rPh>
    <phoneticPr fontId="19"/>
  </si>
  <si>
    <t>出東</t>
  </si>
  <si>
    <t>出　雲　市　　住　民　基　本　台　帳　、世　帯　人　口　表</t>
  </si>
  <si>
    <t>ラオス</t>
  </si>
  <si>
    <t>令和７年２月末現在（総合計）</t>
    <rPh sb="5" eb="6">
      <t>ガツ</t>
    </rPh>
    <phoneticPr fontId="19"/>
  </si>
  <si>
    <t>計</t>
  </si>
  <si>
    <t>地区別</t>
  </si>
  <si>
    <t>女</t>
  </si>
  <si>
    <t>伊波野</t>
  </si>
  <si>
    <t>平成</t>
    <rPh sb="0" eb="2">
      <t>ヘイセイ</t>
    </rPh>
    <phoneticPr fontId="19"/>
  </si>
  <si>
    <t>大社町遙堪</t>
    <rPh sb="0" eb="2">
      <t>タイシャ</t>
    </rPh>
    <rPh sb="2" eb="3">
      <t>チョウ</t>
    </rPh>
    <phoneticPr fontId="19"/>
  </si>
  <si>
    <t>世帯数</t>
  </si>
  <si>
    <t>久多見町</t>
    <rPh sb="0" eb="4">
      <t>クタミチョウ</t>
    </rPh>
    <phoneticPr fontId="19"/>
  </si>
  <si>
    <t>総合計</t>
    <rPh sb="0" eb="1">
      <t>ソウ</t>
    </rPh>
    <rPh sb="1" eb="3">
      <t>ゴウケイ</t>
    </rPh>
    <phoneticPr fontId="19"/>
  </si>
  <si>
    <t>塩冶</t>
    <rPh sb="0" eb="1">
      <t>シオ</t>
    </rPh>
    <rPh sb="1" eb="2">
      <t>ヤ</t>
    </rPh>
    <phoneticPr fontId="19"/>
  </si>
  <si>
    <t>人口</t>
  </si>
  <si>
    <t>鵜鷺</t>
    <rPh sb="0" eb="1">
      <t>ウ</t>
    </rPh>
    <rPh sb="1" eb="2">
      <t>サギ</t>
    </rPh>
    <phoneticPr fontId="19"/>
  </si>
  <si>
    <t>町　別　世　帯　・　人　口　集　計　表</t>
    <rPh sb="0" eb="1">
      <t>チョウ</t>
    </rPh>
    <rPh sb="2" eb="3">
      <t>ベツ</t>
    </rPh>
    <rPh sb="4" eb="5">
      <t>ヨ</t>
    </rPh>
    <rPh sb="6" eb="7">
      <t>オビ</t>
    </rPh>
    <rPh sb="10" eb="11">
      <t>ヒト</t>
    </rPh>
    <rPh sb="12" eb="13">
      <t>クチ</t>
    </rPh>
    <rPh sb="14" eb="15">
      <t>シュウ</t>
    </rPh>
    <rPh sb="16" eb="17">
      <t>ケイ</t>
    </rPh>
    <rPh sb="18" eb="19">
      <t>ヒョウ</t>
    </rPh>
    <phoneticPr fontId="19"/>
  </si>
  <si>
    <t>出西</t>
    <rPh sb="0" eb="1">
      <t>デ</t>
    </rPh>
    <rPh sb="1" eb="2">
      <t>ニシ</t>
    </rPh>
    <phoneticPr fontId="19"/>
  </si>
  <si>
    <t>西田</t>
    <rPh sb="0" eb="2">
      <t>ニシダ</t>
    </rPh>
    <phoneticPr fontId="19"/>
  </si>
  <si>
    <t>別所町</t>
    <rPh sb="0" eb="3">
      <t>ベッショチョウ</t>
    </rPh>
    <phoneticPr fontId="19"/>
  </si>
  <si>
    <t>大津</t>
    <rPh sb="0" eb="2">
      <t>オオツ</t>
    </rPh>
    <phoneticPr fontId="19"/>
  </si>
  <si>
    <t>万田町</t>
    <rPh sb="0" eb="3">
      <t>マンダチョウ</t>
    </rPh>
    <phoneticPr fontId="19"/>
  </si>
  <si>
    <t>外園町</t>
    <rPh sb="0" eb="3">
      <t>ソトゾノチョウ</t>
    </rPh>
    <phoneticPr fontId="19"/>
  </si>
  <si>
    <t>男</t>
  </si>
  <si>
    <t>今市</t>
    <rPh sb="0" eb="2">
      <t>イマイチ</t>
    </rPh>
    <phoneticPr fontId="19"/>
  </si>
  <si>
    <t>前年同月総計</t>
    <rPh sb="0" eb="2">
      <t>ゼンネン</t>
    </rPh>
    <rPh sb="2" eb="4">
      <t>ドウゲツ</t>
    </rPh>
    <rPh sb="4" eb="6">
      <t>ソウケイ</t>
    </rPh>
    <phoneticPr fontId="19"/>
  </si>
  <si>
    <t>塩冶</t>
    <rPh sb="0" eb="2">
      <t>エンヤ</t>
    </rPh>
    <phoneticPr fontId="19"/>
  </si>
  <si>
    <t>美談町</t>
    <rPh sb="0" eb="3">
      <t>ミダミチョウ</t>
    </rPh>
    <phoneticPr fontId="19"/>
  </si>
  <si>
    <t>斐川町荘原</t>
    <rPh sb="3" eb="5">
      <t>ショウバラ</t>
    </rPh>
    <phoneticPr fontId="34"/>
  </si>
  <si>
    <t>古志</t>
    <rPh sb="0" eb="2">
      <t>コシ</t>
    </rPh>
    <phoneticPr fontId="19"/>
  </si>
  <si>
    <t>長浜</t>
    <rPh sb="0" eb="2">
      <t>ナガハマ</t>
    </rPh>
    <phoneticPr fontId="19"/>
  </si>
  <si>
    <t>久多美</t>
    <rPh sb="0" eb="1">
      <t>ク</t>
    </rPh>
    <rPh sb="1" eb="3">
      <t>タミ</t>
    </rPh>
    <phoneticPr fontId="19"/>
  </si>
  <si>
    <t>稗原町</t>
    <rPh sb="0" eb="3">
      <t>ヒエバラチョウ</t>
    </rPh>
    <phoneticPr fontId="19"/>
  </si>
  <si>
    <t>斐川町中洲</t>
  </si>
  <si>
    <t>高松</t>
    <rPh sb="0" eb="2">
      <t>タカマツ</t>
    </rPh>
    <phoneticPr fontId="19"/>
  </si>
  <si>
    <t>四絡</t>
    <rPh sb="0" eb="2">
      <t>ヨツガネ</t>
    </rPh>
    <phoneticPr fontId="19"/>
  </si>
  <si>
    <t>西郷町</t>
    <rPh sb="0" eb="3">
      <t>サイゴウチョウ</t>
    </rPh>
    <phoneticPr fontId="19"/>
  </si>
  <si>
    <t>高浜</t>
    <rPh sb="0" eb="2">
      <t>タカハマ</t>
    </rPh>
    <phoneticPr fontId="19"/>
  </si>
  <si>
    <t>大社</t>
  </si>
  <si>
    <t>桧山</t>
    <rPh sb="0" eb="2">
      <t>ヒヤマ</t>
    </rPh>
    <phoneticPr fontId="19"/>
  </si>
  <si>
    <t>斐川町神氷</t>
  </si>
  <si>
    <t>比較増減</t>
    <rPh sb="0" eb="2">
      <t>ヒカク</t>
    </rPh>
    <rPh sb="2" eb="4">
      <t>ゾウゲン</t>
    </rPh>
    <phoneticPr fontId="19"/>
  </si>
  <si>
    <t>川跡</t>
    <rPh sb="0" eb="2">
      <t>カワト</t>
    </rPh>
    <phoneticPr fontId="19"/>
  </si>
  <si>
    <t>園町</t>
    <rPh sb="0" eb="2">
      <t>ソノチョウ</t>
    </rPh>
    <phoneticPr fontId="19"/>
  </si>
  <si>
    <t>大社町菱根</t>
    <rPh sb="0" eb="2">
      <t>タイシャ</t>
    </rPh>
    <rPh sb="2" eb="3">
      <t>チョウ</t>
    </rPh>
    <rPh sb="3" eb="4">
      <t>ヒシ</t>
    </rPh>
    <rPh sb="4" eb="5">
      <t>ネ</t>
    </rPh>
    <phoneticPr fontId="19"/>
  </si>
  <si>
    <t>地区</t>
    <rPh sb="0" eb="2">
      <t>チク</t>
    </rPh>
    <phoneticPr fontId="19"/>
  </si>
  <si>
    <t>斐川町原鹿</t>
  </si>
  <si>
    <t>荒木</t>
  </si>
  <si>
    <t>鳶巣</t>
    <rPh sb="0" eb="1">
      <t>トビ</t>
    </rPh>
    <rPh sb="1" eb="2">
      <t>ス</t>
    </rPh>
    <phoneticPr fontId="19"/>
  </si>
  <si>
    <t>人口</t>
    <rPh sb="0" eb="2">
      <t>ジンコウ</t>
    </rPh>
    <phoneticPr fontId="19"/>
  </si>
  <si>
    <t>久木</t>
  </si>
  <si>
    <t>上津</t>
    <rPh sb="0" eb="2">
      <t>カミツ</t>
    </rPh>
    <phoneticPr fontId="19"/>
  </si>
  <si>
    <t>マレーシア</t>
  </si>
  <si>
    <t>稗原</t>
    <rPh sb="0" eb="2">
      <t>ヒエバラ</t>
    </rPh>
    <phoneticPr fontId="19"/>
  </si>
  <si>
    <t>朝山</t>
    <rPh sb="0" eb="2">
      <t>アサヤマ</t>
    </rPh>
    <phoneticPr fontId="19"/>
  </si>
  <si>
    <t>大塚町</t>
    <rPh sb="0" eb="3">
      <t>オオツカチョウ</t>
    </rPh>
    <phoneticPr fontId="19"/>
  </si>
  <si>
    <t>大社町宇龍</t>
    <rPh sb="0" eb="2">
      <t>タイシャ</t>
    </rPh>
    <rPh sb="2" eb="3">
      <t>チョウ</t>
    </rPh>
    <rPh sb="3" eb="4">
      <t>ウ</t>
    </rPh>
    <rPh sb="4" eb="5">
      <t>リュウ</t>
    </rPh>
    <phoneticPr fontId="19"/>
  </si>
  <si>
    <t>鵜鷺</t>
  </si>
  <si>
    <t>乙立</t>
    <rPh sb="0" eb="2">
      <t>オッタチ</t>
    </rPh>
    <phoneticPr fontId="19"/>
  </si>
  <si>
    <t>平田地域合計</t>
    <rPh sb="0" eb="2">
      <t>ヒラタ</t>
    </rPh>
    <rPh sb="2" eb="4">
      <t>チイキ</t>
    </rPh>
    <rPh sb="4" eb="6">
      <t>ゴウケイ</t>
    </rPh>
    <phoneticPr fontId="19"/>
  </si>
  <si>
    <t>荘原</t>
    <rPh sb="0" eb="2">
      <t>ショウバラ</t>
    </rPh>
    <phoneticPr fontId="19"/>
  </si>
  <si>
    <t>神門</t>
    <rPh sb="0" eb="2">
      <t>カンド</t>
    </rPh>
    <phoneticPr fontId="19"/>
  </si>
  <si>
    <t>鰐淵</t>
    <rPh sb="0" eb="2">
      <t>ワニブチ</t>
    </rPh>
    <phoneticPr fontId="19"/>
  </si>
  <si>
    <t>神西</t>
    <rPh sb="0" eb="2">
      <t>ジンザイ</t>
    </rPh>
    <phoneticPr fontId="19"/>
  </si>
  <si>
    <t>東</t>
    <rPh sb="0" eb="1">
      <t>ヒガシ</t>
    </rPh>
    <phoneticPr fontId="19"/>
  </si>
  <si>
    <t>平田</t>
    <rPh sb="0" eb="2">
      <t>ヒラタ</t>
    </rPh>
    <phoneticPr fontId="19"/>
  </si>
  <si>
    <t>ペルー</t>
  </si>
  <si>
    <t>天神町</t>
    <rPh sb="0" eb="3">
      <t>テンジンチョウ</t>
    </rPh>
    <phoneticPr fontId="19"/>
  </si>
  <si>
    <t>灘分</t>
    <rPh sb="0" eb="1">
      <t>ナダ</t>
    </rPh>
    <rPh sb="1" eb="2">
      <t>ブン</t>
    </rPh>
    <phoneticPr fontId="19"/>
  </si>
  <si>
    <t>口宇賀町</t>
    <rPh sb="0" eb="4">
      <t>クチウガチョウ</t>
    </rPh>
    <phoneticPr fontId="19"/>
  </si>
  <si>
    <t>斐川町直江</t>
  </si>
  <si>
    <t>国富</t>
    <rPh sb="0" eb="2">
      <t>クニトミ</t>
    </rPh>
    <phoneticPr fontId="19"/>
  </si>
  <si>
    <t>前年同月との比較増減</t>
    <rPh sb="0" eb="2">
      <t>ゼンネン</t>
    </rPh>
    <rPh sb="2" eb="4">
      <t>ドウゲツ</t>
    </rPh>
    <rPh sb="6" eb="8">
      <t>ヒカク</t>
    </rPh>
    <rPh sb="8" eb="10">
      <t>ゾウゲン</t>
    </rPh>
    <phoneticPr fontId="19"/>
  </si>
  <si>
    <t>湖陵</t>
  </si>
  <si>
    <t>奥宇賀町</t>
    <rPh sb="0" eb="4">
      <t>オクウガチョウ</t>
    </rPh>
    <phoneticPr fontId="19"/>
  </si>
  <si>
    <t>西代町</t>
    <rPh sb="0" eb="3">
      <t>ニシダイチョウ</t>
    </rPh>
    <phoneticPr fontId="19"/>
  </si>
  <si>
    <t>北浜</t>
    <rPh sb="0" eb="2">
      <t>キタハマ</t>
    </rPh>
    <phoneticPr fontId="19"/>
  </si>
  <si>
    <t>伊野</t>
    <rPh sb="0" eb="2">
      <t>イノ</t>
    </rPh>
    <phoneticPr fontId="19"/>
  </si>
  <si>
    <t>渡橋町</t>
    <rPh sb="0" eb="3">
      <t>ワタリハシチョウ</t>
    </rPh>
    <phoneticPr fontId="19"/>
  </si>
  <si>
    <t>須佐</t>
  </si>
  <si>
    <t>小境町</t>
    <rPh sb="0" eb="1">
      <t>コ</t>
    </rPh>
    <rPh sb="1" eb="2">
      <t>サカイ</t>
    </rPh>
    <rPh sb="2" eb="3">
      <t>チョウ</t>
    </rPh>
    <phoneticPr fontId="19"/>
  </si>
  <si>
    <t>窪田</t>
  </si>
  <si>
    <t>西平田町</t>
    <rPh sb="0" eb="4">
      <t>ニシヒラタチョウ</t>
    </rPh>
    <phoneticPr fontId="19"/>
  </si>
  <si>
    <t>韓国</t>
  </si>
  <si>
    <t>直江</t>
  </si>
  <si>
    <t>多伎</t>
  </si>
  <si>
    <t>斐川町名島</t>
  </si>
  <si>
    <t>遙堪</t>
  </si>
  <si>
    <t>日御碕</t>
  </si>
  <si>
    <t>世帯数</t>
    <rPh sb="0" eb="3">
      <t>セタイスウ</t>
    </rPh>
    <phoneticPr fontId="19"/>
  </si>
  <si>
    <t>斐川町黒目</t>
  </si>
  <si>
    <t>阿宮</t>
  </si>
  <si>
    <t>出西</t>
  </si>
  <si>
    <t>塩冶町</t>
    <rPh sb="0" eb="2">
      <t>エンヤ</t>
    </rPh>
    <rPh sb="2" eb="3">
      <t>チョウ</t>
    </rPh>
    <phoneticPr fontId="19"/>
  </si>
  <si>
    <t>上塩冶町</t>
    <rPh sb="0" eb="4">
      <t>カミエンヤチョウ</t>
    </rPh>
    <phoneticPr fontId="19"/>
  </si>
  <si>
    <t>合計</t>
    <rPh sb="0" eb="2">
      <t>ゴウケイ</t>
    </rPh>
    <phoneticPr fontId="19"/>
  </si>
  <si>
    <t>前月分総計</t>
    <rPh sb="0" eb="3">
      <t>ゼンゲツブン</t>
    </rPh>
    <rPh sb="3" eb="5">
      <t>ソウケイ</t>
    </rPh>
    <phoneticPr fontId="19"/>
  </si>
  <si>
    <t>カナダ</t>
  </si>
  <si>
    <t>令和7(2025)年2月28日</t>
  </si>
  <si>
    <t>ボリビア</t>
  </si>
  <si>
    <t>町名</t>
    <rPh sb="0" eb="2">
      <t>チョウメイ</t>
    </rPh>
    <phoneticPr fontId="19"/>
  </si>
  <si>
    <t>多伎町小田</t>
    <rPh sb="0" eb="3">
      <t>タキチョウ</t>
    </rPh>
    <rPh sb="3" eb="5">
      <t>オダ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</si>
  <si>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</si>
  <si>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</si>
  <si>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</si>
  <si>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多久町</t>
    <rPh sb="0" eb="3">
      <t>タクチョウ</t>
    </rPh>
    <phoneticPr fontId="19"/>
  </si>
  <si>
    <t>今市町</t>
    <rPh sb="0" eb="2">
      <t>イマイチ</t>
    </rPh>
    <rPh sb="2" eb="3">
      <t>チョウ</t>
    </rPh>
    <phoneticPr fontId="19"/>
  </si>
  <si>
    <t>馬木町</t>
    <rPh sb="0" eb="3">
      <t>マキチョウ</t>
    </rPh>
    <phoneticPr fontId="19"/>
  </si>
  <si>
    <t>イタリア</t>
  </si>
  <si>
    <t>小津町</t>
    <rPh sb="0" eb="3">
      <t>コヅチョウ</t>
    </rPh>
    <phoneticPr fontId="19"/>
  </si>
  <si>
    <t>大社町鵜峠</t>
    <rPh sb="0" eb="2">
      <t>タイシャ</t>
    </rPh>
    <rPh sb="2" eb="3">
      <t>チョウ</t>
    </rPh>
    <rPh sb="3" eb="5">
      <t>ウド</t>
    </rPh>
    <phoneticPr fontId="19"/>
  </si>
  <si>
    <t>外国人住民計</t>
  </si>
  <si>
    <t>今市町北本町</t>
    <rPh sb="0" eb="2">
      <t>イマイチ</t>
    </rPh>
    <rPh sb="2" eb="3">
      <t>チョウ</t>
    </rPh>
    <rPh sb="3" eb="6">
      <t>キタホンマチ</t>
    </rPh>
    <phoneticPr fontId="19"/>
  </si>
  <si>
    <t>朝山町</t>
    <rPh sb="0" eb="3">
      <t>アサヤマチョウ</t>
    </rPh>
    <phoneticPr fontId="19"/>
  </si>
  <si>
    <t>十六島町</t>
    <rPh sb="0" eb="2">
      <t>ジュウロク</t>
    </rPh>
    <rPh sb="2" eb="4">
      <t>シマチョウ</t>
    </rPh>
    <phoneticPr fontId="19"/>
  </si>
  <si>
    <t>下古志町</t>
    <rPh sb="0" eb="1">
      <t>シタ</t>
    </rPh>
    <rPh sb="1" eb="4">
      <t>コシチョウ</t>
    </rPh>
    <phoneticPr fontId="19"/>
  </si>
  <si>
    <t>地区計</t>
    <rPh sb="0" eb="2">
      <t>チク</t>
    </rPh>
    <rPh sb="2" eb="3">
      <t>ケイ</t>
    </rPh>
    <phoneticPr fontId="19"/>
  </si>
  <si>
    <t>今市町南本町</t>
    <rPh sb="0" eb="2">
      <t>イマイチ</t>
    </rPh>
    <rPh sb="2" eb="3">
      <t>チョウ</t>
    </rPh>
    <rPh sb="3" eb="6">
      <t>ミナミホンマチ</t>
    </rPh>
    <phoneticPr fontId="19"/>
  </si>
  <si>
    <t>塩冶善行町</t>
    <rPh sb="0" eb="2">
      <t>エンヤ</t>
    </rPh>
    <rPh sb="2" eb="4">
      <t>ゼンコウ</t>
    </rPh>
    <rPh sb="4" eb="5">
      <t>マチ</t>
    </rPh>
    <phoneticPr fontId="19"/>
  </si>
  <si>
    <t>見々久町</t>
    <rPh sb="0" eb="4">
      <t>ミミクチョウ</t>
    </rPh>
    <phoneticPr fontId="19"/>
  </si>
  <si>
    <t>所原町</t>
    <rPh sb="0" eb="1">
      <t>トコロ</t>
    </rPh>
    <rPh sb="1" eb="2">
      <t>ハラ</t>
    </rPh>
    <rPh sb="2" eb="3">
      <t>チョウ</t>
    </rPh>
    <phoneticPr fontId="19"/>
  </si>
  <si>
    <t>釜浦町</t>
    <rPh sb="0" eb="1">
      <t>カマ</t>
    </rPh>
    <rPh sb="1" eb="2">
      <t>ウラ</t>
    </rPh>
    <rPh sb="2" eb="3">
      <t>チョウ</t>
    </rPh>
    <phoneticPr fontId="19"/>
  </si>
  <si>
    <t>大社地域合計</t>
    <rPh sb="0" eb="2">
      <t>タイシャ</t>
    </rPh>
    <rPh sb="2" eb="4">
      <t>チイキ</t>
    </rPh>
    <rPh sb="4" eb="6">
      <t>ゴウケイ</t>
    </rPh>
    <phoneticPr fontId="19"/>
  </si>
  <si>
    <t>駅北町</t>
    <rPh sb="0" eb="1">
      <t>エキ</t>
    </rPh>
    <rPh sb="1" eb="2">
      <t>キタ</t>
    </rPh>
    <rPh sb="2" eb="3">
      <t>マチ</t>
    </rPh>
    <phoneticPr fontId="19"/>
  </si>
  <si>
    <t>斐川町今在家</t>
  </si>
  <si>
    <t>塩津町</t>
    <rPh sb="0" eb="3">
      <t>シオツチョウ</t>
    </rPh>
    <phoneticPr fontId="19"/>
  </si>
  <si>
    <t>大津新崎町</t>
    <rPh sb="0" eb="2">
      <t>オオツ</t>
    </rPh>
    <rPh sb="2" eb="3">
      <t>シン</t>
    </rPh>
    <rPh sb="3" eb="4">
      <t>ザキ</t>
    </rPh>
    <rPh sb="4" eb="5">
      <t>チョウ</t>
    </rPh>
    <phoneticPr fontId="19"/>
  </si>
  <si>
    <t>斐川町学頭</t>
    <rPh sb="0" eb="3">
      <t>ヒカワチョウ</t>
    </rPh>
    <rPh sb="3" eb="4">
      <t>マナ</t>
    </rPh>
    <rPh sb="4" eb="5">
      <t>アタマ</t>
    </rPh>
    <phoneticPr fontId="34"/>
  </si>
  <si>
    <t>駅南町</t>
    <rPh sb="0" eb="1">
      <t>エキ</t>
    </rPh>
    <rPh sb="1" eb="3">
      <t>ミナミマチ</t>
    </rPh>
    <phoneticPr fontId="19"/>
  </si>
  <si>
    <t>馬木北町</t>
    <rPh sb="0" eb="1">
      <t>ウマ</t>
    </rPh>
    <rPh sb="1" eb="2">
      <t>ｍｏｋｕ</t>
    </rPh>
    <rPh sb="2" eb="4">
      <t>キタマチ</t>
    </rPh>
    <phoneticPr fontId="19"/>
  </si>
  <si>
    <t>朝鮮</t>
  </si>
  <si>
    <t>インドネシア</t>
  </si>
  <si>
    <t>美保町</t>
    <rPh sb="0" eb="3">
      <t>ミホチョウ</t>
    </rPh>
    <phoneticPr fontId="19"/>
  </si>
  <si>
    <t>斐川町神庭</t>
  </si>
  <si>
    <t>斐川町三絡</t>
  </si>
  <si>
    <t>大津町</t>
    <rPh sb="0" eb="3">
      <t>オオツチョウ</t>
    </rPh>
    <phoneticPr fontId="19"/>
  </si>
  <si>
    <t>乙立町</t>
    <rPh sb="0" eb="2">
      <t>オッタチ</t>
    </rPh>
    <rPh sb="2" eb="3">
      <t>チョウ</t>
    </rPh>
    <phoneticPr fontId="19"/>
  </si>
  <si>
    <t>三津町</t>
    <rPh sb="0" eb="3">
      <t>ミツチョウ</t>
    </rPh>
    <phoneticPr fontId="19"/>
  </si>
  <si>
    <t>小伊津町</t>
    <rPh sb="0" eb="4">
      <t>コイヅチョウ</t>
    </rPh>
    <phoneticPr fontId="19"/>
  </si>
  <si>
    <t>ミャンマー</t>
  </si>
  <si>
    <t>斐川町上庄原</t>
  </si>
  <si>
    <t>バングラデシュ</t>
  </si>
  <si>
    <t>大津朝倉</t>
    <rPh sb="0" eb="2">
      <t>オオツ</t>
    </rPh>
    <rPh sb="2" eb="4">
      <t>アサクラ</t>
    </rPh>
    <phoneticPr fontId="19"/>
  </si>
  <si>
    <t>芦渡町</t>
    <rPh sb="0" eb="3">
      <t>アシワタチョウ</t>
    </rPh>
    <phoneticPr fontId="19"/>
  </si>
  <si>
    <t>佐田町高津屋</t>
    <rPh sb="3" eb="5">
      <t>タカツ</t>
    </rPh>
    <rPh sb="5" eb="6">
      <t>ヤ</t>
    </rPh>
    <phoneticPr fontId="19"/>
  </si>
  <si>
    <t>坂浦町</t>
    <rPh sb="0" eb="3">
      <t>サカウラチョウ</t>
    </rPh>
    <phoneticPr fontId="19"/>
  </si>
  <si>
    <t>東郷町</t>
    <rPh sb="0" eb="3">
      <t>トウゴウチョウ</t>
    </rPh>
    <phoneticPr fontId="19"/>
  </si>
  <si>
    <t>枝大津町</t>
    <rPh sb="0" eb="1">
      <t>エダ</t>
    </rPh>
    <rPh sb="1" eb="3">
      <t>オオツ</t>
    </rPh>
    <rPh sb="3" eb="4">
      <t>チョウ</t>
    </rPh>
    <phoneticPr fontId="19"/>
  </si>
  <si>
    <t>佐田町反邊</t>
    <rPh sb="3" eb="4">
      <t>タン</t>
    </rPh>
    <rPh sb="4" eb="5">
      <t>ベ</t>
    </rPh>
    <phoneticPr fontId="19"/>
  </si>
  <si>
    <t>佐田地域合計</t>
    <rPh sb="0" eb="2">
      <t>サダ</t>
    </rPh>
    <rPh sb="2" eb="4">
      <t>チイキ</t>
    </rPh>
    <rPh sb="4" eb="6">
      <t>ゴウケイ</t>
    </rPh>
    <phoneticPr fontId="19"/>
  </si>
  <si>
    <t>佐田町一窪田</t>
    <rPh sb="3" eb="4">
      <t>イチ</t>
    </rPh>
    <rPh sb="4" eb="6">
      <t>クボタ</t>
    </rPh>
    <phoneticPr fontId="19"/>
  </si>
  <si>
    <t>斐川町阿宮</t>
  </si>
  <si>
    <t>知井宮町</t>
    <rPh sb="0" eb="4">
      <t>チイミヤチョウ</t>
    </rPh>
    <phoneticPr fontId="19"/>
  </si>
  <si>
    <t>地合町</t>
    <rPh sb="0" eb="3">
      <t>チゴウチョウ</t>
    </rPh>
    <phoneticPr fontId="19"/>
  </si>
  <si>
    <t>斐川町出西</t>
  </si>
  <si>
    <t>神門町</t>
    <rPh sb="0" eb="3">
      <t>カンドチョウ</t>
    </rPh>
    <phoneticPr fontId="19"/>
  </si>
  <si>
    <t>フィリピン</t>
  </si>
  <si>
    <t>野郷町</t>
    <rPh sb="0" eb="3">
      <t>ノザトチョウ</t>
    </rPh>
    <phoneticPr fontId="19"/>
  </si>
  <si>
    <t>築山新町</t>
    <rPh sb="0" eb="1">
      <t>チク</t>
    </rPh>
    <rPh sb="1" eb="2">
      <t>ヤマ</t>
    </rPh>
    <rPh sb="2" eb="3">
      <t>シン</t>
    </rPh>
    <rPh sb="3" eb="4">
      <t>マチ</t>
    </rPh>
    <phoneticPr fontId="19"/>
  </si>
  <si>
    <t>西新町</t>
    <rPh sb="0" eb="3">
      <t>ニシシンマチ</t>
    </rPh>
    <phoneticPr fontId="19"/>
  </si>
  <si>
    <t>美野町</t>
    <rPh sb="0" eb="3">
      <t>ヨシノチョウ</t>
    </rPh>
    <phoneticPr fontId="19"/>
  </si>
  <si>
    <t>コロンビア</t>
  </si>
  <si>
    <t>西神西町</t>
    <rPh sb="0" eb="1">
      <t>ニシ</t>
    </rPh>
    <rPh sb="1" eb="3">
      <t>ジンザイ</t>
    </rPh>
    <rPh sb="3" eb="4">
      <t>チョウ</t>
    </rPh>
    <phoneticPr fontId="19"/>
  </si>
  <si>
    <t>斐川町求院</t>
  </si>
  <si>
    <t>中野美保南</t>
    <rPh sb="0" eb="2">
      <t>ナカノ</t>
    </rPh>
    <rPh sb="2" eb="4">
      <t>ミホ</t>
    </rPh>
    <rPh sb="4" eb="5">
      <t>ミナミ</t>
    </rPh>
    <phoneticPr fontId="19"/>
  </si>
  <si>
    <t>塩冶有原町</t>
    <rPh sb="0" eb="5">
      <t>エンヤアリハラチョウ</t>
    </rPh>
    <phoneticPr fontId="19"/>
  </si>
  <si>
    <t>東神西町</t>
    <rPh sb="0" eb="1">
      <t>ヒガシ</t>
    </rPh>
    <rPh sb="1" eb="3">
      <t>ジンザイ</t>
    </rPh>
    <rPh sb="3" eb="4">
      <t>チョウ</t>
    </rPh>
    <phoneticPr fontId="19"/>
  </si>
  <si>
    <t>佐田町朝原</t>
    <rPh sb="0" eb="3">
      <t>サダチョウ</t>
    </rPh>
    <rPh sb="3" eb="5">
      <t>アサハラ</t>
    </rPh>
    <phoneticPr fontId="19"/>
  </si>
  <si>
    <t>斐川町併川</t>
  </si>
  <si>
    <t>医大南町</t>
    <rPh sb="0" eb="4">
      <t>イダイミナミマチ</t>
    </rPh>
    <phoneticPr fontId="19"/>
  </si>
  <si>
    <t>塩冶神前</t>
    <rPh sb="0" eb="2">
      <t>エンヤ</t>
    </rPh>
    <rPh sb="2" eb="3">
      <t>カミ</t>
    </rPh>
    <rPh sb="3" eb="4">
      <t>マエ</t>
    </rPh>
    <phoneticPr fontId="19"/>
  </si>
  <si>
    <t>島村町</t>
    <rPh sb="0" eb="3">
      <t>シマムラチョウ</t>
    </rPh>
    <phoneticPr fontId="19"/>
  </si>
  <si>
    <t>神西沖町</t>
    <rPh sb="0" eb="2">
      <t>ジンザイ</t>
    </rPh>
    <rPh sb="2" eb="3">
      <t>オキ</t>
    </rPh>
    <rPh sb="3" eb="4">
      <t>チョウ</t>
    </rPh>
    <phoneticPr fontId="19"/>
  </si>
  <si>
    <t>野石谷町</t>
    <rPh sb="0" eb="4">
      <t>ノイシダニチョウ</t>
    </rPh>
    <phoneticPr fontId="19"/>
  </si>
  <si>
    <t>佐田町須佐</t>
    <rPh sb="3" eb="5">
      <t>スサ</t>
    </rPh>
    <phoneticPr fontId="19"/>
  </si>
  <si>
    <t>塩冶町南町</t>
    <rPh sb="0" eb="5">
      <t>エンヤチョウミナミマチ</t>
    </rPh>
    <phoneticPr fontId="19"/>
  </si>
  <si>
    <t>大島町</t>
    <rPh sb="0" eb="3">
      <t>オオシマチョウ</t>
    </rPh>
    <phoneticPr fontId="19"/>
  </si>
  <si>
    <t>佐田町原田</t>
    <rPh sb="3" eb="5">
      <t>ハラダ</t>
    </rPh>
    <phoneticPr fontId="19"/>
  </si>
  <si>
    <t>伊波野</t>
    <rPh sb="0" eb="1">
      <t>イ</t>
    </rPh>
    <rPh sb="1" eb="2">
      <t>ナミ</t>
    </rPh>
    <rPh sb="2" eb="3">
      <t>ノ</t>
    </rPh>
    <phoneticPr fontId="19"/>
  </si>
  <si>
    <t>クロアチア</t>
  </si>
  <si>
    <t>斐川町富村</t>
  </si>
  <si>
    <t>神西新町</t>
    <rPh sb="0" eb="2">
      <t>ジンザイ</t>
    </rPh>
    <rPh sb="2" eb="4">
      <t>シンマチ</t>
    </rPh>
    <phoneticPr fontId="19"/>
  </si>
  <si>
    <t>佐田町大呂</t>
    <rPh sb="3" eb="4">
      <t>オオ</t>
    </rPh>
    <rPh sb="4" eb="5">
      <t>ロ</t>
    </rPh>
    <phoneticPr fontId="19"/>
  </si>
  <si>
    <t>塩冶原町</t>
    <rPh sb="0" eb="4">
      <t>エンヤハラマチ</t>
    </rPh>
    <phoneticPr fontId="19"/>
  </si>
  <si>
    <t>斐川町鳥井</t>
  </si>
  <si>
    <t>荒茅町</t>
    <rPh sb="0" eb="3">
      <t>アラカヤチョウ</t>
    </rPh>
    <phoneticPr fontId="19"/>
  </si>
  <si>
    <t>佐田町吉野</t>
    <rPh sb="3" eb="5">
      <t>ヨシノ</t>
    </rPh>
    <phoneticPr fontId="19"/>
  </si>
  <si>
    <t>斐川町上直江</t>
  </si>
  <si>
    <t>東園町</t>
    <rPh sb="0" eb="3">
      <t>ヒガシソノチョウ</t>
    </rPh>
    <phoneticPr fontId="19"/>
  </si>
  <si>
    <t>南アフリカ共和国</t>
    <rPh sb="0" eb="1">
      <t>ミナミ</t>
    </rPh>
    <rPh sb="5" eb="8">
      <t>キョウワコク</t>
    </rPh>
    <phoneticPr fontId="19"/>
  </si>
  <si>
    <t>古志町</t>
    <rPh sb="0" eb="2">
      <t>コシ</t>
    </rPh>
    <rPh sb="2" eb="3">
      <t>チョウ</t>
    </rPh>
    <phoneticPr fontId="19"/>
  </si>
  <si>
    <t>佐田町毛津</t>
    <rPh sb="3" eb="4">
      <t>ケ</t>
    </rPh>
    <rPh sb="4" eb="5">
      <t>ツ</t>
    </rPh>
    <phoneticPr fontId="19"/>
  </si>
  <si>
    <t>西園町</t>
    <rPh sb="0" eb="3">
      <t>ニシゾノチョウ</t>
    </rPh>
    <phoneticPr fontId="19"/>
  </si>
  <si>
    <t>直江</t>
    <rPh sb="0" eb="2">
      <t>ナオエ</t>
    </rPh>
    <phoneticPr fontId="19"/>
  </si>
  <si>
    <t>モンゴル</t>
  </si>
  <si>
    <t>高松町</t>
    <rPh sb="0" eb="3">
      <t>タカマツチョウ</t>
    </rPh>
    <phoneticPr fontId="19"/>
  </si>
  <si>
    <t>久木</t>
    <rPh sb="0" eb="1">
      <t>ヒサ</t>
    </rPh>
    <rPh sb="1" eb="2">
      <t>キ</t>
    </rPh>
    <phoneticPr fontId="19"/>
  </si>
  <si>
    <t>長浜町</t>
    <rPh sb="0" eb="3">
      <t>ナガハマチョウ</t>
    </rPh>
    <phoneticPr fontId="19"/>
  </si>
  <si>
    <t>佐田町佐津目</t>
    <rPh sb="3" eb="4">
      <t>サ</t>
    </rPh>
    <rPh sb="4" eb="5">
      <t>ツ</t>
    </rPh>
    <rPh sb="5" eb="6">
      <t>メ</t>
    </rPh>
    <phoneticPr fontId="19"/>
  </si>
  <si>
    <t>出雲地域合計</t>
    <rPh sb="0" eb="2">
      <t>イズモ</t>
    </rPh>
    <rPh sb="2" eb="4">
      <t>チイキ</t>
    </rPh>
    <rPh sb="4" eb="6">
      <t>ゴウケイ</t>
    </rPh>
    <phoneticPr fontId="19"/>
  </si>
  <si>
    <t>斐川町美南</t>
  </si>
  <si>
    <t>白枝町</t>
    <rPh sb="0" eb="3">
      <t>シロエダチョウ</t>
    </rPh>
    <phoneticPr fontId="19"/>
  </si>
  <si>
    <t>里方町</t>
    <rPh sb="0" eb="2">
      <t>サトカタ</t>
    </rPh>
    <rPh sb="2" eb="3">
      <t>チョウ</t>
    </rPh>
    <phoneticPr fontId="19"/>
  </si>
  <si>
    <t>斐川町福富</t>
  </si>
  <si>
    <t>松寄下町</t>
    <rPh sb="0" eb="4">
      <t>マツヨリシモチョウ</t>
    </rPh>
    <phoneticPr fontId="19"/>
  </si>
  <si>
    <t>平成町</t>
    <rPh sb="0" eb="3">
      <t>ヘイセイチョウ</t>
    </rPh>
    <phoneticPr fontId="19"/>
  </si>
  <si>
    <t>姫原町</t>
    <rPh sb="0" eb="3">
      <t>ヒメバラチョウ</t>
    </rPh>
    <phoneticPr fontId="19"/>
  </si>
  <si>
    <t>佐田町下橋波</t>
    <rPh sb="3" eb="4">
      <t>シモ</t>
    </rPh>
    <rPh sb="4" eb="5">
      <t>ハシ</t>
    </rPh>
    <rPh sb="5" eb="6">
      <t>ナミ</t>
    </rPh>
    <phoneticPr fontId="19"/>
  </si>
  <si>
    <t>浜町</t>
    <rPh sb="0" eb="2">
      <t>ハマチョウ</t>
    </rPh>
    <phoneticPr fontId="19"/>
  </si>
  <si>
    <t>佐田町上橋波</t>
    <rPh sb="3" eb="4">
      <t>ウエ</t>
    </rPh>
    <rPh sb="4" eb="5">
      <t>ハシ</t>
    </rPh>
    <rPh sb="5" eb="6">
      <t>ナミ</t>
    </rPh>
    <phoneticPr fontId="19"/>
  </si>
  <si>
    <t>下横町</t>
    <rPh sb="0" eb="3">
      <t>シモヨコチョウ</t>
    </rPh>
    <phoneticPr fontId="19"/>
  </si>
  <si>
    <t>佐田町東村</t>
    <rPh sb="0" eb="3">
      <t>サダチョウ</t>
    </rPh>
    <rPh sb="3" eb="5">
      <t>ヒガシムラ</t>
    </rPh>
    <phoneticPr fontId="19"/>
  </si>
  <si>
    <t>平田町</t>
    <rPh sb="0" eb="2">
      <t>ヒラタ</t>
    </rPh>
    <rPh sb="2" eb="3">
      <t>チョウ</t>
    </rPh>
    <phoneticPr fontId="19"/>
  </si>
  <si>
    <t>佐田町八幡原</t>
    <rPh sb="0" eb="3">
      <t>サダチョウ</t>
    </rPh>
    <rPh sb="3" eb="5">
      <t>ヤワタ</t>
    </rPh>
    <rPh sb="5" eb="6">
      <t>ハラ</t>
    </rPh>
    <phoneticPr fontId="19"/>
  </si>
  <si>
    <t>出東</t>
    <rPh sb="0" eb="1">
      <t>デ</t>
    </rPh>
    <rPh sb="1" eb="2">
      <t>ヒガシ</t>
    </rPh>
    <phoneticPr fontId="19"/>
  </si>
  <si>
    <t>斐川町沖洲</t>
  </si>
  <si>
    <t>矢野町</t>
    <rPh sb="0" eb="3">
      <t>ヤノチョウ</t>
    </rPh>
    <phoneticPr fontId="19"/>
  </si>
  <si>
    <t>平野町</t>
    <rPh sb="0" eb="3">
      <t>ヒラノマチ</t>
    </rPh>
    <phoneticPr fontId="19"/>
  </si>
  <si>
    <t>小山町</t>
    <rPh sb="0" eb="3">
      <t>オヤマチョウ</t>
    </rPh>
    <phoneticPr fontId="19"/>
  </si>
  <si>
    <t>灘分町</t>
    <rPh sb="0" eb="3">
      <t>ナダブンチョウ</t>
    </rPh>
    <phoneticPr fontId="19"/>
  </si>
  <si>
    <t>多伎</t>
    <rPh sb="0" eb="2">
      <t>タキ</t>
    </rPh>
    <phoneticPr fontId="19"/>
  </si>
  <si>
    <t>日御碕</t>
    <rPh sb="0" eb="3">
      <t>ヒノミサキ</t>
    </rPh>
    <phoneticPr fontId="19"/>
  </si>
  <si>
    <t>多伎町神原</t>
    <rPh sb="0" eb="3">
      <t>タキチョウ</t>
    </rPh>
    <rPh sb="3" eb="4">
      <t>カミ</t>
    </rPh>
    <rPh sb="4" eb="5">
      <t>ハラ</t>
    </rPh>
    <phoneticPr fontId="19"/>
  </si>
  <si>
    <t>斐川町三分市</t>
  </si>
  <si>
    <t>多伎町奥田儀</t>
    <rPh sb="0" eb="3">
      <t>タキチョウ</t>
    </rPh>
    <rPh sb="3" eb="4">
      <t>オク</t>
    </rPh>
    <rPh sb="4" eb="6">
      <t>タギ</t>
    </rPh>
    <phoneticPr fontId="19"/>
  </si>
  <si>
    <t>斐川町坂田</t>
  </si>
  <si>
    <t>姫原</t>
    <rPh sb="0" eb="1">
      <t>ヒメ</t>
    </rPh>
    <rPh sb="1" eb="2">
      <t>ハラ</t>
    </rPh>
    <phoneticPr fontId="19"/>
  </si>
  <si>
    <t>多伎町口田儀</t>
    <rPh sb="0" eb="3">
      <t>タキチョウ</t>
    </rPh>
    <rPh sb="3" eb="4">
      <t>クチ</t>
    </rPh>
    <rPh sb="4" eb="6">
      <t>タギ</t>
    </rPh>
    <phoneticPr fontId="19"/>
  </si>
  <si>
    <t>斐川地域合計</t>
    <rPh sb="0" eb="2">
      <t>ヒカワ</t>
    </rPh>
    <rPh sb="2" eb="4">
      <t>チイキ</t>
    </rPh>
    <rPh sb="4" eb="6">
      <t>ゴウケイ</t>
    </rPh>
    <phoneticPr fontId="19"/>
  </si>
  <si>
    <t>旧斐川町合計</t>
    <rPh sb="0" eb="1">
      <t>キュウ</t>
    </rPh>
    <rPh sb="1" eb="4">
      <t>ヒカワチョウ</t>
    </rPh>
    <rPh sb="4" eb="6">
      <t>ゴウケイ</t>
    </rPh>
    <phoneticPr fontId="19"/>
  </si>
  <si>
    <t>多伎町多岐</t>
    <rPh sb="0" eb="3">
      <t>タキチョウ</t>
    </rPh>
    <rPh sb="3" eb="5">
      <t>タキ</t>
    </rPh>
    <phoneticPr fontId="19"/>
  </si>
  <si>
    <t>矢尾町</t>
    <rPh sb="0" eb="3">
      <t>ヤビチョウ</t>
    </rPh>
    <phoneticPr fontId="19"/>
  </si>
  <si>
    <t>国富町</t>
    <rPh sb="0" eb="3">
      <t>クニトミチョウ</t>
    </rPh>
    <phoneticPr fontId="19"/>
  </si>
  <si>
    <t>多伎町久村</t>
    <rPh sb="0" eb="3">
      <t>タキチョウ</t>
    </rPh>
    <rPh sb="3" eb="5">
      <t>ヒサムラ</t>
    </rPh>
    <phoneticPr fontId="19"/>
  </si>
  <si>
    <t>日下町</t>
    <rPh sb="0" eb="3">
      <t>クサカチョウ</t>
    </rPh>
    <phoneticPr fontId="19"/>
  </si>
  <si>
    <t>多伎地域合計</t>
    <rPh sb="0" eb="2">
      <t>タキ</t>
    </rPh>
    <rPh sb="2" eb="4">
      <t>チイキ</t>
    </rPh>
    <rPh sb="4" eb="6">
      <t>ゴウケイ</t>
    </rPh>
    <phoneticPr fontId="19"/>
  </si>
  <si>
    <t>旧多伎町合計</t>
    <rPh sb="0" eb="1">
      <t>キュウ</t>
    </rPh>
    <rPh sb="1" eb="4">
      <t>タキチョウ</t>
    </rPh>
    <rPh sb="4" eb="6">
      <t>ゴウケイ</t>
    </rPh>
    <phoneticPr fontId="19"/>
  </si>
  <si>
    <t>湖陵</t>
    <rPh sb="0" eb="2">
      <t>コリョウ</t>
    </rPh>
    <phoneticPr fontId="19"/>
  </si>
  <si>
    <t>湖陵町畑村</t>
    <rPh sb="0" eb="3">
      <t>コリョウチョウ</t>
    </rPh>
    <rPh sb="3" eb="4">
      <t>ハタ</t>
    </rPh>
    <rPh sb="4" eb="5">
      <t>ムラ</t>
    </rPh>
    <phoneticPr fontId="19"/>
  </si>
  <si>
    <t>湖陵町常楽寺</t>
    <rPh sb="0" eb="3">
      <t>コリョウチョウ</t>
    </rPh>
    <rPh sb="3" eb="4">
      <t>ジョウ</t>
    </rPh>
    <rPh sb="4" eb="5">
      <t>ラク</t>
    </rPh>
    <rPh sb="5" eb="6">
      <t>ジ</t>
    </rPh>
    <phoneticPr fontId="19"/>
  </si>
  <si>
    <t>常松町</t>
    <rPh sb="0" eb="3">
      <t>ツネマツチョウ</t>
    </rPh>
    <phoneticPr fontId="19"/>
  </si>
  <si>
    <t>本庄町</t>
    <rPh sb="0" eb="3">
      <t>ホンジョウチョウ</t>
    </rPh>
    <phoneticPr fontId="19"/>
  </si>
  <si>
    <t>湖陵町三部</t>
    <rPh sb="0" eb="3">
      <t>コリョウチョウ</t>
    </rPh>
    <rPh sb="3" eb="5">
      <t>サンブ</t>
    </rPh>
    <phoneticPr fontId="19"/>
  </si>
  <si>
    <t>江田町</t>
    <rPh sb="0" eb="3">
      <t>エダチョウ</t>
    </rPh>
    <phoneticPr fontId="19"/>
  </si>
  <si>
    <t>総計</t>
  </si>
  <si>
    <t>湖陵町二部</t>
    <rPh sb="0" eb="3">
      <t>コリョウチョウ</t>
    </rPh>
    <rPh sb="3" eb="5">
      <t>ニブ</t>
    </rPh>
    <phoneticPr fontId="19"/>
  </si>
  <si>
    <t>鹿園寺町</t>
    <rPh sb="0" eb="4">
      <t>ロクオンジチョウ</t>
    </rPh>
    <phoneticPr fontId="19"/>
  </si>
  <si>
    <t>八島町</t>
    <rPh sb="0" eb="3">
      <t>ヤシマチョウ</t>
    </rPh>
    <phoneticPr fontId="19"/>
  </si>
  <si>
    <t>湖陵町大池</t>
    <rPh sb="0" eb="3">
      <t>コリョウチョウ</t>
    </rPh>
    <rPh sb="3" eb="5">
      <t>オオイケ</t>
    </rPh>
    <phoneticPr fontId="19"/>
  </si>
  <si>
    <t>湖陵町板津</t>
    <rPh sb="0" eb="3">
      <t>コリョウチョウ</t>
    </rPh>
    <rPh sb="3" eb="4">
      <t>イタ</t>
    </rPh>
    <rPh sb="4" eb="5">
      <t>ツ</t>
    </rPh>
    <phoneticPr fontId="19"/>
  </si>
  <si>
    <t>大社町北荒木</t>
    <rPh sb="0" eb="2">
      <t>タイシャ</t>
    </rPh>
    <rPh sb="2" eb="3">
      <t>チョウ</t>
    </rPh>
    <rPh sb="3" eb="4">
      <t>キタ</t>
    </rPh>
    <rPh sb="4" eb="6">
      <t>アラキ</t>
    </rPh>
    <phoneticPr fontId="19"/>
  </si>
  <si>
    <t>中野町</t>
    <rPh sb="0" eb="3">
      <t>ナカノチョウ</t>
    </rPh>
    <phoneticPr fontId="19"/>
  </si>
  <si>
    <t>シンガポール</t>
  </si>
  <si>
    <t>フランス</t>
  </si>
  <si>
    <t>河下町</t>
    <rPh sb="0" eb="3">
      <t>カワシモチョウ</t>
    </rPh>
    <phoneticPr fontId="19"/>
  </si>
  <si>
    <t>湖陵町差海</t>
    <rPh sb="0" eb="3">
      <t>コリョウチョウ</t>
    </rPh>
    <rPh sb="3" eb="4">
      <t>サ</t>
    </rPh>
    <rPh sb="4" eb="5">
      <t>ウミ</t>
    </rPh>
    <phoneticPr fontId="19"/>
  </si>
  <si>
    <t>武志町</t>
    <rPh sb="0" eb="3">
      <t>タケシチョウ</t>
    </rPh>
    <phoneticPr fontId="19"/>
  </si>
  <si>
    <t>唐川町</t>
    <rPh sb="0" eb="3">
      <t>カラカワチョウ</t>
    </rPh>
    <phoneticPr fontId="19"/>
  </si>
  <si>
    <t>湖陵地域合計</t>
    <rPh sb="0" eb="2">
      <t>コリョウ</t>
    </rPh>
    <rPh sb="2" eb="4">
      <t>チイキ</t>
    </rPh>
    <rPh sb="4" eb="6">
      <t>ゴウケイ</t>
    </rPh>
    <phoneticPr fontId="19"/>
  </si>
  <si>
    <t>荻杼町</t>
    <rPh sb="0" eb="2">
      <t>オギトチ</t>
    </rPh>
    <rPh sb="2" eb="3">
      <t>チョウ</t>
    </rPh>
    <phoneticPr fontId="19"/>
  </si>
  <si>
    <t>稲岡町</t>
    <rPh sb="0" eb="3">
      <t>イナオカチョウ</t>
    </rPh>
    <phoneticPr fontId="19"/>
  </si>
  <si>
    <t>猪目町</t>
    <rPh sb="0" eb="3">
      <t>イノメチョウ</t>
    </rPh>
    <phoneticPr fontId="19"/>
  </si>
  <si>
    <t>高岡町</t>
    <rPh sb="0" eb="3">
      <t>タカオカチョウ</t>
    </rPh>
    <phoneticPr fontId="19"/>
  </si>
  <si>
    <t>大社町入南</t>
    <rPh sb="0" eb="2">
      <t>タイシャ</t>
    </rPh>
    <rPh sb="2" eb="3">
      <t>チョウ</t>
    </rPh>
    <rPh sb="3" eb="4">
      <t>イ</t>
    </rPh>
    <rPh sb="4" eb="5">
      <t>ミナミ</t>
    </rPh>
    <phoneticPr fontId="19"/>
  </si>
  <si>
    <t>中野美保北</t>
    <rPh sb="0" eb="2">
      <t>ナカノ</t>
    </rPh>
    <rPh sb="2" eb="4">
      <t>ミホ</t>
    </rPh>
    <rPh sb="4" eb="5">
      <t>キタ</t>
    </rPh>
    <phoneticPr fontId="19"/>
  </si>
  <si>
    <t>メキシコ</t>
  </si>
  <si>
    <t>野尻町</t>
    <rPh sb="0" eb="3">
      <t>ノジリチョウ</t>
    </rPh>
    <phoneticPr fontId="19"/>
  </si>
  <si>
    <t>東福町</t>
    <rPh sb="0" eb="3">
      <t>トウフクチョウ</t>
    </rPh>
    <phoneticPr fontId="19"/>
  </si>
  <si>
    <t>荒木</t>
    <rPh sb="0" eb="1">
      <t>アラ</t>
    </rPh>
    <rPh sb="1" eb="2">
      <t>キ</t>
    </rPh>
    <phoneticPr fontId="19"/>
  </si>
  <si>
    <t>大社町中荒木</t>
    <rPh sb="0" eb="2">
      <t>タイシャ</t>
    </rPh>
    <rPh sb="2" eb="3">
      <t>チョウ</t>
    </rPh>
    <rPh sb="3" eb="4">
      <t>ナカ</t>
    </rPh>
    <rPh sb="4" eb="6">
      <t>アラキ</t>
    </rPh>
    <phoneticPr fontId="19"/>
  </si>
  <si>
    <t>西林木町</t>
    <rPh sb="0" eb="1">
      <t>ニシ</t>
    </rPh>
    <rPh sb="1" eb="2">
      <t>ハヤシ</t>
    </rPh>
    <rPh sb="2" eb="3">
      <t>キ</t>
    </rPh>
    <rPh sb="3" eb="4">
      <t>チョウ</t>
    </rPh>
    <phoneticPr fontId="19"/>
  </si>
  <si>
    <t>ザンビア</t>
  </si>
  <si>
    <t>大社町修理免</t>
    <rPh sb="0" eb="2">
      <t>タイシャ</t>
    </rPh>
    <rPh sb="2" eb="3">
      <t>チョウ</t>
    </rPh>
    <rPh sb="3" eb="5">
      <t>シュウリ</t>
    </rPh>
    <rPh sb="5" eb="6">
      <t>メン</t>
    </rPh>
    <phoneticPr fontId="19"/>
  </si>
  <si>
    <t>フィンランド</t>
  </si>
  <si>
    <t>東林木町</t>
    <rPh sb="0" eb="1">
      <t>ヒガシ</t>
    </rPh>
    <rPh sb="1" eb="2">
      <t>ハヤシ</t>
    </rPh>
    <rPh sb="2" eb="3">
      <t>キ</t>
    </rPh>
    <rPh sb="3" eb="4">
      <t>チョウ</t>
    </rPh>
    <phoneticPr fontId="19"/>
  </si>
  <si>
    <t>キルギス</t>
  </si>
  <si>
    <t>上岡田町</t>
    <rPh sb="0" eb="4">
      <t>カミオカダチョウ</t>
    </rPh>
    <phoneticPr fontId="19"/>
  </si>
  <si>
    <t>多久谷町</t>
    <rPh sb="0" eb="4">
      <t>タクダニチョウ</t>
    </rPh>
    <phoneticPr fontId="19"/>
  </si>
  <si>
    <t>大社町杵築東</t>
    <rPh sb="0" eb="2">
      <t>タイシャ</t>
    </rPh>
    <rPh sb="2" eb="3">
      <t>チョウ</t>
    </rPh>
    <rPh sb="3" eb="4">
      <t>キネ</t>
    </rPh>
    <rPh sb="4" eb="5">
      <t>チク</t>
    </rPh>
    <rPh sb="5" eb="6">
      <t>ヒガシ</t>
    </rPh>
    <phoneticPr fontId="19"/>
  </si>
  <si>
    <t>西谷町</t>
    <rPh sb="0" eb="3">
      <t>ニシダニチョウ</t>
    </rPh>
    <phoneticPr fontId="19"/>
  </si>
  <si>
    <t>岡田町</t>
    <rPh sb="0" eb="3">
      <t>オカダチョウ</t>
    </rPh>
    <phoneticPr fontId="19"/>
  </si>
  <si>
    <t>大社町杵築南</t>
    <rPh sb="0" eb="2">
      <t>タイシャ</t>
    </rPh>
    <rPh sb="2" eb="3">
      <t>チョウ</t>
    </rPh>
    <rPh sb="3" eb="4">
      <t>キネ</t>
    </rPh>
    <rPh sb="4" eb="5">
      <t>チク</t>
    </rPh>
    <rPh sb="5" eb="6">
      <t>ミナミ</t>
    </rPh>
    <phoneticPr fontId="19"/>
  </si>
  <si>
    <t>上島町</t>
    <rPh sb="0" eb="3">
      <t>カミシマチョウ</t>
    </rPh>
    <phoneticPr fontId="19"/>
  </si>
  <si>
    <t>大社町杵築西</t>
    <rPh sb="0" eb="2">
      <t>タイシャ</t>
    </rPh>
    <rPh sb="2" eb="3">
      <t>チョウ</t>
    </rPh>
    <rPh sb="3" eb="4">
      <t>キネ</t>
    </rPh>
    <rPh sb="4" eb="5">
      <t>チク</t>
    </rPh>
    <rPh sb="5" eb="6">
      <t>ニシ</t>
    </rPh>
    <phoneticPr fontId="19"/>
  </si>
  <si>
    <t>パキスタン</t>
  </si>
  <si>
    <t>船津町</t>
    <rPh sb="0" eb="3">
      <t>フナツチョウ</t>
    </rPh>
    <phoneticPr fontId="19"/>
  </si>
  <si>
    <t>大社町杵築北</t>
    <rPh sb="0" eb="2">
      <t>タイシャ</t>
    </rPh>
    <rPh sb="2" eb="3">
      <t>チョウ</t>
    </rPh>
    <rPh sb="3" eb="4">
      <t>キネ</t>
    </rPh>
    <rPh sb="4" eb="5">
      <t>チク</t>
    </rPh>
    <rPh sb="5" eb="6">
      <t>キタ</t>
    </rPh>
    <phoneticPr fontId="19"/>
  </si>
  <si>
    <t>大社町日御碕</t>
    <rPh sb="0" eb="2">
      <t>タイシャ</t>
    </rPh>
    <rPh sb="2" eb="3">
      <t>チョウ</t>
    </rPh>
    <rPh sb="3" eb="6">
      <t>ヒノミサキ</t>
    </rPh>
    <phoneticPr fontId="19"/>
  </si>
  <si>
    <t>宇那手町</t>
    <rPh sb="0" eb="4">
      <t>ウナテチョウ</t>
    </rPh>
    <phoneticPr fontId="19"/>
  </si>
  <si>
    <t>大社町鷺浦</t>
    <rPh sb="0" eb="2">
      <t>タイシャ</t>
    </rPh>
    <rPh sb="2" eb="3">
      <t>チョウ</t>
    </rPh>
    <rPh sb="3" eb="4">
      <t>サギ</t>
    </rPh>
    <rPh sb="4" eb="5">
      <t>ウラ</t>
    </rPh>
    <phoneticPr fontId="19"/>
  </si>
  <si>
    <t>書式１０</t>
    <rPh sb="0" eb="2">
      <t>ショシキ</t>
    </rPh>
    <phoneticPr fontId="19"/>
  </si>
  <si>
    <t>外国人登録国籍別人員調査表</t>
    <rPh sb="0" eb="2">
      <t>ガイコク</t>
    </rPh>
    <rPh sb="2" eb="3">
      <t>ジン</t>
    </rPh>
    <rPh sb="3" eb="5">
      <t>トウロク</t>
    </rPh>
    <rPh sb="5" eb="7">
      <t>コクセキ</t>
    </rPh>
    <rPh sb="7" eb="8">
      <t>ベツ</t>
    </rPh>
    <rPh sb="8" eb="10">
      <t>ジンイン</t>
    </rPh>
    <rPh sb="10" eb="13">
      <t>チョウサヒョウ</t>
    </rPh>
    <phoneticPr fontId="19"/>
  </si>
  <si>
    <t>国籍・地域別人口</t>
    <rPh sb="0" eb="2">
      <t>コクセキ</t>
    </rPh>
    <rPh sb="3" eb="5">
      <t>チイキ</t>
    </rPh>
    <rPh sb="5" eb="6">
      <t>ベツ</t>
    </rPh>
    <rPh sb="6" eb="8">
      <t>ジンコウ</t>
    </rPh>
    <phoneticPr fontId="19"/>
  </si>
  <si>
    <t>令和7年(2025)2月末現在</t>
    <rPh sb="0" eb="1">
      <t>レイ</t>
    </rPh>
    <rPh sb="1" eb="2">
      <t>ワ</t>
    </rPh>
    <rPh sb="11" eb="12">
      <t>ガツ</t>
    </rPh>
    <rPh sb="12" eb="13">
      <t>マツ</t>
    </rPh>
    <phoneticPr fontId="19"/>
  </si>
  <si>
    <t>国籍・地域</t>
    <rPh sb="0" eb="2">
      <t>コクセキ</t>
    </rPh>
    <rPh sb="3" eb="5">
      <t>チイキ</t>
    </rPh>
    <phoneticPr fontId="19"/>
  </si>
  <si>
    <t>合計</t>
  </si>
  <si>
    <t>日本</t>
  </si>
  <si>
    <t>アフガニスタン</t>
  </si>
  <si>
    <t>米国</t>
  </si>
  <si>
    <t>オーストラリア</t>
  </si>
  <si>
    <t>ブラジル</t>
  </si>
  <si>
    <t>ブルガリア</t>
  </si>
  <si>
    <t>カンボジア</t>
  </si>
  <si>
    <t>中国</t>
  </si>
  <si>
    <t>台湾</t>
    <rPh sb="0" eb="2">
      <t>タイワン</t>
    </rPh>
    <phoneticPr fontId="19"/>
  </si>
  <si>
    <t>インド</t>
  </si>
  <si>
    <t>アイルランド</t>
  </si>
  <si>
    <t>モロッコ</t>
  </si>
  <si>
    <t>ネパール</t>
  </si>
  <si>
    <t>パラグアイ</t>
  </si>
  <si>
    <t>ポーランド</t>
  </si>
  <si>
    <t>ロシア</t>
  </si>
  <si>
    <t>スイス</t>
  </si>
  <si>
    <t>タイ</t>
  </si>
  <si>
    <t>英国</t>
  </si>
  <si>
    <t>ウクライナ</t>
  </si>
  <si>
    <t>ベトナム</t>
  </si>
  <si>
    <t>無国籍等</t>
    <rPh sb="3" eb="4">
      <t>トウ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</si>
</sst>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);[Red]\(#,##0\)"/>
    <numFmt numFmtId="178" formatCode="[$-411]ggge&quot;年(&quot;yyyy&quot;)&quot;m&quot;月&quot;d&quot;日&quot;"/>
  </numFmts>
  <fonts count="3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u/>
      <sz val="12"/>
      <color auto="1"/>
      <name val="ＭＳ Ｐ明朝"/>
      <family val="1"/>
    </font>
    <font>
      <sz val="12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indexed="8"/>
      <name val="ＭＳ Ｐ明朝"/>
      <family val="1"/>
    </font>
    <font>
      <sz val="9"/>
      <color auto="1"/>
      <name val="ＭＳ Ｐ明朝"/>
      <family val="1"/>
    </font>
    <font>
      <sz val="12"/>
      <color auto="1"/>
      <name val="ＭＳ Ｐ明朝"/>
      <family val="1"/>
    </font>
    <font>
      <sz val="10"/>
      <color auto="1"/>
      <name val="ＭＳ Ｐ明朝"/>
      <family val="1"/>
    </font>
    <font>
      <b/>
      <sz val="11"/>
      <color auto="1"/>
      <name val="ＭＳ Ｐ明朝"/>
      <family val="1"/>
    </font>
    <font>
      <sz val="11"/>
      <color auto="1"/>
      <name val="ＭＳ ゴシック"/>
      <family val="3"/>
    </font>
    <font>
      <sz val="9"/>
      <color auto="1"/>
      <name val="ＭＳ ゴシック"/>
      <family val="3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b/>
      <sz val="12"/>
      <color auto="1"/>
      <name val="ＭＳ ゴシック"/>
      <family val="3"/>
    </font>
    <font>
      <sz val="16"/>
      <color indexed="10"/>
      <name val="ＭＳ ゴシック"/>
      <family val="3"/>
    </font>
    <font>
      <u/>
      <sz val="11"/>
      <color indexed="2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1"/>
        <bgColor indexed="64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51">
    <xf numFmtId="0" fontId="0" fillId="0" borderId="0" xfId="0"/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10" xfId="0" applyFont="1" applyFill="1" applyBorder="1"/>
    <xf numFmtId="0" fontId="22" fillId="0" borderId="11" xfId="0" applyFont="1" applyFill="1" applyBorder="1" applyAlignment="1">
      <alignment horizontal="distributed" vertical="center" justifyLastLine="1"/>
    </xf>
    <xf numFmtId="0" fontId="22" fillId="0" borderId="12" xfId="0" applyFont="1" applyFill="1" applyBorder="1" applyAlignment="1">
      <alignment horizontal="distributed" vertical="center" justifyLastLine="1"/>
    </xf>
    <xf numFmtId="0" fontId="22" fillId="0" borderId="13" xfId="0" applyFont="1" applyBorder="1" applyAlignment="1">
      <alignment horizontal="distributed" vertical="center" justifyLastLine="1"/>
    </xf>
    <xf numFmtId="0" fontId="22" fillId="0" borderId="14" xfId="0" applyFont="1" applyBorder="1" applyAlignment="1">
      <alignment horizontal="distributed" vertical="center" justifyLastLine="1"/>
    </xf>
    <xf numFmtId="0" fontId="22" fillId="0" borderId="15" xfId="0" applyFont="1" applyBorder="1" applyAlignment="1">
      <alignment horizontal="distributed" vertical="center" justifyLastLine="1"/>
    </xf>
    <xf numFmtId="0" fontId="22" fillId="0" borderId="16" xfId="0" applyFont="1" applyBorder="1" applyAlignment="1">
      <alignment horizontal="distributed" vertical="center" justifyLastLine="1"/>
    </xf>
    <xf numFmtId="0" fontId="22" fillId="0" borderId="10" xfId="0" applyFont="1" applyFill="1" applyBorder="1" applyAlignment="1">
      <alignment horizontal="distributed" vertical="center" justifyLastLine="1"/>
    </xf>
    <xf numFmtId="0" fontId="22" fillId="0" borderId="17" xfId="0" applyFont="1" applyBorder="1" applyAlignment="1">
      <alignment horizontal="distributed" vertical="center" justifyLastLine="1"/>
    </xf>
    <xf numFmtId="0" fontId="22" fillId="0" borderId="0" xfId="0" applyFont="1" applyAlignment="1">
      <alignment horizontal="distributed" vertical="center" justifyLastLine="1"/>
    </xf>
    <xf numFmtId="0" fontId="22" fillId="0" borderId="18" xfId="0" applyFont="1" applyBorder="1" applyAlignment="1">
      <alignment horizontal="distributed" vertical="center" justifyLastLine="1"/>
    </xf>
    <xf numFmtId="0" fontId="22" fillId="0" borderId="19" xfId="0" applyFont="1" applyBorder="1" applyAlignment="1">
      <alignment horizontal="distributed" vertical="center" justifyLastLine="1"/>
    </xf>
    <xf numFmtId="0" fontId="22" fillId="0" borderId="20" xfId="0" applyFont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distributed" vertical="center" justifyLastLine="1"/>
    </xf>
    <xf numFmtId="0" fontId="22" fillId="0" borderId="22" xfId="0" applyFont="1" applyFill="1" applyBorder="1" applyAlignment="1">
      <alignment horizontal="distributed" vertical="center" justifyLastLine="1"/>
    </xf>
    <xf numFmtId="176" fontId="22" fillId="0" borderId="23" xfId="0" applyNumberFormat="1" applyFont="1" applyBorder="1" applyAlignment="1">
      <alignment vertical="center"/>
    </xf>
    <xf numFmtId="176" fontId="22" fillId="0" borderId="24" xfId="0" applyNumberFormat="1" applyFont="1" applyBorder="1" applyAlignment="1">
      <alignment vertical="center"/>
    </xf>
    <xf numFmtId="176" fontId="22" fillId="0" borderId="10" xfId="0" applyNumberFormat="1" applyFont="1" applyFill="1" applyBorder="1" applyAlignment="1">
      <alignment vertical="center"/>
    </xf>
    <xf numFmtId="176" fontId="23" fillId="0" borderId="24" xfId="0" applyNumberFormat="1" applyFont="1" applyBorder="1" applyAlignment="1">
      <alignment vertical="center"/>
    </xf>
    <xf numFmtId="176" fontId="22" fillId="0" borderId="17" xfId="0" applyNumberFormat="1" applyFont="1" applyBorder="1" applyAlignment="1">
      <alignment vertical="center"/>
    </xf>
    <xf numFmtId="0" fontId="22" fillId="0" borderId="0" xfId="0" applyFont="1"/>
    <xf numFmtId="177" fontId="23" fillId="0" borderId="25" xfId="0" applyNumberFormat="1" applyFont="1" applyBorder="1" applyAlignment="1">
      <alignment vertical="center"/>
    </xf>
    <xf numFmtId="176" fontId="22" fillId="0" borderId="26" xfId="0" applyNumberFormat="1" applyFont="1" applyBorder="1" applyAlignment="1">
      <alignment vertical="center"/>
    </xf>
    <xf numFmtId="0" fontId="22" fillId="0" borderId="27" xfId="0" applyFont="1" applyBorder="1" applyAlignment="1">
      <alignment horizontal="distributed" vertical="center" justifyLastLine="1"/>
    </xf>
    <xf numFmtId="0" fontId="22" fillId="0" borderId="28" xfId="0" applyFont="1" applyFill="1" applyBorder="1" applyAlignment="1">
      <alignment horizontal="distributed" vertical="center"/>
    </xf>
    <xf numFmtId="0" fontId="22" fillId="0" borderId="29" xfId="0" applyFont="1" applyFill="1" applyBorder="1" applyAlignment="1">
      <alignment horizontal="center" vertical="center"/>
    </xf>
    <xf numFmtId="176" fontId="22" fillId="0" borderId="30" xfId="0" applyNumberFormat="1" applyFont="1" applyBorder="1" applyAlignment="1">
      <alignment vertical="center"/>
    </xf>
    <xf numFmtId="176" fontId="22" fillId="0" borderId="31" xfId="0" applyNumberFormat="1" applyFont="1" applyBorder="1" applyAlignment="1">
      <alignment vertical="center"/>
    </xf>
    <xf numFmtId="176" fontId="22" fillId="0" borderId="27" xfId="0" applyNumberFormat="1" applyFont="1" applyFill="1" applyBorder="1" applyAlignment="1">
      <alignment vertical="center"/>
    </xf>
    <xf numFmtId="176" fontId="23" fillId="0" borderId="31" xfId="0" applyNumberFormat="1" applyFont="1" applyBorder="1" applyAlignment="1">
      <alignment vertical="center"/>
    </xf>
    <xf numFmtId="176" fontId="22" fillId="0" borderId="29" xfId="0" applyNumberFormat="1" applyFont="1" applyBorder="1" applyAlignment="1">
      <alignment vertical="center"/>
    </xf>
    <xf numFmtId="177" fontId="23" fillId="0" borderId="27" xfId="0" applyNumberFormat="1" applyFont="1" applyBorder="1" applyAlignment="1">
      <alignment vertical="center"/>
    </xf>
    <xf numFmtId="0" fontId="22" fillId="0" borderId="32" xfId="0" applyFont="1" applyFill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 justifyLastLine="1"/>
    </xf>
    <xf numFmtId="0" fontId="24" fillId="0" borderId="3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176" fontId="22" fillId="0" borderId="36" xfId="0" applyNumberFormat="1" applyFont="1" applyBorder="1" applyAlignment="1">
      <alignment vertical="center"/>
    </xf>
    <xf numFmtId="176" fontId="22" fillId="0" borderId="37" xfId="0" applyNumberFormat="1" applyFont="1" applyBorder="1" applyAlignment="1">
      <alignment vertical="center"/>
    </xf>
    <xf numFmtId="176" fontId="22" fillId="0" borderId="33" xfId="0" applyNumberFormat="1" applyFont="1" applyFill="1" applyBorder="1" applyAlignment="1">
      <alignment vertical="center"/>
    </xf>
    <xf numFmtId="176" fontId="23" fillId="0" borderId="37" xfId="0" applyNumberFormat="1" applyFont="1" applyBorder="1" applyAlignment="1">
      <alignment vertical="center"/>
    </xf>
    <xf numFmtId="176" fontId="22" fillId="0" borderId="35" xfId="0" applyNumberFormat="1" applyFont="1" applyBorder="1" applyAlignment="1">
      <alignment vertical="center"/>
    </xf>
    <xf numFmtId="177" fontId="23" fillId="0" borderId="33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38" xfId="0" applyFont="1" applyBorder="1" applyAlignment="1">
      <alignment horizontal="center" vertical="center" textRotation="255" shrinkToFit="1"/>
    </xf>
    <xf numFmtId="0" fontId="22" fillId="0" borderId="39" xfId="0" applyFont="1" applyBorder="1" applyAlignment="1">
      <alignment horizontal="center" vertical="center" textRotation="255" shrinkToFit="1"/>
    </xf>
    <xf numFmtId="0" fontId="25" fillId="0" borderId="38" xfId="0" applyFont="1" applyBorder="1" applyAlignment="1">
      <alignment horizontal="center" vertical="distributed" textRotation="255" justifyLastLine="1"/>
    </xf>
    <xf numFmtId="0" fontId="25" fillId="0" borderId="40" xfId="0" applyFont="1" applyBorder="1" applyAlignment="1">
      <alignment horizontal="center" vertical="distributed" textRotation="255" justifyLastLine="1"/>
    </xf>
    <xf numFmtId="0" fontId="25" fillId="0" borderId="41" xfId="0" applyFont="1" applyBorder="1" applyAlignment="1">
      <alignment horizontal="center" vertical="distributed" textRotation="255" justifyLastLine="1"/>
    </xf>
    <xf numFmtId="0" fontId="25" fillId="0" borderId="42" xfId="0" applyFont="1" applyBorder="1" applyAlignment="1">
      <alignment horizontal="center" vertical="distributed" textRotation="255" justifyLastLine="1"/>
    </xf>
    <xf numFmtId="0" fontId="25" fillId="0" borderId="43" xfId="0" applyFont="1" applyBorder="1" applyAlignment="1">
      <alignment horizontal="center" vertical="distributed" textRotation="255" justifyLastLine="1"/>
    </xf>
    <xf numFmtId="0" fontId="25" fillId="0" borderId="44" xfId="0" applyFont="1" applyBorder="1" applyAlignment="1">
      <alignment horizontal="center" vertical="distributed" textRotation="255" justifyLastLine="1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6" fillId="0" borderId="45" xfId="0" applyFont="1" applyBorder="1" applyAlignment="1">
      <alignment horizontal="distributed" vertical="center"/>
    </xf>
    <xf numFmtId="0" fontId="26" fillId="0" borderId="47" xfId="0" applyFont="1" applyBorder="1" applyAlignment="1">
      <alignment horizontal="distributed" vertical="center"/>
    </xf>
    <xf numFmtId="0" fontId="26" fillId="0" borderId="47" xfId="0" applyFont="1" applyBorder="1" applyAlignment="1">
      <alignment horizontal="center" vertical="center" shrinkToFit="1"/>
    </xf>
    <xf numFmtId="0" fontId="26" fillId="24" borderId="47" xfId="0" applyFont="1" applyFill="1" applyBorder="1" applyAlignment="1">
      <alignment horizontal="distributed" vertical="center"/>
    </xf>
    <xf numFmtId="0" fontId="26" fillId="0" borderId="47" xfId="0" applyFont="1" applyBorder="1" applyAlignment="1">
      <alignment horizontal="distributed" vertical="distributed"/>
    </xf>
    <xf numFmtId="0" fontId="26" fillId="0" borderId="48" xfId="0" applyFont="1" applyBorder="1" applyAlignment="1">
      <alignment horizontal="distributed" vertical="center"/>
    </xf>
    <xf numFmtId="0" fontId="26" fillId="24" borderId="46" xfId="0" applyFont="1" applyFill="1" applyBorder="1" applyAlignment="1">
      <alignment horizontal="distributed" vertical="center"/>
    </xf>
    <xf numFmtId="0" fontId="25" fillId="0" borderId="0" xfId="0" applyFont="1" applyAlignment="1">
      <alignment vertical="center"/>
    </xf>
    <xf numFmtId="176" fontId="24" fillId="0" borderId="49" xfId="0" applyNumberFormat="1" applyFont="1" applyBorder="1" applyAlignment="1">
      <alignment vertical="center"/>
    </xf>
    <xf numFmtId="176" fontId="24" fillId="0" borderId="12" xfId="0" applyNumberFormat="1" applyFont="1" applyBorder="1" applyAlignment="1">
      <alignment vertical="center"/>
    </xf>
    <xf numFmtId="176" fontId="24" fillId="0" borderId="48" xfId="0" applyNumberFormat="1" applyFont="1" applyBorder="1" applyAlignment="1">
      <alignment vertical="center"/>
    </xf>
    <xf numFmtId="176" fontId="24" fillId="24" borderId="48" xfId="0" applyNumberFormat="1" applyFont="1" applyFill="1" applyBorder="1" applyAlignment="1">
      <alignment vertical="center"/>
    </xf>
    <xf numFmtId="176" fontId="24" fillId="24" borderId="12" xfId="0" applyNumberFormat="1" applyFont="1" applyFill="1" applyBorder="1" applyAlignment="1">
      <alignment vertical="center"/>
    </xf>
    <xf numFmtId="176" fontId="24" fillId="24" borderId="50" xfId="0" applyNumberFormat="1" applyFont="1" applyFill="1" applyBorder="1" applyAlignment="1">
      <alignment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176" fontId="24" fillId="0" borderId="53" xfId="0" applyNumberFormat="1" applyFont="1" applyBorder="1" applyAlignment="1">
      <alignment vertical="center"/>
    </xf>
    <xf numFmtId="176" fontId="24" fillId="0" borderId="54" xfId="0" applyNumberFormat="1" applyFont="1" applyBorder="1" applyAlignment="1">
      <alignment vertical="center"/>
    </xf>
    <xf numFmtId="176" fontId="24" fillId="0" borderId="55" xfId="0" applyNumberFormat="1" applyFont="1" applyBorder="1" applyAlignment="1">
      <alignment vertical="center"/>
    </xf>
    <xf numFmtId="176" fontId="24" fillId="24" borderId="55" xfId="0" applyNumberFormat="1" applyFont="1" applyFill="1" applyBorder="1" applyAlignment="1">
      <alignment vertical="center"/>
    </xf>
    <xf numFmtId="176" fontId="24" fillId="24" borderId="54" xfId="0" applyNumberFormat="1" applyFont="1" applyFill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0" fontId="25" fillId="0" borderId="57" xfId="0" applyFont="1" applyBorder="1" applyAlignment="1">
      <alignment horizontal="center" vertical="distributed" textRotation="255" justifyLastLine="1"/>
    </xf>
    <xf numFmtId="0" fontId="25" fillId="24" borderId="58" xfId="0" applyFont="1" applyFill="1" applyBorder="1" applyAlignment="1">
      <alignment horizontal="center" vertical="center"/>
    </xf>
    <xf numFmtId="0" fontId="25" fillId="24" borderId="59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distributed" vertical="center"/>
    </xf>
    <xf numFmtId="0" fontId="25" fillId="24" borderId="60" xfId="0" applyFont="1" applyFill="1" applyBorder="1" applyAlignment="1">
      <alignment horizontal="center" vertical="center"/>
    </xf>
    <xf numFmtId="0" fontId="25" fillId="24" borderId="61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distributed" vertical="center" shrinkToFit="1"/>
    </xf>
    <xf numFmtId="0" fontId="26" fillId="0" borderId="48" xfId="0" applyFont="1" applyBorder="1" applyAlignment="1">
      <alignment horizontal="distributed" vertical="center" shrinkToFit="1"/>
    </xf>
    <xf numFmtId="0" fontId="26" fillId="0" borderId="12" xfId="0" applyFont="1" applyBorder="1" applyAlignment="1">
      <alignment horizontal="distributed" vertical="center" shrinkToFit="1"/>
    </xf>
    <xf numFmtId="0" fontId="26" fillId="24" borderId="48" xfId="0" applyFont="1" applyFill="1" applyBorder="1" applyAlignment="1">
      <alignment horizontal="distributed" vertical="center"/>
    </xf>
    <xf numFmtId="0" fontId="26" fillId="24" borderId="12" xfId="0" applyFont="1" applyFill="1" applyBorder="1" applyAlignment="1">
      <alignment horizontal="distributed" vertical="center"/>
    </xf>
    <xf numFmtId="0" fontId="26" fillId="0" borderId="48" xfId="0" applyFont="1" applyBorder="1" applyAlignment="1">
      <alignment horizontal="distributed" vertical="distributed"/>
    </xf>
    <xf numFmtId="0" fontId="26" fillId="0" borderId="12" xfId="0" applyFont="1" applyBorder="1" applyAlignment="1">
      <alignment horizontal="distributed" vertical="distributed"/>
    </xf>
    <xf numFmtId="176" fontId="24" fillId="0" borderId="62" xfId="0" applyNumberFormat="1" applyFont="1" applyBorder="1" applyAlignment="1">
      <alignment vertical="center"/>
    </xf>
    <xf numFmtId="0" fontId="25" fillId="24" borderId="6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 vertical="center" shrinkToFit="1"/>
    </xf>
    <xf numFmtId="0" fontId="26" fillId="0" borderId="44" xfId="0" applyFont="1" applyBorder="1" applyAlignment="1">
      <alignment horizontal="center" vertical="center" shrinkToFit="1"/>
    </xf>
    <xf numFmtId="0" fontId="25" fillId="24" borderId="64" xfId="0" applyFont="1" applyFill="1" applyBorder="1" applyAlignment="1">
      <alignment horizontal="center" vertical="center"/>
    </xf>
    <xf numFmtId="0" fontId="0" fillId="0" borderId="47" xfId="0" applyFont="1" applyBorder="1"/>
    <xf numFmtId="0" fontId="0" fillId="0" borderId="46" xfId="0" applyFont="1" applyBorder="1"/>
    <xf numFmtId="176" fontId="24" fillId="24" borderId="65" xfId="0" applyNumberFormat="1" applyFont="1" applyFill="1" applyBorder="1" applyAlignment="1">
      <alignment vertical="center"/>
    </xf>
    <xf numFmtId="176" fontId="24" fillId="0" borderId="50" xfId="0" applyNumberFormat="1" applyFont="1" applyBorder="1" applyAlignment="1">
      <alignment vertical="center"/>
    </xf>
    <xf numFmtId="178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176" fontId="24" fillId="24" borderId="62" xfId="0" applyNumberFormat="1" applyFont="1" applyFill="1" applyBorder="1" applyAlignment="1">
      <alignment vertical="center"/>
    </xf>
    <xf numFmtId="176" fontId="24" fillId="0" borderId="56" xfId="0" applyNumberFormat="1" applyFont="1" applyBorder="1" applyAlignment="1">
      <alignment vertical="center"/>
    </xf>
    <xf numFmtId="0" fontId="25" fillId="0" borderId="66" xfId="0" applyFont="1" applyBorder="1" applyAlignment="1">
      <alignment horizontal="center" vertical="distributed" textRotation="255" justifyLastLine="1"/>
    </xf>
    <xf numFmtId="0" fontId="25" fillId="0" borderId="60" xfId="0" applyFont="1" applyBorder="1" applyAlignment="1">
      <alignment horizontal="center" vertical="distributed" textRotation="255" justifyLastLine="1"/>
    </xf>
    <xf numFmtId="0" fontId="25" fillId="24" borderId="67" xfId="0" applyFont="1" applyFill="1" applyBorder="1" applyAlignment="1">
      <alignment horizontal="center" vertical="center"/>
    </xf>
    <xf numFmtId="0" fontId="25" fillId="24" borderId="68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distributed" textRotation="255" justifyLastLine="1"/>
    </xf>
    <xf numFmtId="0" fontId="25" fillId="0" borderId="64" xfId="0" applyFont="1" applyBorder="1" applyAlignment="1">
      <alignment horizontal="center" vertical="distributed" textRotation="255" justifyLastLine="1"/>
    </xf>
    <xf numFmtId="0" fontId="25" fillId="24" borderId="70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distributed" vertical="center"/>
    </xf>
    <xf numFmtId="0" fontId="25" fillId="24" borderId="66" xfId="0" applyFont="1" applyFill="1" applyBorder="1" applyAlignment="1">
      <alignment horizontal="center" vertical="center"/>
    </xf>
    <xf numFmtId="176" fontId="24" fillId="24" borderId="49" xfId="0" applyNumberFormat="1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176" fontId="24" fillId="24" borderId="53" xfId="0" applyNumberFormat="1" applyFont="1" applyFill="1" applyBorder="1" applyAlignment="1">
      <alignment vertical="center"/>
    </xf>
    <xf numFmtId="0" fontId="28" fillId="0" borderId="0" xfId="0" applyFont="1" applyFill="1"/>
    <xf numFmtId="0" fontId="28" fillId="0" borderId="0" xfId="0" applyFont="1" applyFill="1" applyBorder="1"/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0" fillId="0" borderId="38" xfId="0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distributed" vertical="center" justifyLastLine="1"/>
    </xf>
    <xf numFmtId="0" fontId="30" fillId="0" borderId="72" xfId="0" applyFont="1" applyFill="1" applyBorder="1" applyAlignment="1">
      <alignment horizontal="left" vertical="center"/>
    </xf>
    <xf numFmtId="0" fontId="30" fillId="0" borderId="73" xfId="0" applyFont="1" applyFill="1" applyBorder="1" applyAlignment="1">
      <alignment horizontal="left" vertical="center"/>
    </xf>
    <xf numFmtId="0" fontId="30" fillId="0" borderId="74" xfId="0" applyFont="1" applyFill="1" applyBorder="1" applyAlignment="1">
      <alignment horizontal="left" vertical="center"/>
    </xf>
    <xf numFmtId="0" fontId="30" fillId="0" borderId="73" xfId="0" applyFont="1" applyFill="1" applyBorder="1" applyAlignment="1">
      <alignment horizontal="left"/>
    </xf>
    <xf numFmtId="0" fontId="30" fillId="0" borderId="74" xfId="0" applyFont="1" applyFill="1" applyBorder="1" applyAlignment="1">
      <alignment horizontal="left"/>
    </xf>
    <xf numFmtId="0" fontId="30" fillId="0" borderId="75" xfId="0" applyFont="1" applyFill="1" applyBorder="1"/>
    <xf numFmtId="0" fontId="28" fillId="0" borderId="0" xfId="0" applyFont="1" applyFill="1" applyBorder="1" applyAlignment="1"/>
    <xf numFmtId="0" fontId="30" fillId="0" borderId="45" xfId="0" applyFont="1" applyFill="1" applyBorder="1" applyAlignment="1">
      <alignment horizontal="center" vertical="center"/>
    </xf>
    <xf numFmtId="176" fontId="32" fillId="0" borderId="76" xfId="0" applyNumberFormat="1" applyFont="1" applyFill="1" applyBorder="1" applyAlignment="1">
      <alignment vertical="center"/>
    </xf>
    <xf numFmtId="176" fontId="30" fillId="0" borderId="77" xfId="0" applyNumberFormat="1" applyFont="1" applyFill="1" applyBorder="1" applyAlignment="1">
      <alignment vertical="center"/>
    </xf>
    <xf numFmtId="176" fontId="30" fillId="0" borderId="16" xfId="0" applyNumberFormat="1" applyFont="1" applyFill="1" applyBorder="1" applyAlignment="1">
      <alignment vertical="center"/>
    </xf>
    <xf numFmtId="176" fontId="30" fillId="0" borderId="11" xfId="0" applyNumberFormat="1" applyFont="1" applyFill="1" applyBorder="1" applyAlignment="1">
      <alignment vertical="center"/>
    </xf>
    <xf numFmtId="176" fontId="30" fillId="0" borderId="16" xfId="0" applyNumberFormat="1" applyFont="1" applyFill="1" applyBorder="1" applyAlignment="1">
      <alignment horizontal="right" vertical="center"/>
    </xf>
    <xf numFmtId="176" fontId="30" fillId="0" borderId="16" xfId="0" applyNumberFormat="1" applyFont="1" applyFill="1" applyBorder="1" applyAlignment="1"/>
    <xf numFmtId="176" fontId="30" fillId="0" borderId="11" xfId="0" applyNumberFormat="1" applyFont="1" applyFill="1" applyBorder="1" applyAlignment="1"/>
    <xf numFmtId="176" fontId="30" fillId="0" borderId="78" xfId="0" applyNumberFormat="1" applyFont="1" applyFill="1" applyBorder="1"/>
    <xf numFmtId="176" fontId="28" fillId="0" borderId="0" xfId="0" applyNumberFormat="1" applyFont="1" applyFill="1"/>
    <xf numFmtId="0" fontId="33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30" fillId="0" borderId="51" xfId="0" applyFont="1" applyFill="1" applyBorder="1" applyAlignment="1">
      <alignment horizontal="center" vertical="center"/>
    </xf>
    <xf numFmtId="176" fontId="32" fillId="0" borderId="79" xfId="0" applyNumberFormat="1" applyFont="1" applyFill="1" applyBorder="1" applyAlignment="1">
      <alignment vertical="center"/>
    </xf>
    <xf numFmtId="176" fontId="30" fillId="0" borderId="80" xfId="0" applyNumberFormat="1" applyFont="1" applyFill="1" applyBorder="1" applyAlignment="1">
      <alignment vertical="center"/>
    </xf>
    <xf numFmtId="176" fontId="30" fillId="0" borderId="81" xfId="0" applyNumberFormat="1" applyFont="1" applyFill="1" applyBorder="1" applyAlignment="1">
      <alignment vertical="center"/>
    </xf>
    <xf numFmtId="176" fontId="30" fillId="0" borderId="82" xfId="0" applyNumberFormat="1" applyFont="1" applyFill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55"/>
  <sheetViews>
    <sheetView tabSelected="1" zoomScale="75" zoomScaleNormal="75" zoomScaleSheetLayoutView="100" workbookViewId="0">
      <selection sqref="A1:E1"/>
    </sheetView>
  </sheetViews>
  <sheetFormatPr defaultRowHeight="13.5"/>
  <cols>
    <col min="1" max="1" width="22.75" customWidth="1"/>
    <col min="2" max="5" width="9.5" customWidth="1"/>
    <col min="6" max="6" width="11.5" customWidth="1"/>
    <col min="7" max="10" width="9.75" customWidth="1"/>
    <col min="11" max="21" width="10.625" customWidth="1"/>
  </cols>
  <sheetData>
    <row r="1" spans="1:5" ht="28.5" customHeight="1">
      <c r="A1" s="1" t="s">
        <v>2</v>
      </c>
      <c r="B1" s="1"/>
      <c r="C1" s="1"/>
      <c r="D1" s="1"/>
      <c r="E1" s="1"/>
    </row>
    <row r="2" spans="1:5" ht="28.5" customHeight="1">
      <c r="A2" s="2"/>
      <c r="B2" s="2"/>
      <c r="C2" s="2"/>
      <c r="D2" s="2"/>
      <c r="E2" s="2"/>
    </row>
    <row r="3" spans="1:5" ht="29.25" customHeight="1">
      <c r="A3" s="3"/>
      <c r="B3" s="15" t="s">
        <v>4</v>
      </c>
      <c r="C3" s="26"/>
      <c r="D3" s="26"/>
      <c r="E3" s="36"/>
    </row>
    <row r="4" spans="1:5" ht="15" customHeight="1">
      <c r="A4" s="4" t="s">
        <v>6</v>
      </c>
      <c r="B4" s="16" t="s">
        <v>11</v>
      </c>
      <c r="C4" s="27"/>
      <c r="D4" s="35" t="s">
        <v>15</v>
      </c>
      <c r="E4" s="37"/>
    </row>
    <row r="5" spans="1:5" ht="15" customHeight="1">
      <c r="A5" s="5"/>
      <c r="B5" s="17"/>
      <c r="C5" s="28" t="s">
        <v>24</v>
      </c>
      <c r="D5" s="28" t="s">
        <v>7</v>
      </c>
      <c r="E5" s="38" t="s">
        <v>5</v>
      </c>
    </row>
    <row r="6" spans="1:5" ht="22.5" customHeight="1">
      <c r="A6" s="6" t="s">
        <v>25</v>
      </c>
      <c r="B6" s="18">
        <v>2801</v>
      </c>
      <c r="C6" s="29">
        <v>2852</v>
      </c>
      <c r="D6" s="29">
        <v>3259</v>
      </c>
      <c r="E6" s="39">
        <v>6111</v>
      </c>
    </row>
    <row r="7" spans="1:5" ht="22.5" customHeight="1">
      <c r="A7" s="7" t="s">
        <v>21</v>
      </c>
      <c r="B7" s="19">
        <v>4404</v>
      </c>
      <c r="C7" s="30">
        <v>4881</v>
      </c>
      <c r="D7" s="30">
        <v>5224</v>
      </c>
      <c r="E7" s="40">
        <v>10105</v>
      </c>
    </row>
    <row r="8" spans="1:5" ht="22.5" customHeight="1">
      <c r="A8" s="7" t="s">
        <v>27</v>
      </c>
      <c r="B8" s="19">
        <v>7470</v>
      </c>
      <c r="C8" s="30">
        <v>7595</v>
      </c>
      <c r="D8" s="30">
        <v>7993</v>
      </c>
      <c r="E8" s="40">
        <v>15588</v>
      </c>
    </row>
    <row r="9" spans="1:5" ht="22.5" customHeight="1">
      <c r="A9" s="7" t="s">
        <v>30</v>
      </c>
      <c r="B9" s="19">
        <v>854</v>
      </c>
      <c r="C9" s="30">
        <v>1001</v>
      </c>
      <c r="D9" s="30">
        <v>1035</v>
      </c>
      <c r="E9" s="40">
        <v>2036</v>
      </c>
    </row>
    <row r="10" spans="1:5" ht="22.5" customHeight="1">
      <c r="A10" s="7" t="s">
        <v>35</v>
      </c>
      <c r="B10" s="19">
        <v>4434</v>
      </c>
      <c r="C10" s="30">
        <v>5439</v>
      </c>
      <c r="D10" s="30">
        <v>5526</v>
      </c>
      <c r="E10" s="40">
        <v>10965</v>
      </c>
    </row>
    <row r="11" spans="1:5" ht="22.5" customHeight="1">
      <c r="A11" s="7" t="s">
        <v>36</v>
      </c>
      <c r="B11" s="19">
        <v>5921</v>
      </c>
      <c r="C11" s="30">
        <v>6108</v>
      </c>
      <c r="D11" s="30">
        <v>6622</v>
      </c>
      <c r="E11" s="40">
        <v>12730</v>
      </c>
    </row>
    <row r="12" spans="1:5" ht="22.5" customHeight="1">
      <c r="A12" s="7" t="s">
        <v>38</v>
      </c>
      <c r="B12" s="19">
        <v>1443</v>
      </c>
      <c r="C12" s="30">
        <v>1862</v>
      </c>
      <c r="D12" s="30">
        <v>1970</v>
      </c>
      <c r="E12" s="40">
        <v>3832</v>
      </c>
    </row>
    <row r="13" spans="1:5" ht="22.5" customHeight="1">
      <c r="A13" s="7" t="s">
        <v>43</v>
      </c>
      <c r="B13" s="19">
        <v>4337</v>
      </c>
      <c r="C13" s="30">
        <v>5112</v>
      </c>
      <c r="D13" s="30">
        <v>5342</v>
      </c>
      <c r="E13" s="40">
        <v>10454</v>
      </c>
    </row>
    <row r="14" spans="1:5" ht="22.5" customHeight="1">
      <c r="A14" s="7" t="s">
        <v>49</v>
      </c>
      <c r="B14" s="19">
        <v>562</v>
      </c>
      <c r="C14" s="30">
        <v>766</v>
      </c>
      <c r="D14" s="30">
        <v>792</v>
      </c>
      <c r="E14" s="40">
        <v>1558</v>
      </c>
    </row>
    <row r="15" spans="1:5" ht="22.5" customHeight="1">
      <c r="A15" s="7" t="s">
        <v>52</v>
      </c>
      <c r="B15" s="19">
        <v>392</v>
      </c>
      <c r="C15" s="30">
        <v>550</v>
      </c>
      <c r="D15" s="30">
        <v>503</v>
      </c>
      <c r="E15" s="40">
        <v>1053</v>
      </c>
    </row>
    <row r="16" spans="1:5" ht="22.5" customHeight="1">
      <c r="A16" s="7" t="s">
        <v>54</v>
      </c>
      <c r="B16" s="19">
        <v>543</v>
      </c>
      <c r="C16" s="30">
        <v>731</v>
      </c>
      <c r="D16" s="30">
        <v>746</v>
      </c>
      <c r="E16" s="40">
        <v>1477</v>
      </c>
    </row>
    <row r="17" spans="1:5" ht="22.5" customHeight="1">
      <c r="A17" s="7" t="s">
        <v>55</v>
      </c>
      <c r="B17" s="19">
        <v>594</v>
      </c>
      <c r="C17" s="30">
        <v>724</v>
      </c>
      <c r="D17" s="30">
        <v>837</v>
      </c>
      <c r="E17" s="40">
        <v>1561</v>
      </c>
    </row>
    <row r="18" spans="1:5" ht="22.5" customHeight="1">
      <c r="A18" s="7" t="s">
        <v>59</v>
      </c>
      <c r="B18" s="19">
        <v>188</v>
      </c>
      <c r="C18" s="30">
        <v>238</v>
      </c>
      <c r="D18" s="30">
        <v>243</v>
      </c>
      <c r="E18" s="40">
        <v>481</v>
      </c>
    </row>
    <row r="19" spans="1:5" ht="22.5" customHeight="1">
      <c r="A19" s="7" t="s">
        <v>62</v>
      </c>
      <c r="B19" s="19">
        <v>3255</v>
      </c>
      <c r="C19" s="30">
        <v>4100</v>
      </c>
      <c r="D19" s="30">
        <v>4351</v>
      </c>
      <c r="E19" s="40">
        <v>8451</v>
      </c>
    </row>
    <row r="20" spans="1:5" ht="22.5" customHeight="1">
      <c r="A20" s="7" t="s">
        <v>64</v>
      </c>
      <c r="B20" s="19">
        <v>1499</v>
      </c>
      <c r="C20" s="30">
        <v>1704</v>
      </c>
      <c r="D20" s="30">
        <v>1829</v>
      </c>
      <c r="E20" s="40">
        <v>3533</v>
      </c>
    </row>
    <row r="21" spans="1:5" ht="22.5" customHeight="1">
      <c r="A21" s="7" t="s">
        <v>31</v>
      </c>
      <c r="B21" s="19">
        <v>1885</v>
      </c>
      <c r="C21" s="30">
        <v>2387</v>
      </c>
      <c r="D21" s="30">
        <v>2442</v>
      </c>
      <c r="E21" s="40">
        <v>4829</v>
      </c>
    </row>
    <row r="22" spans="1:5" ht="22.5" customHeight="1">
      <c r="A22" s="8" t="s">
        <v>9</v>
      </c>
      <c r="B22" s="19">
        <v>0</v>
      </c>
      <c r="C22" s="30">
        <v>0</v>
      </c>
      <c r="D22" s="30">
        <v>0</v>
      </c>
      <c r="E22" s="40">
        <v>0</v>
      </c>
    </row>
    <row r="23" spans="1:5" s="0" customFormat="1" ht="22.5" customHeight="1">
      <c r="A23" s="9" t="s">
        <v>66</v>
      </c>
      <c r="B23" s="18">
        <v>2438</v>
      </c>
      <c r="C23" s="29">
        <v>3120</v>
      </c>
      <c r="D23" s="29">
        <v>3274</v>
      </c>
      <c r="E23" s="39">
        <v>6394</v>
      </c>
    </row>
    <row r="24" spans="1:5" ht="22.5" customHeight="1">
      <c r="A24" s="7" t="s">
        <v>69</v>
      </c>
      <c r="B24" s="19">
        <v>1126</v>
      </c>
      <c r="C24" s="30">
        <v>1521</v>
      </c>
      <c r="D24" s="30">
        <v>1590</v>
      </c>
      <c r="E24" s="40">
        <v>3111</v>
      </c>
    </row>
    <row r="25" spans="1:5" ht="22.5" customHeight="1">
      <c r="A25" s="7" t="s">
        <v>72</v>
      </c>
      <c r="B25" s="19">
        <v>970</v>
      </c>
      <c r="C25" s="30">
        <v>1332</v>
      </c>
      <c r="D25" s="30">
        <v>1400</v>
      </c>
      <c r="E25" s="40">
        <v>2732</v>
      </c>
    </row>
    <row r="26" spans="1:5" ht="22.5" customHeight="1">
      <c r="A26" s="7" t="s">
        <v>19</v>
      </c>
      <c r="B26" s="19">
        <v>532</v>
      </c>
      <c r="C26" s="30">
        <v>697</v>
      </c>
      <c r="D26" s="30">
        <v>728</v>
      </c>
      <c r="E26" s="40">
        <v>1425</v>
      </c>
    </row>
    <row r="27" spans="1:5" ht="22.5" customHeight="1">
      <c r="A27" s="7" t="s">
        <v>63</v>
      </c>
      <c r="B27" s="19">
        <v>220</v>
      </c>
      <c r="C27" s="30">
        <v>253</v>
      </c>
      <c r="D27" s="30">
        <v>268</v>
      </c>
      <c r="E27" s="40">
        <v>521</v>
      </c>
    </row>
    <row r="28" spans="1:5" ht="22.5" customHeight="1">
      <c r="A28" s="7" t="s">
        <v>32</v>
      </c>
      <c r="B28" s="19">
        <v>775</v>
      </c>
      <c r="C28" s="30">
        <v>1015</v>
      </c>
      <c r="D28" s="30">
        <v>1013</v>
      </c>
      <c r="E28" s="40">
        <v>2028</v>
      </c>
    </row>
    <row r="29" spans="1:5" ht="22.5" customHeight="1">
      <c r="A29" s="7" t="s">
        <v>40</v>
      </c>
      <c r="B29" s="19">
        <v>443</v>
      </c>
      <c r="C29" s="30">
        <v>595</v>
      </c>
      <c r="D29" s="30">
        <v>652</v>
      </c>
      <c r="E29" s="40">
        <v>1247</v>
      </c>
    </row>
    <row r="30" spans="1:5" ht="22.5" customHeight="1">
      <c r="A30" s="7" t="s">
        <v>65</v>
      </c>
      <c r="B30" s="19">
        <v>799</v>
      </c>
      <c r="C30" s="30">
        <v>1067</v>
      </c>
      <c r="D30" s="30">
        <v>1130</v>
      </c>
      <c r="E30" s="40">
        <v>2197</v>
      </c>
    </row>
    <row r="31" spans="1:5" ht="22.5" customHeight="1">
      <c r="A31" s="7" t="s">
        <v>77</v>
      </c>
      <c r="B31" s="19">
        <v>384</v>
      </c>
      <c r="C31" s="30">
        <v>441</v>
      </c>
      <c r="D31" s="30">
        <v>457</v>
      </c>
      <c r="E31" s="40">
        <v>898</v>
      </c>
    </row>
    <row r="32" spans="1:5" ht="22.5" customHeight="1">
      <c r="A32" s="7" t="s">
        <v>0</v>
      </c>
      <c r="B32" s="19">
        <v>495</v>
      </c>
      <c r="C32" s="30">
        <v>561</v>
      </c>
      <c r="D32" s="30">
        <v>564</v>
      </c>
      <c r="E32" s="40">
        <v>1125</v>
      </c>
    </row>
    <row r="33" spans="1:5" ht="22.5" customHeight="1">
      <c r="A33" s="7" t="s">
        <v>78</v>
      </c>
      <c r="B33" s="19">
        <v>407</v>
      </c>
      <c r="C33" s="30">
        <v>530</v>
      </c>
      <c r="D33" s="30">
        <v>575</v>
      </c>
      <c r="E33" s="40">
        <v>1105</v>
      </c>
    </row>
    <row r="34" spans="1:5" ht="22.5" customHeight="1">
      <c r="A34" s="7" t="s">
        <v>80</v>
      </c>
      <c r="B34" s="19">
        <v>598</v>
      </c>
      <c r="C34" s="30">
        <v>765</v>
      </c>
      <c r="D34" s="30">
        <v>765</v>
      </c>
      <c r="E34" s="40">
        <v>1530</v>
      </c>
    </row>
    <row r="35" spans="1:5" ht="22.5" customHeight="1">
      <c r="A35" s="7" t="s">
        <v>82</v>
      </c>
      <c r="B35" s="19">
        <v>504</v>
      </c>
      <c r="C35" s="30">
        <v>584</v>
      </c>
      <c r="D35" s="30">
        <v>616</v>
      </c>
      <c r="E35" s="40">
        <v>1200</v>
      </c>
    </row>
    <row r="36" spans="1:5" ht="22.5" customHeight="1">
      <c r="A36" s="7" t="s">
        <v>86</v>
      </c>
      <c r="B36" s="19">
        <v>1315</v>
      </c>
      <c r="C36" s="30">
        <v>1499</v>
      </c>
      <c r="D36" s="30">
        <v>1599</v>
      </c>
      <c r="E36" s="40">
        <v>3098</v>
      </c>
    </row>
    <row r="37" spans="1:5" ht="22.5" customHeight="1">
      <c r="A37" s="7" t="s">
        <v>74</v>
      </c>
      <c r="B37" s="19">
        <v>2044</v>
      </c>
      <c r="C37" s="30">
        <v>2314</v>
      </c>
      <c r="D37" s="30">
        <v>2501</v>
      </c>
      <c r="E37" s="40">
        <v>4815</v>
      </c>
    </row>
    <row r="38" spans="1:5" ht="22.5" customHeight="1">
      <c r="A38" s="7" t="s">
        <v>88</v>
      </c>
      <c r="B38" s="19">
        <v>793</v>
      </c>
      <c r="C38" s="30">
        <v>1021</v>
      </c>
      <c r="D38" s="30">
        <v>1159</v>
      </c>
      <c r="E38" s="40">
        <v>2180</v>
      </c>
    </row>
    <row r="39" spans="1:5" ht="22.5" customHeight="1">
      <c r="A39" s="7" t="s">
        <v>48</v>
      </c>
      <c r="B39" s="19">
        <v>2276</v>
      </c>
      <c r="C39" s="30">
        <v>2897</v>
      </c>
      <c r="D39" s="30">
        <v>3099</v>
      </c>
      <c r="E39" s="40">
        <v>5996</v>
      </c>
    </row>
    <row r="40" spans="1:5" ht="22.5" customHeight="1">
      <c r="A40" s="7" t="s">
        <v>39</v>
      </c>
      <c r="B40" s="19">
        <v>2098</v>
      </c>
      <c r="C40" s="30">
        <v>2264</v>
      </c>
      <c r="D40" s="30">
        <v>2580</v>
      </c>
      <c r="E40" s="40">
        <v>4844</v>
      </c>
    </row>
    <row r="41" spans="1:5" ht="22.5" customHeight="1">
      <c r="A41" s="7" t="s">
        <v>89</v>
      </c>
      <c r="B41" s="19">
        <v>229</v>
      </c>
      <c r="C41" s="30">
        <v>267</v>
      </c>
      <c r="D41" s="30">
        <v>272</v>
      </c>
      <c r="E41" s="40">
        <v>539</v>
      </c>
    </row>
    <row r="42" spans="1:5" ht="22.5" customHeight="1">
      <c r="A42" s="7" t="s">
        <v>58</v>
      </c>
      <c r="B42" s="19">
        <v>94</v>
      </c>
      <c r="C42" s="30">
        <v>76</v>
      </c>
      <c r="D42" s="30">
        <v>74</v>
      </c>
      <c r="E42" s="40">
        <v>150</v>
      </c>
    </row>
    <row r="43" spans="1:5" ht="22.5" customHeight="1">
      <c r="A43" s="7" t="s">
        <v>61</v>
      </c>
      <c r="B43" s="19">
        <v>2786</v>
      </c>
      <c r="C43" s="30">
        <v>3611</v>
      </c>
      <c r="D43" s="30">
        <v>3830</v>
      </c>
      <c r="E43" s="40">
        <v>7441</v>
      </c>
    </row>
    <row r="44" spans="1:5" ht="22.5" customHeight="1">
      <c r="A44" s="7" t="s">
        <v>92</v>
      </c>
      <c r="B44" s="19">
        <v>140</v>
      </c>
      <c r="C44" s="30">
        <v>170</v>
      </c>
      <c r="D44" s="30">
        <v>212</v>
      </c>
      <c r="E44" s="40">
        <v>382</v>
      </c>
    </row>
    <row r="45" spans="1:5" ht="22.5" customHeight="1">
      <c r="A45" s="7" t="s">
        <v>93</v>
      </c>
      <c r="B45" s="19">
        <v>1896</v>
      </c>
      <c r="C45" s="30">
        <v>2571</v>
      </c>
      <c r="D45" s="30">
        <v>2668</v>
      </c>
      <c r="E45" s="40">
        <v>5239</v>
      </c>
    </row>
    <row r="46" spans="1:5" ht="22.5" customHeight="1">
      <c r="A46" s="7" t="s">
        <v>8</v>
      </c>
      <c r="B46" s="19">
        <v>2947</v>
      </c>
      <c r="C46" s="30">
        <v>3554</v>
      </c>
      <c r="D46" s="30">
        <v>3447</v>
      </c>
      <c r="E46" s="40">
        <v>7001</v>
      </c>
    </row>
    <row r="47" spans="1:5" ht="22.5" customHeight="1">
      <c r="A47" s="7" t="s">
        <v>85</v>
      </c>
      <c r="B47" s="19">
        <v>1712</v>
      </c>
      <c r="C47" s="30">
        <v>1977</v>
      </c>
      <c r="D47" s="30">
        <v>1991</v>
      </c>
      <c r="E47" s="40">
        <v>3968</v>
      </c>
    </row>
    <row r="48" spans="1:5" ht="22.5" customHeight="1">
      <c r="A48" s="7" t="s">
        <v>51</v>
      </c>
      <c r="B48" s="19">
        <v>837</v>
      </c>
      <c r="C48" s="30">
        <v>1164</v>
      </c>
      <c r="D48" s="30">
        <v>1234</v>
      </c>
      <c r="E48" s="40">
        <v>2398</v>
      </c>
    </row>
    <row r="49" spans="1:5" ht="22.5" customHeight="1">
      <c r="A49" s="7" t="s">
        <v>1</v>
      </c>
      <c r="B49" s="19">
        <v>1298</v>
      </c>
      <c r="C49" s="30">
        <v>1883</v>
      </c>
      <c r="D49" s="30">
        <v>1925</v>
      </c>
      <c r="E49" s="40">
        <v>3808</v>
      </c>
    </row>
    <row r="50" spans="1:5" s="0" customFormat="1" ht="22.5" customHeight="1">
      <c r="A50" s="10" t="s">
        <v>96</v>
      </c>
      <c r="B50" s="20">
        <f>SUM(B6:B49)</f>
        <v>70738</v>
      </c>
      <c r="C50" s="31">
        <f>SUM(C6:C49)</f>
        <v>83799</v>
      </c>
      <c r="D50" s="31">
        <f>SUM(D6:D49)</f>
        <v>88337</v>
      </c>
      <c r="E50" s="41">
        <f>SUM(E6:E49)</f>
        <v>172136</v>
      </c>
    </row>
    <row r="51" spans="1:5" ht="22.5" customHeight="1">
      <c r="A51" s="7" t="s">
        <v>97</v>
      </c>
      <c r="B51" s="21">
        <v>70713</v>
      </c>
      <c r="C51" s="32">
        <v>83855</v>
      </c>
      <c r="D51" s="32">
        <v>88377</v>
      </c>
      <c r="E51" s="42">
        <v>172232</v>
      </c>
    </row>
    <row r="52" spans="1:5" ht="22.5" customHeight="1">
      <c r="A52" s="11" t="s">
        <v>42</v>
      </c>
      <c r="B52" s="22">
        <f>B50-B51</f>
        <v>25</v>
      </c>
      <c r="C52" s="33">
        <f>C50-C51</f>
        <v>-56</v>
      </c>
      <c r="D52" s="33">
        <f>D50-D51</f>
        <v>-40</v>
      </c>
      <c r="E52" s="43">
        <f>E50-E51</f>
        <v>-96</v>
      </c>
    </row>
    <row r="53" spans="1:5" ht="22.5" customHeight="1">
      <c r="A53" s="12"/>
      <c r="B53" s="23"/>
      <c r="C53" s="23"/>
      <c r="D53" s="23"/>
      <c r="E53" s="23"/>
    </row>
    <row r="54" spans="1:5" ht="22.5" customHeight="1">
      <c r="A54" s="13" t="s">
        <v>26</v>
      </c>
      <c r="B54" s="24">
        <v>69803</v>
      </c>
      <c r="C54" s="34">
        <v>83897</v>
      </c>
      <c r="D54" s="34">
        <v>88694</v>
      </c>
      <c r="E54" s="44">
        <v>172591</v>
      </c>
    </row>
    <row r="55" spans="1:5" ht="22.5" customHeight="1">
      <c r="A55" s="14" t="s">
        <v>73</v>
      </c>
      <c r="B55" s="25">
        <f>B50-B54</f>
        <v>935</v>
      </c>
      <c r="C55" s="25">
        <f>C50-C54</f>
        <v>-98</v>
      </c>
      <c r="D55" s="25">
        <f>D50-D54</f>
        <v>-357</v>
      </c>
      <c r="E55" s="43">
        <f>E50-E54</f>
        <v>-455</v>
      </c>
    </row>
    <row r="56" spans="1:5" ht="11.25" customHeight="1"/>
    <row r="57" spans="1:5" ht="11.25" customHeight="1"/>
    <row r="58" spans="1:5" ht="11.25" customHeight="1"/>
    <row r="59" spans="1:5" ht="11.25" customHeight="1"/>
    <row r="60" spans="1:5" ht="11.25" customHeight="1"/>
    <row r="61" spans="1:5" ht="11.25" customHeight="1"/>
    <row r="62" spans="1:5" ht="11.25" customHeight="1"/>
    <row r="63" spans="1:5" ht="11.25" customHeight="1"/>
    <row r="64" spans="1:5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24" customHeight="1"/>
    <row r="331" ht="24" customHeight="1"/>
    <row r="332" ht="24" customHeight="1"/>
  </sheetData>
  <mergeCells count="4">
    <mergeCell ref="A1:E1"/>
    <mergeCell ref="B3:E3"/>
    <mergeCell ref="A4:A5"/>
    <mergeCell ref="B4:B5"/>
  </mergeCells>
  <phoneticPr fontId="19"/>
  <printOptions horizontalCentered="1"/>
  <pageMargins left="0.70866141732283472" right="0.70866141732283472" top="0.19685039370078741" bottom="0.19685039370078741" header="0.31496062992125984" footer="0.31496062992125984"/>
  <pageSetup paperSize="9" scale="71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32"/>
  <sheetViews>
    <sheetView view="pageBreakPreview" zoomScale="80" zoomScaleNormal="75" zoomScaleSheetLayoutView="80" workbookViewId="0">
      <pane ySplit="4" topLeftCell="A5" activePane="bottomLeft" state="frozen"/>
      <selection pane="bottomLeft"/>
    </sheetView>
  </sheetViews>
  <sheetFormatPr defaultRowHeight="13.5"/>
  <cols>
    <col min="1" max="1" width="5.5" style="45" bestFit="1" customWidth="1"/>
    <col min="2" max="2" width="11.625" style="45" customWidth="1"/>
    <col min="3" max="6" width="9.75" style="46" customWidth="1"/>
    <col min="7" max="7" width="5.5" style="45" bestFit="1" customWidth="1"/>
    <col min="8" max="8" width="11.625" style="45" customWidth="1"/>
    <col min="9" max="12" width="9.75" style="46" customWidth="1"/>
    <col min="13" max="13" width="5.5" style="45" bestFit="1" customWidth="1"/>
    <col min="14" max="14" width="12.625" style="45" customWidth="1"/>
    <col min="15" max="18" width="9.75" style="46" customWidth="1"/>
    <col min="19" max="19" width="5.5" style="45" bestFit="1" customWidth="1"/>
    <col min="20" max="20" width="12.375" style="45" customWidth="1"/>
    <col min="21" max="24" width="9.75" style="46" customWidth="1"/>
    <col min="25" max="16384" width="9" style="45" bestFit="1" customWidth="1"/>
  </cols>
  <sheetData>
    <row r="1" spans="1:24" ht="14.25">
      <c r="B1" s="48"/>
      <c r="C1" s="66"/>
      <c r="D1" s="66"/>
      <c r="E1" s="66"/>
      <c r="F1" s="66"/>
      <c r="G1" s="48"/>
      <c r="H1" s="48"/>
      <c r="I1" s="45"/>
      <c r="J1" s="45"/>
      <c r="K1" s="45"/>
      <c r="L1" s="45"/>
      <c r="M1" s="48" t="s">
        <v>17</v>
      </c>
      <c r="O1" s="45"/>
      <c r="P1" s="66"/>
      <c r="Q1" s="103"/>
      <c r="R1" s="103"/>
      <c r="U1" s="45"/>
      <c r="V1" s="66"/>
      <c r="W1" s="103" t="s">
        <v>99</v>
      </c>
      <c r="X1" s="103"/>
    </row>
    <row r="2" spans="1:24" ht="15">
      <c r="A2" s="48"/>
      <c r="B2" s="48"/>
      <c r="C2" s="66"/>
      <c r="D2" s="66"/>
      <c r="E2" s="66"/>
      <c r="F2" s="66"/>
      <c r="G2" s="48"/>
      <c r="H2" s="48"/>
      <c r="I2" s="66"/>
      <c r="J2" s="66"/>
      <c r="K2" s="66"/>
      <c r="L2" s="66"/>
      <c r="M2" s="48"/>
      <c r="N2" s="48"/>
      <c r="O2" s="66"/>
      <c r="P2" s="45"/>
      <c r="Q2" s="104"/>
      <c r="R2" s="66"/>
      <c r="U2" s="45"/>
      <c r="V2" s="45"/>
      <c r="W2" s="117"/>
      <c r="X2" s="118"/>
    </row>
    <row r="3" spans="1:24" s="47" customFormat="1" ht="13.5" customHeight="1">
      <c r="A3" s="49" t="s">
        <v>46</v>
      </c>
      <c r="B3" s="57" t="s">
        <v>101</v>
      </c>
      <c r="C3" s="57" t="s">
        <v>90</v>
      </c>
      <c r="D3" s="57" t="s">
        <v>50</v>
      </c>
      <c r="E3" s="57"/>
      <c r="F3" s="73"/>
      <c r="G3" s="49" t="s">
        <v>46</v>
      </c>
      <c r="H3" s="57" t="s">
        <v>101</v>
      </c>
      <c r="I3" s="57" t="s">
        <v>90</v>
      </c>
      <c r="J3" s="57" t="s">
        <v>50</v>
      </c>
      <c r="K3" s="57"/>
      <c r="L3" s="73"/>
      <c r="M3" s="49" t="s">
        <v>46</v>
      </c>
      <c r="N3" s="57" t="s">
        <v>101</v>
      </c>
      <c r="O3" s="57" t="s">
        <v>90</v>
      </c>
      <c r="P3" s="57" t="s">
        <v>50</v>
      </c>
      <c r="Q3" s="57"/>
      <c r="R3" s="73"/>
      <c r="S3" s="49" t="s">
        <v>46</v>
      </c>
      <c r="T3" s="57" t="s">
        <v>101</v>
      </c>
      <c r="U3" s="57" t="s">
        <v>90</v>
      </c>
      <c r="V3" s="57" t="s">
        <v>50</v>
      </c>
      <c r="W3" s="57"/>
      <c r="X3" s="73"/>
    </row>
    <row r="4" spans="1:24" s="47" customFormat="1" ht="14.25">
      <c r="A4" s="50"/>
      <c r="B4" s="58"/>
      <c r="C4" s="58"/>
      <c r="D4" s="58" t="s">
        <v>103</v>
      </c>
      <c r="E4" s="58" t="s">
        <v>104</v>
      </c>
      <c r="F4" s="74" t="s">
        <v>105</v>
      </c>
      <c r="G4" s="50"/>
      <c r="H4" s="58"/>
      <c r="I4" s="58"/>
      <c r="J4" s="58" t="s">
        <v>103</v>
      </c>
      <c r="K4" s="58" t="s">
        <v>104</v>
      </c>
      <c r="L4" s="74" t="s">
        <v>105</v>
      </c>
      <c r="M4" s="50"/>
      <c r="N4" s="58"/>
      <c r="O4" s="58"/>
      <c r="P4" s="58" t="s">
        <v>103</v>
      </c>
      <c r="Q4" s="58" t="s">
        <v>104</v>
      </c>
      <c r="R4" s="74" t="s">
        <v>105</v>
      </c>
      <c r="S4" s="50"/>
      <c r="T4" s="58"/>
      <c r="U4" s="58"/>
      <c r="V4" s="58" t="s">
        <v>103</v>
      </c>
      <c r="W4" s="58" t="s">
        <v>104</v>
      </c>
      <c r="X4" s="74" t="s">
        <v>105</v>
      </c>
    </row>
    <row r="5" spans="1:24" ht="13.5" customHeight="1">
      <c r="A5" s="51" t="s">
        <v>25</v>
      </c>
      <c r="B5" s="59" t="s">
        <v>107</v>
      </c>
      <c r="C5" s="67">
        <v>1965</v>
      </c>
      <c r="D5" s="67">
        <v>1988</v>
      </c>
      <c r="E5" s="67">
        <v>2330</v>
      </c>
      <c r="F5" s="75">
        <v>4318</v>
      </c>
      <c r="G5" s="81" t="s">
        <v>55</v>
      </c>
      <c r="H5" s="59" t="s">
        <v>108</v>
      </c>
      <c r="I5" s="67">
        <v>89</v>
      </c>
      <c r="J5" s="67">
        <v>105</v>
      </c>
      <c r="K5" s="67">
        <v>133</v>
      </c>
      <c r="L5" s="75">
        <v>238</v>
      </c>
      <c r="M5" s="81" t="s">
        <v>77</v>
      </c>
      <c r="N5" s="59" t="s">
        <v>110</v>
      </c>
      <c r="O5" s="67">
        <v>108</v>
      </c>
      <c r="P5" s="67">
        <v>136</v>
      </c>
      <c r="Q5" s="67">
        <v>155</v>
      </c>
      <c r="R5" s="75">
        <v>291</v>
      </c>
      <c r="S5" s="107" t="s">
        <v>58</v>
      </c>
      <c r="T5" s="59" t="s">
        <v>111</v>
      </c>
      <c r="U5" s="67">
        <v>28</v>
      </c>
      <c r="V5" s="67">
        <v>19</v>
      </c>
      <c r="W5" s="67">
        <v>21</v>
      </c>
      <c r="X5" s="75">
        <v>40</v>
      </c>
    </row>
    <row r="6" spans="1:24">
      <c r="A6" s="52"/>
      <c r="B6" s="60"/>
      <c r="C6" s="68"/>
      <c r="D6" s="68"/>
      <c r="E6" s="68"/>
      <c r="F6" s="76"/>
      <c r="G6" s="54"/>
      <c r="H6" s="60"/>
      <c r="I6" s="68"/>
      <c r="J6" s="68"/>
      <c r="K6" s="68"/>
      <c r="L6" s="76">
        <v>0</v>
      </c>
      <c r="M6" s="54"/>
      <c r="N6" s="60"/>
      <c r="O6" s="68"/>
      <c r="P6" s="68"/>
      <c r="Q6" s="68"/>
      <c r="R6" s="76">
        <v>0</v>
      </c>
      <c r="S6" s="108"/>
      <c r="T6" s="99"/>
      <c r="U6" s="68"/>
      <c r="V6" s="68"/>
      <c r="W6" s="68"/>
      <c r="X6" s="76">
        <v>0</v>
      </c>
    </row>
    <row r="7" spans="1:24">
      <c r="A7" s="52"/>
      <c r="B7" s="61" t="s">
        <v>113</v>
      </c>
      <c r="C7" s="69">
        <v>525</v>
      </c>
      <c r="D7" s="69">
        <v>540</v>
      </c>
      <c r="E7" s="69">
        <v>644</v>
      </c>
      <c r="F7" s="77">
        <v>1184</v>
      </c>
      <c r="G7" s="54"/>
      <c r="H7" s="84" t="s">
        <v>114</v>
      </c>
      <c r="I7" s="69">
        <v>136</v>
      </c>
      <c r="J7" s="69">
        <v>162</v>
      </c>
      <c r="K7" s="69">
        <v>197</v>
      </c>
      <c r="L7" s="77">
        <v>359</v>
      </c>
      <c r="M7" s="54"/>
      <c r="N7" s="60" t="s">
        <v>115</v>
      </c>
      <c r="O7" s="69">
        <v>162</v>
      </c>
      <c r="P7" s="69">
        <v>170</v>
      </c>
      <c r="Q7" s="69">
        <v>188</v>
      </c>
      <c r="R7" s="77">
        <v>358</v>
      </c>
      <c r="S7" s="108"/>
      <c r="T7" s="62" t="s">
        <v>117</v>
      </c>
      <c r="U7" s="70">
        <f t="shared" ref="U7:X8" si="0">O131+U5</f>
        <v>94</v>
      </c>
      <c r="V7" s="70">
        <f t="shared" si="0"/>
        <v>76</v>
      </c>
      <c r="W7" s="70">
        <f t="shared" si="0"/>
        <v>74</v>
      </c>
      <c r="X7" s="78">
        <f t="shared" si="0"/>
        <v>150</v>
      </c>
    </row>
    <row r="8" spans="1:24">
      <c r="A8" s="52"/>
      <c r="B8" s="61"/>
      <c r="C8" s="68"/>
      <c r="D8" s="68"/>
      <c r="E8" s="68"/>
      <c r="F8" s="76"/>
      <c r="G8" s="54"/>
      <c r="H8" s="60"/>
      <c r="I8" s="68"/>
      <c r="J8" s="68"/>
      <c r="K8" s="68"/>
      <c r="L8" s="76">
        <v>0</v>
      </c>
      <c r="M8" s="54"/>
      <c r="N8" s="60"/>
      <c r="O8" s="68"/>
      <c r="P8" s="68"/>
      <c r="Q8" s="68"/>
      <c r="R8" s="76">
        <v>0</v>
      </c>
      <c r="S8" s="108"/>
      <c r="T8" s="90"/>
      <c r="U8" s="71">
        <f t="shared" si="0"/>
        <v>0</v>
      </c>
      <c r="V8" s="71">
        <f t="shared" si="0"/>
        <v>0</v>
      </c>
      <c r="W8" s="71">
        <f t="shared" si="0"/>
        <v>0</v>
      </c>
      <c r="X8" s="79">
        <f t="shared" si="0"/>
        <v>0</v>
      </c>
    </row>
    <row r="9" spans="1:24" ht="13.5" customHeight="1">
      <c r="A9" s="52"/>
      <c r="B9" s="61" t="s">
        <v>118</v>
      </c>
      <c r="C9" s="69">
        <v>145</v>
      </c>
      <c r="D9" s="69">
        <v>143</v>
      </c>
      <c r="E9" s="69">
        <v>131</v>
      </c>
      <c r="F9" s="77">
        <v>274</v>
      </c>
      <c r="G9" s="54"/>
      <c r="H9" s="84" t="s">
        <v>121</v>
      </c>
      <c r="I9" s="69">
        <v>265</v>
      </c>
      <c r="J9" s="69">
        <v>327</v>
      </c>
      <c r="K9" s="69">
        <v>357</v>
      </c>
      <c r="L9" s="77">
        <v>684</v>
      </c>
      <c r="M9" s="54"/>
      <c r="N9" s="60" t="s">
        <v>122</v>
      </c>
      <c r="O9" s="69">
        <v>32</v>
      </c>
      <c r="P9" s="69">
        <v>35</v>
      </c>
      <c r="Q9" s="69">
        <v>42</v>
      </c>
      <c r="R9" s="77">
        <v>77</v>
      </c>
      <c r="S9" s="109" t="s">
        <v>123</v>
      </c>
      <c r="T9" s="98"/>
      <c r="U9" s="70">
        <f t="shared" ref="U9:X10" si="1">O105+O113+O123+O129+U7</f>
        <v>5490</v>
      </c>
      <c r="V9" s="70">
        <f t="shared" si="1"/>
        <v>6525</v>
      </c>
      <c r="W9" s="70">
        <f t="shared" si="1"/>
        <v>7184</v>
      </c>
      <c r="X9" s="78">
        <f t="shared" si="1"/>
        <v>13709</v>
      </c>
    </row>
    <row r="10" spans="1:24" ht="14.25" customHeight="1">
      <c r="A10" s="52"/>
      <c r="B10" s="61"/>
      <c r="C10" s="68"/>
      <c r="D10" s="68"/>
      <c r="E10" s="68"/>
      <c r="F10" s="76"/>
      <c r="G10" s="54"/>
      <c r="H10" s="60"/>
      <c r="I10" s="68"/>
      <c r="J10" s="68"/>
      <c r="K10" s="68"/>
      <c r="L10" s="76">
        <v>0</v>
      </c>
      <c r="M10" s="54"/>
      <c r="N10" s="60"/>
      <c r="O10" s="68"/>
      <c r="P10" s="68"/>
      <c r="Q10" s="68"/>
      <c r="R10" s="76">
        <v>0</v>
      </c>
      <c r="S10" s="110"/>
      <c r="T10" s="86"/>
      <c r="U10" s="72">
        <f t="shared" si="1"/>
        <v>0</v>
      </c>
      <c r="V10" s="72">
        <f t="shared" si="1"/>
        <v>0</v>
      </c>
      <c r="W10" s="72">
        <f t="shared" si="1"/>
        <v>0</v>
      </c>
      <c r="X10" s="80">
        <f t="shared" si="1"/>
        <v>0</v>
      </c>
    </row>
    <row r="11" spans="1:24" ht="13.5" customHeight="1">
      <c r="A11" s="52"/>
      <c r="B11" s="61" t="s">
        <v>124</v>
      </c>
      <c r="C11" s="69">
        <v>0</v>
      </c>
      <c r="D11" s="69">
        <v>0</v>
      </c>
      <c r="E11" s="69">
        <v>0</v>
      </c>
      <c r="F11" s="77">
        <v>0</v>
      </c>
      <c r="G11" s="54"/>
      <c r="H11" s="60" t="s">
        <v>120</v>
      </c>
      <c r="I11" s="69">
        <v>59</v>
      </c>
      <c r="J11" s="69">
        <v>68</v>
      </c>
      <c r="K11" s="69">
        <v>77</v>
      </c>
      <c r="L11" s="77">
        <v>145</v>
      </c>
      <c r="M11" s="54"/>
      <c r="N11" s="60" t="s">
        <v>126</v>
      </c>
      <c r="O11" s="69">
        <v>57</v>
      </c>
      <c r="P11" s="69">
        <v>63</v>
      </c>
      <c r="Q11" s="69">
        <v>47</v>
      </c>
      <c r="R11" s="77">
        <v>110</v>
      </c>
      <c r="S11" s="108" t="s">
        <v>61</v>
      </c>
      <c r="T11" s="114" t="s">
        <v>128</v>
      </c>
      <c r="U11" s="67">
        <v>370</v>
      </c>
      <c r="V11" s="67">
        <v>470</v>
      </c>
      <c r="W11" s="67">
        <v>517</v>
      </c>
      <c r="X11" s="94">
        <v>987</v>
      </c>
    </row>
    <row r="12" spans="1:24">
      <c r="A12" s="52"/>
      <c r="B12" s="61"/>
      <c r="C12" s="68"/>
      <c r="D12" s="68"/>
      <c r="E12" s="68"/>
      <c r="F12" s="76"/>
      <c r="G12" s="54"/>
      <c r="H12" s="60"/>
      <c r="I12" s="68"/>
      <c r="J12" s="68"/>
      <c r="K12" s="68"/>
      <c r="L12" s="76">
        <v>0</v>
      </c>
      <c r="M12" s="54"/>
      <c r="N12" s="60"/>
      <c r="O12" s="68"/>
      <c r="P12" s="68"/>
      <c r="Q12" s="68"/>
      <c r="R12" s="76">
        <v>0</v>
      </c>
      <c r="S12" s="108"/>
      <c r="T12" s="84"/>
      <c r="U12" s="68"/>
      <c r="V12" s="68"/>
      <c r="W12" s="68"/>
      <c r="X12" s="76">
        <v>0</v>
      </c>
    </row>
    <row r="13" spans="1:24">
      <c r="A13" s="52"/>
      <c r="B13" s="61" t="s">
        <v>129</v>
      </c>
      <c r="C13" s="69">
        <v>166</v>
      </c>
      <c r="D13" s="69">
        <v>181</v>
      </c>
      <c r="E13" s="69">
        <v>154</v>
      </c>
      <c r="F13" s="77">
        <v>335</v>
      </c>
      <c r="G13" s="54"/>
      <c r="H13" s="60" t="s">
        <v>130</v>
      </c>
      <c r="I13" s="69">
        <v>45</v>
      </c>
      <c r="J13" s="69">
        <v>62</v>
      </c>
      <c r="K13" s="69">
        <v>73</v>
      </c>
      <c r="L13" s="77">
        <v>135</v>
      </c>
      <c r="M13" s="54"/>
      <c r="N13" s="60" t="s">
        <v>133</v>
      </c>
      <c r="O13" s="69">
        <v>25</v>
      </c>
      <c r="P13" s="69">
        <v>37</v>
      </c>
      <c r="Q13" s="69">
        <v>25</v>
      </c>
      <c r="R13" s="77">
        <v>62</v>
      </c>
      <c r="S13" s="108"/>
      <c r="T13" s="60" t="s">
        <v>29</v>
      </c>
      <c r="U13" s="69">
        <v>1608</v>
      </c>
      <c r="V13" s="69">
        <v>2036</v>
      </c>
      <c r="W13" s="69">
        <v>2138</v>
      </c>
      <c r="X13" s="77">
        <v>4174</v>
      </c>
    </row>
    <row r="14" spans="1:24">
      <c r="A14" s="52"/>
      <c r="B14" s="61"/>
      <c r="C14" s="68"/>
      <c r="D14" s="68"/>
      <c r="E14" s="68"/>
      <c r="F14" s="76"/>
      <c r="G14" s="54"/>
      <c r="H14" s="60"/>
      <c r="I14" s="68"/>
      <c r="J14" s="68"/>
      <c r="K14" s="68"/>
      <c r="L14" s="76">
        <v>0</v>
      </c>
      <c r="M14" s="54"/>
      <c r="N14" s="60"/>
      <c r="O14" s="68"/>
      <c r="P14" s="68"/>
      <c r="Q14" s="68"/>
      <c r="R14" s="76">
        <v>0</v>
      </c>
      <c r="S14" s="108"/>
      <c r="T14" s="99"/>
      <c r="U14" s="68"/>
      <c r="V14" s="68"/>
      <c r="W14" s="68"/>
      <c r="X14" s="76">
        <v>0</v>
      </c>
    </row>
    <row r="15" spans="1:24">
      <c r="A15" s="52"/>
      <c r="B15" s="62" t="s">
        <v>117</v>
      </c>
      <c r="C15" s="70">
        <f>C5+C7+C9+C11+C13</f>
        <v>2801</v>
      </c>
      <c r="D15" s="70">
        <f t="shared" ref="D15:F16" si="2">D5+D7+D9+D11+D13</f>
        <v>2852</v>
      </c>
      <c r="E15" s="70">
        <f t="shared" si="2"/>
        <v>3259</v>
      </c>
      <c r="F15" s="78">
        <f t="shared" si="2"/>
        <v>6111</v>
      </c>
      <c r="G15" s="54"/>
      <c r="H15" s="62" t="s">
        <v>117</v>
      </c>
      <c r="I15" s="70">
        <f t="shared" ref="I15:L16" si="3">I5+I7+I9+I11+I13</f>
        <v>594</v>
      </c>
      <c r="J15" s="70">
        <f t="shared" si="3"/>
        <v>724</v>
      </c>
      <c r="K15" s="70">
        <f t="shared" si="3"/>
        <v>837</v>
      </c>
      <c r="L15" s="78">
        <f t="shared" si="3"/>
        <v>1561</v>
      </c>
      <c r="M15" s="54"/>
      <c r="N15" s="62" t="s">
        <v>117</v>
      </c>
      <c r="O15" s="70">
        <f t="shared" ref="O15:R16" si="4">O5+O7+O9+O11+O13</f>
        <v>384</v>
      </c>
      <c r="P15" s="70">
        <f t="shared" si="4"/>
        <v>441</v>
      </c>
      <c r="Q15" s="70">
        <f t="shared" si="4"/>
        <v>457</v>
      </c>
      <c r="R15" s="78">
        <f t="shared" si="4"/>
        <v>898</v>
      </c>
      <c r="S15" s="108"/>
      <c r="T15" s="60" t="s">
        <v>134</v>
      </c>
      <c r="U15" s="69">
        <v>141</v>
      </c>
      <c r="V15" s="69">
        <v>196</v>
      </c>
      <c r="W15" s="69">
        <v>226</v>
      </c>
      <c r="X15" s="77">
        <v>422</v>
      </c>
    </row>
    <row r="16" spans="1:24">
      <c r="A16" s="52"/>
      <c r="B16" s="62"/>
      <c r="C16" s="71"/>
      <c r="D16" s="71">
        <f t="shared" si="2"/>
        <v>0</v>
      </c>
      <c r="E16" s="71">
        <f t="shared" si="2"/>
        <v>0</v>
      </c>
      <c r="F16" s="79">
        <f t="shared" si="2"/>
        <v>0</v>
      </c>
      <c r="G16" s="55"/>
      <c r="H16" s="62"/>
      <c r="I16" s="71">
        <f t="shared" si="3"/>
        <v>0</v>
      </c>
      <c r="J16" s="71">
        <f t="shared" si="3"/>
        <v>0</v>
      </c>
      <c r="K16" s="71">
        <f t="shared" si="3"/>
        <v>0</v>
      </c>
      <c r="L16" s="79">
        <f t="shared" si="3"/>
        <v>0</v>
      </c>
      <c r="M16" s="55"/>
      <c r="N16" s="62"/>
      <c r="O16" s="71">
        <f t="shared" si="4"/>
        <v>0</v>
      </c>
      <c r="P16" s="71">
        <f t="shared" si="4"/>
        <v>0</v>
      </c>
      <c r="Q16" s="71">
        <f t="shared" si="4"/>
        <v>0</v>
      </c>
      <c r="R16" s="79">
        <f t="shared" si="4"/>
        <v>0</v>
      </c>
      <c r="S16" s="108"/>
      <c r="T16" s="99"/>
      <c r="U16" s="68"/>
      <c r="V16" s="68"/>
      <c r="W16" s="68"/>
      <c r="X16" s="76">
        <v>0</v>
      </c>
    </row>
    <row r="17" spans="1:24" ht="13.5" customHeight="1">
      <c r="A17" s="53" t="s">
        <v>21</v>
      </c>
      <c r="B17" s="60" t="s">
        <v>136</v>
      </c>
      <c r="C17" s="69">
        <v>3402</v>
      </c>
      <c r="D17" s="69">
        <v>3804</v>
      </c>
      <c r="E17" s="69">
        <v>4197</v>
      </c>
      <c r="F17" s="77">
        <v>8001</v>
      </c>
      <c r="G17" s="53" t="s">
        <v>59</v>
      </c>
      <c r="H17" s="60" t="s">
        <v>137</v>
      </c>
      <c r="I17" s="69">
        <v>188</v>
      </c>
      <c r="J17" s="69">
        <v>238</v>
      </c>
      <c r="K17" s="69">
        <v>243</v>
      </c>
      <c r="L17" s="77">
        <v>481</v>
      </c>
      <c r="M17" s="53" t="s">
        <v>0</v>
      </c>
      <c r="N17" s="60" t="s">
        <v>138</v>
      </c>
      <c r="O17" s="69">
        <v>188</v>
      </c>
      <c r="P17" s="69">
        <v>235</v>
      </c>
      <c r="Q17" s="69">
        <v>225</v>
      </c>
      <c r="R17" s="77">
        <v>460</v>
      </c>
      <c r="S17" s="108"/>
      <c r="T17" s="60" t="s">
        <v>135</v>
      </c>
      <c r="U17" s="69">
        <v>130</v>
      </c>
      <c r="V17" s="69">
        <v>205</v>
      </c>
      <c r="W17" s="69">
        <v>226</v>
      </c>
      <c r="X17" s="77">
        <v>431</v>
      </c>
    </row>
    <row r="18" spans="1:24">
      <c r="A18" s="54"/>
      <c r="B18" s="60"/>
      <c r="C18" s="68"/>
      <c r="D18" s="68"/>
      <c r="E18" s="68"/>
      <c r="F18" s="76"/>
      <c r="G18" s="54"/>
      <c r="H18" s="60"/>
      <c r="I18" s="68"/>
      <c r="J18" s="68"/>
      <c r="K18" s="68"/>
      <c r="L18" s="76">
        <v>0</v>
      </c>
      <c r="M18" s="54"/>
      <c r="N18" s="60"/>
      <c r="O18" s="68"/>
      <c r="P18" s="68"/>
      <c r="Q18" s="68"/>
      <c r="R18" s="76">
        <v>0</v>
      </c>
      <c r="S18" s="108"/>
      <c r="T18" s="99"/>
      <c r="U18" s="68"/>
      <c r="V18" s="68"/>
      <c r="W18" s="68"/>
      <c r="X18" s="76">
        <v>0</v>
      </c>
    </row>
    <row r="19" spans="1:24">
      <c r="A19" s="54"/>
      <c r="B19" s="60" t="s">
        <v>127</v>
      </c>
      <c r="C19" s="69">
        <v>330</v>
      </c>
      <c r="D19" s="69">
        <v>363</v>
      </c>
      <c r="E19" s="69">
        <v>345</v>
      </c>
      <c r="F19" s="77">
        <v>708</v>
      </c>
      <c r="G19" s="54"/>
      <c r="H19" s="62" t="s">
        <v>117</v>
      </c>
      <c r="I19" s="70">
        <f t="shared" ref="I19:L20" si="5">I17</f>
        <v>188</v>
      </c>
      <c r="J19" s="70">
        <f t="shared" si="5"/>
        <v>238</v>
      </c>
      <c r="K19" s="70">
        <f t="shared" si="5"/>
        <v>243</v>
      </c>
      <c r="L19" s="78">
        <f t="shared" si="5"/>
        <v>481</v>
      </c>
      <c r="M19" s="54"/>
      <c r="N19" s="60" t="s">
        <v>139</v>
      </c>
      <c r="O19" s="69">
        <v>167</v>
      </c>
      <c r="P19" s="69">
        <v>189</v>
      </c>
      <c r="Q19" s="69">
        <v>180</v>
      </c>
      <c r="R19" s="77">
        <v>369</v>
      </c>
      <c r="S19" s="108"/>
      <c r="T19" s="114" t="s">
        <v>141</v>
      </c>
      <c r="U19" s="69">
        <v>537</v>
      </c>
      <c r="V19" s="69">
        <v>704</v>
      </c>
      <c r="W19" s="69">
        <v>723</v>
      </c>
      <c r="X19" s="77">
        <v>1427</v>
      </c>
    </row>
    <row r="20" spans="1:24">
      <c r="A20" s="54"/>
      <c r="B20" s="60"/>
      <c r="C20" s="68"/>
      <c r="D20" s="68"/>
      <c r="E20" s="68"/>
      <c r="F20" s="76"/>
      <c r="G20" s="55"/>
      <c r="H20" s="62"/>
      <c r="I20" s="71">
        <f t="shared" si="5"/>
        <v>0</v>
      </c>
      <c r="J20" s="71">
        <f t="shared" si="5"/>
        <v>0</v>
      </c>
      <c r="K20" s="71">
        <f t="shared" si="5"/>
        <v>0</v>
      </c>
      <c r="L20" s="79">
        <f t="shared" si="5"/>
        <v>0</v>
      </c>
      <c r="M20" s="54"/>
      <c r="N20" s="60"/>
      <c r="O20" s="68"/>
      <c r="P20" s="68"/>
      <c r="Q20" s="68"/>
      <c r="R20" s="76">
        <v>0</v>
      </c>
      <c r="S20" s="108"/>
      <c r="T20" s="84"/>
      <c r="U20" s="68"/>
      <c r="V20" s="68"/>
      <c r="W20" s="68"/>
      <c r="X20" s="76">
        <v>0</v>
      </c>
    </row>
    <row r="21" spans="1:24" ht="13.5" customHeight="1">
      <c r="A21" s="54"/>
      <c r="B21" s="60" t="s">
        <v>143</v>
      </c>
      <c r="C21" s="69">
        <v>550</v>
      </c>
      <c r="D21" s="69">
        <v>572</v>
      </c>
      <c r="E21" s="69">
        <v>528</v>
      </c>
      <c r="F21" s="77">
        <v>1100</v>
      </c>
      <c r="G21" s="53" t="s">
        <v>62</v>
      </c>
      <c r="H21" s="60" t="s">
        <v>144</v>
      </c>
      <c r="I21" s="69">
        <v>381</v>
      </c>
      <c r="J21" s="69">
        <v>515</v>
      </c>
      <c r="K21" s="69">
        <v>536</v>
      </c>
      <c r="L21" s="77">
        <v>1051</v>
      </c>
      <c r="M21" s="54"/>
      <c r="N21" s="60" t="s">
        <v>146</v>
      </c>
      <c r="O21" s="69">
        <v>140</v>
      </c>
      <c r="P21" s="69">
        <v>137</v>
      </c>
      <c r="Q21" s="69">
        <v>159</v>
      </c>
      <c r="R21" s="77">
        <v>296</v>
      </c>
      <c r="S21" s="108"/>
      <c r="T21" s="62" t="s">
        <v>117</v>
      </c>
      <c r="U21" s="70">
        <f t="shared" ref="U21:X22" si="6">U11+U13+U15+U17+U19</f>
        <v>2786</v>
      </c>
      <c r="V21" s="70">
        <f t="shared" si="6"/>
        <v>3611</v>
      </c>
      <c r="W21" s="70">
        <f t="shared" si="6"/>
        <v>3830</v>
      </c>
      <c r="X21" s="78">
        <f t="shared" si="6"/>
        <v>7441</v>
      </c>
    </row>
    <row r="22" spans="1:24">
      <c r="A22" s="54"/>
      <c r="B22" s="60"/>
      <c r="C22" s="68"/>
      <c r="D22" s="68"/>
      <c r="E22" s="68"/>
      <c r="F22" s="76"/>
      <c r="G22" s="54"/>
      <c r="H22" s="60"/>
      <c r="I22" s="68"/>
      <c r="J22" s="68"/>
      <c r="K22" s="68"/>
      <c r="L22" s="76">
        <v>0</v>
      </c>
      <c r="M22" s="54"/>
      <c r="N22" s="60"/>
      <c r="O22" s="68"/>
      <c r="P22" s="68"/>
      <c r="Q22" s="68"/>
      <c r="R22" s="76">
        <v>0</v>
      </c>
      <c r="S22" s="111"/>
      <c r="T22" s="90"/>
      <c r="U22" s="71">
        <f t="shared" si="6"/>
        <v>0</v>
      </c>
      <c r="V22" s="71">
        <f t="shared" si="6"/>
        <v>0</v>
      </c>
      <c r="W22" s="71">
        <f t="shared" si="6"/>
        <v>0</v>
      </c>
      <c r="X22" s="79">
        <f t="shared" si="6"/>
        <v>0</v>
      </c>
    </row>
    <row r="23" spans="1:24" ht="13.5" customHeight="1">
      <c r="A23" s="54"/>
      <c r="B23" s="60" t="s">
        <v>148</v>
      </c>
      <c r="C23" s="69">
        <v>122</v>
      </c>
      <c r="D23" s="69">
        <v>142</v>
      </c>
      <c r="E23" s="69">
        <v>154</v>
      </c>
      <c r="F23" s="77">
        <v>296</v>
      </c>
      <c r="G23" s="54"/>
      <c r="H23" s="60" t="s">
        <v>116</v>
      </c>
      <c r="I23" s="69">
        <v>764</v>
      </c>
      <c r="J23" s="69">
        <v>928</v>
      </c>
      <c r="K23" s="69">
        <v>978</v>
      </c>
      <c r="L23" s="77">
        <v>1906</v>
      </c>
      <c r="M23" s="54"/>
      <c r="N23" s="62" t="s">
        <v>117</v>
      </c>
      <c r="O23" s="70">
        <f t="shared" ref="O23:R24" si="7">O17+O19+O21</f>
        <v>495</v>
      </c>
      <c r="P23" s="70">
        <f t="shared" si="7"/>
        <v>561</v>
      </c>
      <c r="Q23" s="70">
        <f t="shared" si="7"/>
        <v>564</v>
      </c>
      <c r="R23" s="78">
        <f t="shared" si="7"/>
        <v>1125</v>
      </c>
      <c r="S23" s="112" t="s">
        <v>92</v>
      </c>
      <c r="T23" s="64" t="s">
        <v>152</v>
      </c>
      <c r="U23" s="69">
        <v>126</v>
      </c>
      <c r="V23" s="69">
        <v>153</v>
      </c>
      <c r="W23" s="69">
        <v>185</v>
      </c>
      <c r="X23" s="77">
        <v>338</v>
      </c>
    </row>
    <row r="24" spans="1:24">
      <c r="A24" s="54"/>
      <c r="B24" s="60"/>
      <c r="C24" s="68"/>
      <c r="D24" s="68"/>
      <c r="E24" s="68"/>
      <c r="F24" s="76">
        <v>0</v>
      </c>
      <c r="G24" s="54"/>
      <c r="H24" s="60"/>
      <c r="I24" s="68"/>
      <c r="J24" s="68"/>
      <c r="K24" s="68"/>
      <c r="L24" s="76">
        <v>0</v>
      </c>
      <c r="M24" s="55"/>
      <c r="N24" s="62"/>
      <c r="O24" s="71">
        <f t="shared" si="7"/>
        <v>0</v>
      </c>
      <c r="P24" s="71">
        <f t="shared" si="7"/>
        <v>0</v>
      </c>
      <c r="Q24" s="71">
        <f t="shared" si="7"/>
        <v>0</v>
      </c>
      <c r="R24" s="79">
        <f t="shared" si="7"/>
        <v>0</v>
      </c>
      <c r="S24" s="108"/>
      <c r="T24" s="84"/>
      <c r="U24" s="68"/>
      <c r="V24" s="68"/>
      <c r="W24" s="68"/>
      <c r="X24" s="76">
        <v>0</v>
      </c>
    </row>
    <row r="25" spans="1:24" ht="13.5" customHeight="1">
      <c r="A25" s="54"/>
      <c r="B25" s="62" t="s">
        <v>117</v>
      </c>
      <c r="C25" s="70">
        <f t="shared" ref="C25:F26" si="8">C17+C19+C21+C23</f>
        <v>4404</v>
      </c>
      <c r="D25" s="70">
        <f t="shared" si="8"/>
        <v>4881</v>
      </c>
      <c r="E25" s="70">
        <f t="shared" si="8"/>
        <v>5224</v>
      </c>
      <c r="F25" s="78">
        <f t="shared" si="8"/>
        <v>10105</v>
      </c>
      <c r="G25" s="54"/>
      <c r="H25" s="60" t="s">
        <v>153</v>
      </c>
      <c r="I25" s="69">
        <v>1224</v>
      </c>
      <c r="J25" s="69">
        <v>1454</v>
      </c>
      <c r="K25" s="69">
        <v>1539</v>
      </c>
      <c r="L25" s="77">
        <v>2993</v>
      </c>
      <c r="M25" s="53" t="s">
        <v>78</v>
      </c>
      <c r="N25" s="60" t="s">
        <v>154</v>
      </c>
      <c r="O25" s="69">
        <v>55</v>
      </c>
      <c r="P25" s="69">
        <v>84</v>
      </c>
      <c r="Q25" s="69">
        <v>92</v>
      </c>
      <c r="R25" s="77">
        <v>176</v>
      </c>
      <c r="S25" s="108"/>
      <c r="T25" s="64" t="s">
        <v>155</v>
      </c>
      <c r="U25" s="69">
        <v>14</v>
      </c>
      <c r="V25" s="69">
        <v>17</v>
      </c>
      <c r="W25" s="69">
        <v>27</v>
      </c>
      <c r="X25" s="77">
        <v>44</v>
      </c>
    </row>
    <row r="26" spans="1:24">
      <c r="A26" s="55"/>
      <c r="B26" s="62"/>
      <c r="C26" s="71">
        <f t="shared" si="8"/>
        <v>0</v>
      </c>
      <c r="D26" s="71">
        <f t="shared" si="8"/>
        <v>0</v>
      </c>
      <c r="E26" s="71">
        <f t="shared" si="8"/>
        <v>0</v>
      </c>
      <c r="F26" s="79">
        <f t="shared" si="8"/>
        <v>0</v>
      </c>
      <c r="G26" s="54"/>
      <c r="H26" s="60"/>
      <c r="I26" s="68"/>
      <c r="J26" s="68"/>
      <c r="K26" s="68"/>
      <c r="L26" s="76">
        <v>0</v>
      </c>
      <c r="M26" s="54"/>
      <c r="N26" s="60"/>
      <c r="O26" s="68"/>
      <c r="P26" s="68"/>
      <c r="Q26" s="68"/>
      <c r="R26" s="76">
        <v>0</v>
      </c>
      <c r="S26" s="108"/>
      <c r="T26" s="84"/>
      <c r="U26" s="68"/>
      <c r="V26" s="68"/>
      <c r="W26" s="68"/>
      <c r="X26" s="76">
        <v>0</v>
      </c>
    </row>
    <row r="27" spans="1:24" ht="13.5" customHeight="1">
      <c r="A27" s="53" t="s">
        <v>14</v>
      </c>
      <c r="B27" s="60" t="s">
        <v>95</v>
      </c>
      <c r="C27" s="69">
        <v>1611</v>
      </c>
      <c r="D27" s="69">
        <v>1790</v>
      </c>
      <c r="E27" s="69">
        <v>1879</v>
      </c>
      <c r="F27" s="77">
        <v>3669</v>
      </c>
      <c r="G27" s="54"/>
      <c r="H27" s="60" t="s">
        <v>156</v>
      </c>
      <c r="I27" s="69">
        <v>461</v>
      </c>
      <c r="J27" s="69">
        <v>575</v>
      </c>
      <c r="K27" s="69">
        <v>627</v>
      </c>
      <c r="L27" s="77">
        <v>1202</v>
      </c>
      <c r="M27" s="54"/>
      <c r="N27" s="60" t="s">
        <v>158</v>
      </c>
      <c r="O27" s="69">
        <v>172</v>
      </c>
      <c r="P27" s="69">
        <v>244</v>
      </c>
      <c r="Q27" s="69">
        <v>247</v>
      </c>
      <c r="R27" s="77">
        <v>491</v>
      </c>
      <c r="S27" s="108"/>
      <c r="T27" s="62" t="s">
        <v>117</v>
      </c>
      <c r="U27" s="70">
        <f t="shared" ref="U27:X28" si="9">U23+U25</f>
        <v>140</v>
      </c>
      <c r="V27" s="70">
        <f t="shared" si="9"/>
        <v>170</v>
      </c>
      <c r="W27" s="70">
        <f t="shared" si="9"/>
        <v>212</v>
      </c>
      <c r="X27" s="78">
        <f t="shared" si="9"/>
        <v>382</v>
      </c>
    </row>
    <row r="28" spans="1:24">
      <c r="A28" s="54"/>
      <c r="B28" s="60"/>
      <c r="C28" s="68"/>
      <c r="D28" s="68"/>
      <c r="E28" s="68"/>
      <c r="F28" s="76">
        <v>0</v>
      </c>
      <c r="G28" s="54"/>
      <c r="H28" s="60"/>
      <c r="I28" s="68"/>
      <c r="J28" s="68"/>
      <c r="K28" s="68"/>
      <c r="L28" s="76">
        <v>0</v>
      </c>
      <c r="M28" s="54"/>
      <c r="N28" s="60"/>
      <c r="O28" s="68"/>
      <c r="P28" s="68"/>
      <c r="Q28" s="68"/>
      <c r="R28" s="76">
        <v>0</v>
      </c>
      <c r="S28" s="111"/>
      <c r="T28" s="90"/>
      <c r="U28" s="71">
        <f t="shared" si="9"/>
        <v>0</v>
      </c>
      <c r="V28" s="71">
        <f t="shared" si="9"/>
        <v>0</v>
      </c>
      <c r="W28" s="71">
        <f t="shared" si="9"/>
        <v>0</v>
      </c>
      <c r="X28" s="79">
        <f t="shared" si="9"/>
        <v>0</v>
      </c>
    </row>
    <row r="29" spans="1:24" ht="13.5" customHeight="1">
      <c r="A29" s="54"/>
      <c r="B29" s="60" t="s">
        <v>159</v>
      </c>
      <c r="C29" s="69">
        <v>164</v>
      </c>
      <c r="D29" s="69">
        <v>183</v>
      </c>
      <c r="E29" s="69">
        <v>172</v>
      </c>
      <c r="F29" s="77">
        <v>355</v>
      </c>
      <c r="G29" s="54"/>
      <c r="H29" s="60" t="s">
        <v>160</v>
      </c>
      <c r="I29" s="69">
        <v>425</v>
      </c>
      <c r="J29" s="69">
        <v>628</v>
      </c>
      <c r="K29" s="69">
        <v>671</v>
      </c>
      <c r="L29" s="77">
        <v>1299</v>
      </c>
      <c r="M29" s="54"/>
      <c r="N29" s="60" t="s">
        <v>161</v>
      </c>
      <c r="O29" s="69">
        <v>180</v>
      </c>
      <c r="P29" s="69">
        <v>202</v>
      </c>
      <c r="Q29" s="69">
        <v>236</v>
      </c>
      <c r="R29" s="77">
        <v>438</v>
      </c>
      <c r="S29" s="108" t="s">
        <v>18</v>
      </c>
      <c r="T29" s="64" t="s">
        <v>155</v>
      </c>
      <c r="U29" s="69">
        <v>608</v>
      </c>
      <c r="V29" s="69">
        <v>799</v>
      </c>
      <c r="W29" s="69">
        <v>845</v>
      </c>
      <c r="X29" s="77">
        <v>1644</v>
      </c>
    </row>
    <row r="30" spans="1:24">
      <c r="A30" s="54"/>
      <c r="B30" s="60"/>
      <c r="C30" s="68"/>
      <c r="D30" s="68"/>
      <c r="E30" s="68"/>
      <c r="F30" s="76">
        <v>0</v>
      </c>
      <c r="G30" s="54"/>
      <c r="H30" s="60"/>
      <c r="I30" s="68"/>
      <c r="J30" s="68"/>
      <c r="K30" s="68"/>
      <c r="L30" s="76">
        <v>0</v>
      </c>
      <c r="M30" s="54"/>
      <c r="N30" s="60"/>
      <c r="O30" s="68"/>
      <c r="P30" s="68"/>
      <c r="Q30" s="68"/>
      <c r="R30" s="76">
        <v>0</v>
      </c>
      <c r="S30" s="108"/>
      <c r="T30" s="84"/>
      <c r="U30" s="68"/>
      <c r="V30" s="68"/>
      <c r="W30" s="68"/>
      <c r="X30" s="76">
        <v>0</v>
      </c>
    </row>
    <row r="31" spans="1:24">
      <c r="A31" s="54"/>
      <c r="B31" s="60" t="s">
        <v>94</v>
      </c>
      <c r="C31" s="69">
        <v>2442</v>
      </c>
      <c r="D31" s="69">
        <v>2489</v>
      </c>
      <c r="E31" s="69">
        <v>2639</v>
      </c>
      <c r="F31" s="77">
        <v>5128</v>
      </c>
      <c r="G31" s="54"/>
      <c r="H31" s="62" t="s">
        <v>117</v>
      </c>
      <c r="I31" s="70">
        <f t="shared" ref="I31:L32" si="10">I21+I23+I25+I27+I29</f>
        <v>3255</v>
      </c>
      <c r="J31" s="70">
        <f t="shared" si="10"/>
        <v>4100</v>
      </c>
      <c r="K31" s="70">
        <f t="shared" si="10"/>
        <v>4351</v>
      </c>
      <c r="L31" s="78">
        <f t="shared" si="10"/>
        <v>8451</v>
      </c>
      <c r="M31" s="54"/>
      <c r="N31" s="62" t="s">
        <v>117</v>
      </c>
      <c r="O31" s="70">
        <f t="shared" ref="O31:R32" si="11">O25+O27+O29</f>
        <v>407</v>
      </c>
      <c r="P31" s="70">
        <f t="shared" si="11"/>
        <v>530</v>
      </c>
      <c r="Q31" s="70">
        <f t="shared" si="11"/>
        <v>575</v>
      </c>
      <c r="R31" s="78">
        <f t="shared" si="11"/>
        <v>1105</v>
      </c>
      <c r="S31" s="108"/>
      <c r="T31" s="64" t="s">
        <v>41</v>
      </c>
      <c r="U31" s="69">
        <v>428</v>
      </c>
      <c r="V31" s="69">
        <v>567</v>
      </c>
      <c r="W31" s="69">
        <v>548</v>
      </c>
      <c r="X31" s="77">
        <v>1115</v>
      </c>
    </row>
    <row r="32" spans="1:24">
      <c r="A32" s="54"/>
      <c r="B32" s="60"/>
      <c r="C32" s="68"/>
      <c r="D32" s="68"/>
      <c r="E32" s="68"/>
      <c r="F32" s="76">
        <v>0</v>
      </c>
      <c r="G32" s="55"/>
      <c r="H32" s="62"/>
      <c r="I32" s="71">
        <f t="shared" si="10"/>
        <v>0</v>
      </c>
      <c r="J32" s="71">
        <f t="shared" si="10"/>
        <v>0</v>
      </c>
      <c r="K32" s="71">
        <f t="shared" si="10"/>
        <v>0</v>
      </c>
      <c r="L32" s="79">
        <f t="shared" si="10"/>
        <v>0</v>
      </c>
      <c r="M32" s="55"/>
      <c r="N32" s="62"/>
      <c r="O32" s="71">
        <f t="shared" si="11"/>
        <v>0</v>
      </c>
      <c r="P32" s="71">
        <f t="shared" si="11"/>
        <v>0</v>
      </c>
      <c r="Q32" s="71">
        <f t="shared" si="11"/>
        <v>0</v>
      </c>
      <c r="R32" s="79">
        <f t="shared" si="11"/>
        <v>0</v>
      </c>
      <c r="S32" s="108"/>
      <c r="T32" s="84"/>
      <c r="U32" s="68"/>
      <c r="V32" s="68"/>
      <c r="W32" s="68"/>
      <c r="X32" s="76">
        <v>0</v>
      </c>
    </row>
    <row r="33" spans="1:24" ht="13.5" customHeight="1">
      <c r="A33" s="54"/>
      <c r="B33" s="60" t="s">
        <v>68</v>
      </c>
      <c r="C33" s="69">
        <v>1413</v>
      </c>
      <c r="D33" s="69">
        <v>1426</v>
      </c>
      <c r="E33" s="69">
        <v>1523</v>
      </c>
      <c r="F33" s="77">
        <v>2949</v>
      </c>
      <c r="G33" s="53" t="s">
        <v>64</v>
      </c>
      <c r="H33" s="60" t="s">
        <v>163</v>
      </c>
      <c r="I33" s="69">
        <v>192</v>
      </c>
      <c r="J33" s="69">
        <v>238</v>
      </c>
      <c r="K33" s="69">
        <v>248</v>
      </c>
      <c r="L33" s="77">
        <v>486</v>
      </c>
      <c r="M33" s="82" t="s">
        <v>60</v>
      </c>
      <c r="N33" s="85"/>
      <c r="O33" s="70">
        <f t="shared" ref="O33:R34" si="12">I67+I73+I83+I93+I103+I115+I123+I131+O15+O23+O31</f>
        <v>8589</v>
      </c>
      <c r="P33" s="70">
        <f t="shared" si="12"/>
        <v>11132</v>
      </c>
      <c r="Q33" s="70">
        <f t="shared" si="12"/>
        <v>11651</v>
      </c>
      <c r="R33" s="78">
        <f t="shared" si="12"/>
        <v>22783</v>
      </c>
      <c r="S33" s="108"/>
      <c r="T33" s="64" t="s">
        <v>164</v>
      </c>
      <c r="U33" s="69">
        <v>247</v>
      </c>
      <c r="V33" s="69">
        <v>340</v>
      </c>
      <c r="W33" s="69">
        <v>383</v>
      </c>
      <c r="X33" s="77">
        <v>723</v>
      </c>
    </row>
    <row r="34" spans="1:24" ht="14.25" customHeight="1">
      <c r="A34" s="54"/>
      <c r="B34" s="60"/>
      <c r="C34" s="68"/>
      <c r="D34" s="68"/>
      <c r="E34" s="68"/>
      <c r="F34" s="76">
        <v>0</v>
      </c>
      <c r="G34" s="54"/>
      <c r="H34" s="60"/>
      <c r="I34" s="68"/>
      <c r="J34" s="68"/>
      <c r="K34" s="68"/>
      <c r="L34" s="76">
        <v>0</v>
      </c>
      <c r="M34" s="83"/>
      <c r="N34" s="86"/>
      <c r="O34" s="72">
        <f t="shared" si="12"/>
        <v>0</v>
      </c>
      <c r="P34" s="72">
        <f t="shared" si="12"/>
        <v>0</v>
      </c>
      <c r="Q34" s="72">
        <f t="shared" si="12"/>
        <v>0</v>
      </c>
      <c r="R34" s="80">
        <f t="shared" si="12"/>
        <v>0</v>
      </c>
      <c r="S34" s="108"/>
      <c r="T34" s="84"/>
      <c r="U34" s="68"/>
      <c r="V34" s="68"/>
      <c r="W34" s="68"/>
      <c r="X34" s="76">
        <v>0</v>
      </c>
    </row>
    <row r="35" spans="1:24" ht="13.5" customHeight="1">
      <c r="A35" s="54"/>
      <c r="B35" s="60" t="s">
        <v>166</v>
      </c>
      <c r="C35" s="69">
        <v>595</v>
      </c>
      <c r="D35" s="69">
        <v>535</v>
      </c>
      <c r="E35" s="69">
        <v>579</v>
      </c>
      <c r="F35" s="77">
        <v>1114</v>
      </c>
      <c r="G35" s="54"/>
      <c r="H35" s="60" t="s">
        <v>167</v>
      </c>
      <c r="I35" s="69">
        <v>207</v>
      </c>
      <c r="J35" s="69">
        <v>282</v>
      </c>
      <c r="K35" s="69">
        <v>323</v>
      </c>
      <c r="L35" s="77">
        <v>605</v>
      </c>
      <c r="M35" s="54" t="s">
        <v>80</v>
      </c>
      <c r="N35" s="84" t="s">
        <v>168</v>
      </c>
      <c r="O35" s="67">
        <v>57</v>
      </c>
      <c r="P35" s="67">
        <v>72</v>
      </c>
      <c r="Q35" s="67">
        <v>62</v>
      </c>
      <c r="R35" s="94">
        <v>134</v>
      </c>
      <c r="S35" s="108"/>
      <c r="T35" s="64" t="s">
        <v>169</v>
      </c>
      <c r="U35" s="69">
        <v>613</v>
      </c>
      <c r="V35" s="69">
        <v>865</v>
      </c>
      <c r="W35" s="69">
        <v>892</v>
      </c>
      <c r="X35" s="77">
        <v>1757</v>
      </c>
    </row>
    <row r="36" spans="1:24">
      <c r="A36" s="54"/>
      <c r="B36" s="60"/>
      <c r="C36" s="68"/>
      <c r="D36" s="68"/>
      <c r="E36" s="68"/>
      <c r="F36" s="76">
        <v>0</v>
      </c>
      <c r="G36" s="54"/>
      <c r="H36" s="60"/>
      <c r="I36" s="68"/>
      <c r="J36" s="68"/>
      <c r="K36" s="68"/>
      <c r="L36" s="76">
        <v>0</v>
      </c>
      <c r="M36" s="54"/>
      <c r="N36" s="60"/>
      <c r="O36" s="68"/>
      <c r="P36" s="68"/>
      <c r="Q36" s="68"/>
      <c r="R36" s="76">
        <v>0</v>
      </c>
      <c r="S36" s="108"/>
      <c r="T36" s="84"/>
      <c r="U36" s="68"/>
      <c r="V36" s="68"/>
      <c r="W36" s="68"/>
      <c r="X36" s="76">
        <v>0</v>
      </c>
    </row>
    <row r="37" spans="1:24">
      <c r="A37" s="54"/>
      <c r="B37" s="60" t="s">
        <v>171</v>
      </c>
      <c r="C37" s="69">
        <v>516</v>
      </c>
      <c r="D37" s="69">
        <v>498</v>
      </c>
      <c r="E37" s="69">
        <v>497</v>
      </c>
      <c r="F37" s="77">
        <v>995</v>
      </c>
      <c r="G37" s="54"/>
      <c r="H37" s="60" t="s">
        <v>173</v>
      </c>
      <c r="I37" s="69">
        <v>812</v>
      </c>
      <c r="J37" s="69">
        <v>817</v>
      </c>
      <c r="K37" s="69">
        <v>847</v>
      </c>
      <c r="L37" s="77">
        <v>1664</v>
      </c>
      <c r="M37" s="54"/>
      <c r="N37" s="60" t="s">
        <v>175</v>
      </c>
      <c r="O37" s="69">
        <v>117</v>
      </c>
      <c r="P37" s="69">
        <v>145</v>
      </c>
      <c r="Q37" s="69">
        <v>156</v>
      </c>
      <c r="R37" s="77">
        <v>301</v>
      </c>
      <c r="S37" s="108"/>
      <c r="T37" s="62" t="s">
        <v>117</v>
      </c>
      <c r="U37" s="70">
        <f t="shared" ref="U37:X38" si="13">U29+U31+U33+U35</f>
        <v>1896</v>
      </c>
      <c r="V37" s="70">
        <f t="shared" si="13"/>
        <v>2571</v>
      </c>
      <c r="W37" s="70">
        <f t="shared" si="13"/>
        <v>2668</v>
      </c>
      <c r="X37" s="78">
        <f t="shared" si="13"/>
        <v>5239</v>
      </c>
    </row>
    <row r="38" spans="1:24">
      <c r="A38" s="54"/>
      <c r="B38" s="60"/>
      <c r="C38" s="68"/>
      <c r="D38" s="68"/>
      <c r="E38" s="68"/>
      <c r="F38" s="76">
        <v>0</v>
      </c>
      <c r="G38" s="54"/>
      <c r="H38" s="60"/>
      <c r="I38" s="68"/>
      <c r="J38" s="68"/>
      <c r="K38" s="68"/>
      <c r="L38" s="76">
        <v>0</v>
      </c>
      <c r="M38" s="54"/>
      <c r="N38" s="60"/>
      <c r="O38" s="68"/>
      <c r="P38" s="68"/>
      <c r="Q38" s="68"/>
      <c r="R38" s="76">
        <v>0</v>
      </c>
      <c r="S38" s="108"/>
      <c r="T38" s="90"/>
      <c r="U38" s="71">
        <f t="shared" si="13"/>
        <v>0</v>
      </c>
      <c r="V38" s="71">
        <f t="shared" si="13"/>
        <v>0</v>
      </c>
      <c r="W38" s="71">
        <f t="shared" si="13"/>
        <v>0</v>
      </c>
      <c r="X38" s="79">
        <f t="shared" si="13"/>
        <v>0</v>
      </c>
    </row>
    <row r="39" spans="1:24" ht="13.5" customHeight="1">
      <c r="A39" s="54"/>
      <c r="B39" s="60" t="s">
        <v>176</v>
      </c>
      <c r="C39" s="69">
        <v>227</v>
      </c>
      <c r="D39" s="69">
        <v>187</v>
      </c>
      <c r="E39" s="69">
        <v>186</v>
      </c>
      <c r="F39" s="77">
        <v>373</v>
      </c>
      <c r="G39" s="54"/>
      <c r="H39" s="60" t="s">
        <v>177</v>
      </c>
      <c r="I39" s="69">
        <v>162</v>
      </c>
      <c r="J39" s="69">
        <v>205</v>
      </c>
      <c r="K39" s="69">
        <v>227</v>
      </c>
      <c r="L39" s="77">
        <v>432</v>
      </c>
      <c r="M39" s="54"/>
      <c r="N39" s="60" t="s">
        <v>178</v>
      </c>
      <c r="O39" s="69">
        <v>74</v>
      </c>
      <c r="P39" s="69">
        <v>105</v>
      </c>
      <c r="Q39" s="69">
        <v>103</v>
      </c>
      <c r="R39" s="77">
        <v>208</v>
      </c>
      <c r="S39" s="112" t="s">
        <v>179</v>
      </c>
      <c r="T39" s="64" t="s">
        <v>181</v>
      </c>
      <c r="U39" s="69">
        <v>688</v>
      </c>
      <c r="V39" s="69">
        <v>894</v>
      </c>
      <c r="W39" s="69">
        <v>898</v>
      </c>
      <c r="X39" s="77">
        <v>1792</v>
      </c>
    </row>
    <row r="40" spans="1:24">
      <c r="A40" s="54"/>
      <c r="B40" s="60"/>
      <c r="C40" s="68"/>
      <c r="D40" s="68"/>
      <c r="E40" s="68"/>
      <c r="F40" s="76">
        <v>0</v>
      </c>
      <c r="G40" s="54"/>
      <c r="H40" s="60"/>
      <c r="I40" s="68"/>
      <c r="J40" s="68"/>
      <c r="K40" s="68"/>
      <c r="L40" s="76">
        <v>0</v>
      </c>
      <c r="M40" s="54"/>
      <c r="N40" s="60"/>
      <c r="O40" s="68"/>
      <c r="P40" s="68"/>
      <c r="Q40" s="68"/>
      <c r="R40" s="76">
        <v>0</v>
      </c>
      <c r="S40" s="108"/>
      <c r="T40" s="84"/>
      <c r="U40" s="68"/>
      <c r="V40" s="68"/>
      <c r="W40" s="68"/>
      <c r="X40" s="76">
        <v>0</v>
      </c>
    </row>
    <row r="41" spans="1:24">
      <c r="A41" s="54"/>
      <c r="B41" s="60" t="s">
        <v>170</v>
      </c>
      <c r="C41" s="69">
        <v>178</v>
      </c>
      <c r="D41" s="69">
        <v>170</v>
      </c>
      <c r="E41" s="69">
        <v>178</v>
      </c>
      <c r="F41" s="77">
        <v>348</v>
      </c>
      <c r="G41" s="54"/>
      <c r="H41" s="60" t="s">
        <v>182</v>
      </c>
      <c r="I41" s="69">
        <v>126</v>
      </c>
      <c r="J41" s="69">
        <v>162</v>
      </c>
      <c r="K41" s="69">
        <v>184</v>
      </c>
      <c r="L41" s="77">
        <v>346</v>
      </c>
      <c r="M41" s="54"/>
      <c r="N41" s="60" t="s">
        <v>183</v>
      </c>
      <c r="O41" s="69">
        <v>140</v>
      </c>
      <c r="P41" s="69">
        <v>185</v>
      </c>
      <c r="Q41" s="69">
        <v>179</v>
      </c>
      <c r="R41" s="77">
        <v>364</v>
      </c>
      <c r="S41" s="108"/>
      <c r="T41" s="64" t="s">
        <v>87</v>
      </c>
      <c r="U41" s="69">
        <v>146</v>
      </c>
      <c r="V41" s="69">
        <v>165</v>
      </c>
      <c r="W41" s="69">
        <v>169</v>
      </c>
      <c r="X41" s="77">
        <v>334</v>
      </c>
    </row>
    <row r="42" spans="1:24">
      <c r="A42" s="54"/>
      <c r="B42" s="60"/>
      <c r="C42" s="68"/>
      <c r="D42" s="68"/>
      <c r="E42" s="68"/>
      <c r="F42" s="76">
        <v>0</v>
      </c>
      <c r="G42" s="54"/>
      <c r="H42" s="60"/>
      <c r="I42" s="68"/>
      <c r="J42" s="68"/>
      <c r="K42" s="68"/>
      <c r="L42" s="76">
        <v>0</v>
      </c>
      <c r="M42" s="54"/>
      <c r="N42" s="60"/>
      <c r="O42" s="68"/>
      <c r="P42" s="68"/>
      <c r="Q42" s="68"/>
      <c r="R42" s="76">
        <v>0</v>
      </c>
      <c r="S42" s="108"/>
      <c r="T42" s="84"/>
      <c r="U42" s="68"/>
      <c r="V42" s="68"/>
      <c r="W42" s="68"/>
      <c r="X42" s="76">
        <v>0</v>
      </c>
    </row>
    <row r="43" spans="1:24">
      <c r="A43" s="54"/>
      <c r="B43" s="60" t="s">
        <v>184</v>
      </c>
      <c r="C43" s="69">
        <v>177</v>
      </c>
      <c r="D43" s="69">
        <v>163</v>
      </c>
      <c r="E43" s="69">
        <v>177</v>
      </c>
      <c r="F43" s="77">
        <v>340</v>
      </c>
      <c r="G43" s="54"/>
      <c r="H43" s="62" t="s">
        <v>117</v>
      </c>
      <c r="I43" s="70">
        <f t="shared" ref="I43:L44" si="14">I33+I35+I37+I39+I41</f>
        <v>1499</v>
      </c>
      <c r="J43" s="70">
        <f t="shared" si="14"/>
        <v>1704</v>
      </c>
      <c r="K43" s="70">
        <f t="shared" si="14"/>
        <v>1829</v>
      </c>
      <c r="L43" s="78">
        <f t="shared" si="14"/>
        <v>3533</v>
      </c>
      <c r="M43" s="54"/>
      <c r="N43" s="60" t="s">
        <v>149</v>
      </c>
      <c r="O43" s="69">
        <v>190</v>
      </c>
      <c r="P43" s="69">
        <v>230</v>
      </c>
      <c r="Q43" s="69">
        <v>242</v>
      </c>
      <c r="R43" s="77">
        <v>472</v>
      </c>
      <c r="S43" s="108"/>
      <c r="T43" s="64" t="s">
        <v>185</v>
      </c>
      <c r="U43" s="69">
        <v>86</v>
      </c>
      <c r="V43" s="69">
        <v>145</v>
      </c>
      <c r="W43" s="69">
        <v>144</v>
      </c>
      <c r="X43" s="77">
        <v>289</v>
      </c>
    </row>
    <row r="44" spans="1:24">
      <c r="A44" s="54"/>
      <c r="B44" s="60"/>
      <c r="C44" s="68"/>
      <c r="D44" s="68"/>
      <c r="E44" s="68"/>
      <c r="F44" s="76">
        <v>0</v>
      </c>
      <c r="G44" s="55"/>
      <c r="H44" s="62"/>
      <c r="I44" s="71">
        <f t="shared" si="14"/>
        <v>0</v>
      </c>
      <c r="J44" s="71">
        <f t="shared" si="14"/>
        <v>0</v>
      </c>
      <c r="K44" s="71">
        <f t="shared" si="14"/>
        <v>0</v>
      </c>
      <c r="L44" s="79">
        <f t="shared" si="14"/>
        <v>0</v>
      </c>
      <c r="M44" s="54"/>
      <c r="N44" s="60"/>
      <c r="O44" s="68"/>
      <c r="P44" s="68"/>
      <c r="Q44" s="68"/>
      <c r="R44" s="76">
        <v>0</v>
      </c>
      <c r="S44" s="108"/>
      <c r="T44" s="84"/>
      <c r="U44" s="68"/>
      <c r="V44" s="68"/>
      <c r="W44" s="68"/>
      <c r="X44" s="76">
        <v>0</v>
      </c>
    </row>
    <row r="45" spans="1:24" ht="13.5" customHeight="1">
      <c r="A45" s="54"/>
      <c r="B45" s="63" t="s">
        <v>119</v>
      </c>
      <c r="C45" s="69">
        <v>147</v>
      </c>
      <c r="D45" s="69">
        <v>154</v>
      </c>
      <c r="E45" s="69">
        <v>163</v>
      </c>
      <c r="F45" s="77">
        <v>317</v>
      </c>
      <c r="G45" s="53" t="s">
        <v>31</v>
      </c>
      <c r="H45" s="60" t="s">
        <v>186</v>
      </c>
      <c r="I45" s="69">
        <v>679</v>
      </c>
      <c r="J45" s="69">
        <v>953</v>
      </c>
      <c r="K45" s="69">
        <v>954</v>
      </c>
      <c r="L45" s="77">
        <v>1907</v>
      </c>
      <c r="M45" s="54"/>
      <c r="N45" s="60" t="s">
        <v>187</v>
      </c>
      <c r="O45" s="69">
        <v>20</v>
      </c>
      <c r="P45" s="69">
        <v>28</v>
      </c>
      <c r="Q45" s="69">
        <v>23</v>
      </c>
      <c r="R45" s="77">
        <v>51</v>
      </c>
      <c r="S45" s="108"/>
      <c r="T45" s="64" t="s">
        <v>188</v>
      </c>
      <c r="U45" s="69">
        <v>2027</v>
      </c>
      <c r="V45" s="69">
        <v>2350</v>
      </c>
      <c r="W45" s="69">
        <v>2236</v>
      </c>
      <c r="X45" s="77">
        <v>4586</v>
      </c>
    </row>
    <row r="46" spans="1:24">
      <c r="A46" s="54"/>
      <c r="B46" s="63"/>
      <c r="C46" s="68"/>
      <c r="D46" s="68"/>
      <c r="E46" s="68"/>
      <c r="F46" s="76">
        <v>0</v>
      </c>
      <c r="G46" s="54"/>
      <c r="H46" s="60"/>
      <c r="I46" s="68"/>
      <c r="J46" s="68"/>
      <c r="K46" s="68"/>
      <c r="L46" s="76">
        <v>0</v>
      </c>
      <c r="M46" s="54"/>
      <c r="N46" s="60"/>
      <c r="O46" s="68"/>
      <c r="P46" s="68"/>
      <c r="Q46" s="68"/>
      <c r="R46" s="76">
        <v>0</v>
      </c>
      <c r="S46" s="108"/>
      <c r="T46" s="84"/>
      <c r="U46" s="68"/>
      <c r="V46" s="68"/>
      <c r="W46" s="68"/>
      <c r="X46" s="76">
        <v>0</v>
      </c>
    </row>
    <row r="47" spans="1:24">
      <c r="A47" s="54"/>
      <c r="B47" s="62" t="s">
        <v>117</v>
      </c>
      <c r="C47" s="70">
        <f t="shared" ref="C47:F48" si="15">C27+C29+C31+C33+C35+C37+C39+C41+C43+C45</f>
        <v>7470</v>
      </c>
      <c r="D47" s="70">
        <f t="shared" si="15"/>
        <v>7595</v>
      </c>
      <c r="E47" s="70">
        <f t="shared" si="15"/>
        <v>7993</v>
      </c>
      <c r="F47" s="78">
        <f t="shared" si="15"/>
        <v>15588</v>
      </c>
      <c r="G47" s="54"/>
      <c r="H47" s="60" t="s">
        <v>189</v>
      </c>
      <c r="I47" s="69">
        <v>399</v>
      </c>
      <c r="J47" s="69">
        <v>471</v>
      </c>
      <c r="K47" s="69">
        <v>464</v>
      </c>
      <c r="L47" s="77">
        <v>935</v>
      </c>
      <c r="M47" s="54"/>
      <c r="N47" s="62" t="s">
        <v>117</v>
      </c>
      <c r="O47" s="70">
        <f t="shared" ref="O47:R48" si="16">O35+O37+O39+O41+O43+O45</f>
        <v>598</v>
      </c>
      <c r="P47" s="70">
        <f t="shared" si="16"/>
        <v>765</v>
      </c>
      <c r="Q47" s="70">
        <f t="shared" si="16"/>
        <v>765</v>
      </c>
      <c r="R47" s="78">
        <f t="shared" si="16"/>
        <v>1530</v>
      </c>
      <c r="S47" s="108"/>
      <c r="T47" s="62" t="s">
        <v>117</v>
      </c>
      <c r="U47" s="70">
        <f t="shared" ref="U47:X48" si="17">U39+U41+U43+U45</f>
        <v>2947</v>
      </c>
      <c r="V47" s="70">
        <f t="shared" si="17"/>
        <v>3554</v>
      </c>
      <c r="W47" s="70">
        <f t="shared" si="17"/>
        <v>3447</v>
      </c>
      <c r="X47" s="78">
        <f t="shared" si="17"/>
        <v>7001</v>
      </c>
    </row>
    <row r="48" spans="1:24">
      <c r="A48" s="55"/>
      <c r="B48" s="62"/>
      <c r="C48" s="71">
        <f t="shared" si="15"/>
        <v>0</v>
      </c>
      <c r="D48" s="71">
        <f t="shared" si="15"/>
        <v>0</v>
      </c>
      <c r="E48" s="71">
        <f t="shared" si="15"/>
        <v>0</v>
      </c>
      <c r="F48" s="79">
        <f t="shared" si="15"/>
        <v>0</v>
      </c>
      <c r="G48" s="54"/>
      <c r="H48" s="60"/>
      <c r="I48" s="68"/>
      <c r="J48" s="68"/>
      <c r="K48" s="68"/>
      <c r="L48" s="76">
        <v>0</v>
      </c>
      <c r="M48" s="55"/>
      <c r="N48" s="62"/>
      <c r="O48" s="71">
        <f t="shared" si="16"/>
        <v>0</v>
      </c>
      <c r="P48" s="71">
        <f t="shared" si="16"/>
        <v>0</v>
      </c>
      <c r="Q48" s="71">
        <f t="shared" si="16"/>
        <v>0</v>
      </c>
      <c r="R48" s="79">
        <f t="shared" si="16"/>
        <v>0</v>
      </c>
      <c r="S48" s="111"/>
      <c r="T48" s="90"/>
      <c r="U48" s="71">
        <f t="shared" si="17"/>
        <v>0</v>
      </c>
      <c r="V48" s="71">
        <f t="shared" si="17"/>
        <v>0</v>
      </c>
      <c r="W48" s="71">
        <f t="shared" si="17"/>
        <v>0</v>
      </c>
      <c r="X48" s="79">
        <f t="shared" si="17"/>
        <v>0</v>
      </c>
    </row>
    <row r="49" spans="1:24" ht="13.5" customHeight="1">
      <c r="A49" s="53" t="s">
        <v>30</v>
      </c>
      <c r="B49" s="60" t="s">
        <v>191</v>
      </c>
      <c r="C49" s="69">
        <v>854</v>
      </c>
      <c r="D49" s="69">
        <v>1001</v>
      </c>
      <c r="E49" s="69">
        <v>1035</v>
      </c>
      <c r="F49" s="77">
        <v>2036</v>
      </c>
      <c r="G49" s="54"/>
      <c r="H49" s="60" t="s">
        <v>193</v>
      </c>
      <c r="I49" s="69">
        <v>633</v>
      </c>
      <c r="J49" s="69">
        <v>760</v>
      </c>
      <c r="K49" s="69">
        <v>812</v>
      </c>
      <c r="L49" s="77">
        <v>1572</v>
      </c>
      <c r="M49" s="53" t="s">
        <v>82</v>
      </c>
      <c r="N49" s="60" t="s">
        <v>151</v>
      </c>
      <c r="O49" s="69">
        <v>216</v>
      </c>
      <c r="P49" s="69">
        <v>205</v>
      </c>
      <c r="Q49" s="69">
        <v>239</v>
      </c>
      <c r="R49" s="77">
        <v>444</v>
      </c>
      <c r="S49" s="112" t="s">
        <v>194</v>
      </c>
      <c r="T49" s="64" t="s">
        <v>71</v>
      </c>
      <c r="U49" s="69">
        <v>1712</v>
      </c>
      <c r="V49" s="69">
        <v>1977</v>
      </c>
      <c r="W49" s="69">
        <v>1991</v>
      </c>
      <c r="X49" s="77">
        <v>3968</v>
      </c>
    </row>
    <row r="50" spans="1:24">
      <c r="A50" s="54"/>
      <c r="B50" s="60"/>
      <c r="C50" s="68"/>
      <c r="D50" s="68"/>
      <c r="E50" s="68"/>
      <c r="F50" s="76">
        <v>0</v>
      </c>
      <c r="G50" s="54"/>
      <c r="H50" s="60"/>
      <c r="I50" s="68"/>
      <c r="J50" s="68"/>
      <c r="K50" s="68"/>
      <c r="L50" s="76">
        <v>0</v>
      </c>
      <c r="M50" s="54"/>
      <c r="N50" s="60"/>
      <c r="O50" s="68"/>
      <c r="P50" s="68"/>
      <c r="Q50" s="68"/>
      <c r="R50" s="76">
        <v>0</v>
      </c>
      <c r="S50" s="108"/>
      <c r="T50" s="84"/>
      <c r="U50" s="68"/>
      <c r="V50" s="68"/>
      <c r="W50" s="68"/>
      <c r="X50" s="76">
        <v>0</v>
      </c>
    </row>
    <row r="51" spans="1:24">
      <c r="A51" s="54"/>
      <c r="B51" s="62" t="s">
        <v>117</v>
      </c>
      <c r="C51" s="70">
        <f t="shared" ref="C51:F52" si="18">C49</f>
        <v>854</v>
      </c>
      <c r="D51" s="70">
        <f t="shared" si="18"/>
        <v>1001</v>
      </c>
      <c r="E51" s="70">
        <f t="shared" si="18"/>
        <v>1035</v>
      </c>
      <c r="F51" s="78">
        <f t="shared" si="18"/>
        <v>2036</v>
      </c>
      <c r="G51" s="54"/>
      <c r="H51" s="60" t="s">
        <v>23</v>
      </c>
      <c r="I51" s="69">
        <v>154</v>
      </c>
      <c r="J51" s="69">
        <v>183</v>
      </c>
      <c r="K51" s="69">
        <v>212</v>
      </c>
      <c r="L51" s="77">
        <v>395</v>
      </c>
      <c r="M51" s="54"/>
      <c r="N51" s="60" t="s">
        <v>192</v>
      </c>
      <c r="O51" s="69">
        <v>32</v>
      </c>
      <c r="P51" s="69">
        <v>46</v>
      </c>
      <c r="Q51" s="69">
        <v>50</v>
      </c>
      <c r="R51" s="77">
        <v>96</v>
      </c>
      <c r="S51" s="108"/>
      <c r="T51" s="62" t="s">
        <v>117</v>
      </c>
      <c r="U51" s="70">
        <f t="shared" ref="U51:X52" si="19">U49</f>
        <v>1712</v>
      </c>
      <c r="V51" s="70">
        <f t="shared" si="19"/>
        <v>1977</v>
      </c>
      <c r="W51" s="70">
        <f t="shared" si="19"/>
        <v>1991</v>
      </c>
      <c r="X51" s="78">
        <f t="shared" si="19"/>
        <v>3968</v>
      </c>
    </row>
    <row r="52" spans="1:24">
      <c r="A52" s="55"/>
      <c r="B52" s="62"/>
      <c r="C52" s="71">
        <f t="shared" si="18"/>
        <v>0</v>
      </c>
      <c r="D52" s="71">
        <f t="shared" si="18"/>
        <v>0</v>
      </c>
      <c r="E52" s="71">
        <f t="shared" si="18"/>
        <v>0</v>
      </c>
      <c r="F52" s="79">
        <f t="shared" si="18"/>
        <v>0</v>
      </c>
      <c r="G52" s="54"/>
      <c r="H52" s="60"/>
      <c r="I52" s="68"/>
      <c r="J52" s="68"/>
      <c r="K52" s="68"/>
      <c r="L52" s="76">
        <v>0</v>
      </c>
      <c r="M52" s="54"/>
      <c r="N52" s="60"/>
      <c r="O52" s="68"/>
      <c r="P52" s="68"/>
      <c r="Q52" s="68"/>
      <c r="R52" s="76">
        <v>0</v>
      </c>
      <c r="S52" s="111"/>
      <c r="T52" s="90"/>
      <c r="U52" s="71">
        <f t="shared" si="19"/>
        <v>0</v>
      </c>
      <c r="V52" s="71">
        <f t="shared" si="19"/>
        <v>0</v>
      </c>
      <c r="W52" s="71">
        <f t="shared" si="19"/>
        <v>0</v>
      </c>
      <c r="X52" s="79">
        <f t="shared" si="19"/>
        <v>0</v>
      </c>
    </row>
    <row r="53" spans="1:24" ht="13.5" customHeight="1">
      <c r="A53" s="53" t="s">
        <v>35</v>
      </c>
      <c r="B53" s="60" t="s">
        <v>196</v>
      </c>
      <c r="C53" s="69">
        <v>573</v>
      </c>
      <c r="D53" s="69">
        <v>711</v>
      </c>
      <c r="E53" s="69">
        <v>724</v>
      </c>
      <c r="F53" s="77">
        <v>1435</v>
      </c>
      <c r="G53" s="54"/>
      <c r="H53" s="60" t="s">
        <v>198</v>
      </c>
      <c r="I53" s="69">
        <v>20</v>
      </c>
      <c r="J53" s="69">
        <v>20</v>
      </c>
      <c r="K53" s="69">
        <v>0</v>
      </c>
      <c r="L53" s="77">
        <v>20</v>
      </c>
      <c r="M53" s="54"/>
      <c r="N53" s="60" t="s">
        <v>199</v>
      </c>
      <c r="O53" s="69">
        <v>25</v>
      </c>
      <c r="P53" s="69">
        <v>41</v>
      </c>
      <c r="Q53" s="69">
        <v>38</v>
      </c>
      <c r="R53" s="77">
        <v>79</v>
      </c>
      <c r="S53" s="112" t="s">
        <v>197</v>
      </c>
      <c r="T53" s="64" t="s">
        <v>201</v>
      </c>
      <c r="U53" s="69">
        <v>250</v>
      </c>
      <c r="V53" s="69">
        <v>336</v>
      </c>
      <c r="W53" s="69">
        <v>364</v>
      </c>
      <c r="X53" s="77">
        <v>700</v>
      </c>
    </row>
    <row r="54" spans="1:24">
      <c r="A54" s="54"/>
      <c r="B54" s="60"/>
      <c r="C54" s="68"/>
      <c r="D54" s="68"/>
      <c r="E54" s="68"/>
      <c r="F54" s="76">
        <v>0</v>
      </c>
      <c r="G54" s="54"/>
      <c r="H54" s="60"/>
      <c r="I54" s="68"/>
      <c r="J54" s="68"/>
      <c r="K54" s="68"/>
      <c r="L54" s="76">
        <v>0</v>
      </c>
      <c r="M54" s="54"/>
      <c r="N54" s="60"/>
      <c r="O54" s="68"/>
      <c r="P54" s="68"/>
      <c r="Q54" s="68"/>
      <c r="R54" s="76">
        <v>0</v>
      </c>
      <c r="S54" s="108"/>
      <c r="T54" s="84"/>
      <c r="U54" s="68"/>
      <c r="V54" s="68"/>
      <c r="W54" s="68"/>
      <c r="X54" s="76">
        <v>0</v>
      </c>
    </row>
    <row r="55" spans="1:24">
      <c r="A55" s="54"/>
      <c r="B55" s="60" t="s">
        <v>202</v>
      </c>
      <c r="C55" s="69">
        <v>1513</v>
      </c>
      <c r="D55" s="69">
        <v>1789</v>
      </c>
      <c r="E55" s="69">
        <v>1849</v>
      </c>
      <c r="F55" s="77">
        <v>3638</v>
      </c>
      <c r="G55" s="54"/>
      <c r="H55" s="62" t="s">
        <v>117</v>
      </c>
      <c r="I55" s="70">
        <f t="shared" ref="I55:L56" si="20">I45+I47+I49+I51+I53</f>
        <v>1885</v>
      </c>
      <c r="J55" s="70">
        <f t="shared" si="20"/>
        <v>2387</v>
      </c>
      <c r="K55" s="70">
        <f t="shared" si="20"/>
        <v>2442</v>
      </c>
      <c r="L55" s="78">
        <f t="shared" si="20"/>
        <v>4829</v>
      </c>
      <c r="M55" s="54"/>
      <c r="N55" s="60" t="s">
        <v>145</v>
      </c>
      <c r="O55" s="69">
        <v>9</v>
      </c>
      <c r="P55" s="69">
        <v>11</v>
      </c>
      <c r="Q55" s="69">
        <v>11</v>
      </c>
      <c r="R55" s="77">
        <v>22</v>
      </c>
      <c r="S55" s="108"/>
      <c r="T55" s="64" t="s">
        <v>204</v>
      </c>
      <c r="U55" s="69">
        <v>155</v>
      </c>
      <c r="V55" s="69">
        <v>208</v>
      </c>
      <c r="W55" s="69">
        <v>222</v>
      </c>
      <c r="X55" s="77">
        <v>430</v>
      </c>
    </row>
    <row r="56" spans="1:24">
      <c r="A56" s="54"/>
      <c r="B56" s="60"/>
      <c r="C56" s="68"/>
      <c r="D56" s="68"/>
      <c r="E56" s="68"/>
      <c r="F56" s="76">
        <v>0</v>
      </c>
      <c r="G56" s="55"/>
      <c r="H56" s="62"/>
      <c r="I56" s="71">
        <f t="shared" si="20"/>
        <v>0</v>
      </c>
      <c r="J56" s="71">
        <f t="shared" si="20"/>
        <v>0</v>
      </c>
      <c r="K56" s="71">
        <f t="shared" si="20"/>
        <v>0</v>
      </c>
      <c r="L56" s="79">
        <f t="shared" si="20"/>
        <v>0</v>
      </c>
      <c r="M56" s="54"/>
      <c r="N56" s="60"/>
      <c r="O56" s="68"/>
      <c r="P56" s="68"/>
      <c r="Q56" s="68"/>
      <c r="R56" s="76">
        <v>0</v>
      </c>
      <c r="S56" s="108"/>
      <c r="T56" s="84"/>
      <c r="U56" s="68"/>
      <c r="V56" s="68"/>
      <c r="W56" s="68"/>
      <c r="X56" s="76">
        <v>0</v>
      </c>
    </row>
    <row r="57" spans="1:24" ht="13.5" customHeight="1">
      <c r="A57" s="54"/>
      <c r="B57" s="60" t="s">
        <v>205</v>
      </c>
      <c r="C57" s="69">
        <v>1362</v>
      </c>
      <c r="D57" s="69">
        <v>1680</v>
      </c>
      <c r="E57" s="69">
        <v>1616</v>
      </c>
      <c r="F57" s="77">
        <v>3296</v>
      </c>
      <c r="G57" s="53" t="s">
        <v>9</v>
      </c>
      <c r="H57" s="60" t="s">
        <v>206</v>
      </c>
      <c r="I57" s="69">
        <v>0</v>
      </c>
      <c r="J57" s="69">
        <v>0</v>
      </c>
      <c r="K57" s="69">
        <v>0</v>
      </c>
      <c r="L57" s="77">
        <f>SUM(J57:K58)</f>
        <v>0</v>
      </c>
      <c r="M57" s="54"/>
      <c r="N57" s="60" t="s">
        <v>208</v>
      </c>
      <c r="O57" s="69">
        <v>40</v>
      </c>
      <c r="P57" s="69">
        <v>57</v>
      </c>
      <c r="Q57" s="69">
        <v>57</v>
      </c>
      <c r="R57" s="77">
        <v>114</v>
      </c>
      <c r="S57" s="108"/>
      <c r="T57" s="64" t="s">
        <v>47</v>
      </c>
      <c r="U57" s="69">
        <v>223</v>
      </c>
      <c r="V57" s="69">
        <v>348</v>
      </c>
      <c r="W57" s="69">
        <v>339</v>
      </c>
      <c r="X57" s="77">
        <v>687</v>
      </c>
    </row>
    <row r="58" spans="1:24">
      <c r="A58" s="54"/>
      <c r="B58" s="60"/>
      <c r="C58" s="68"/>
      <c r="D58" s="68"/>
      <c r="E58" s="68"/>
      <c r="F58" s="76">
        <v>0</v>
      </c>
      <c r="G58" s="54"/>
      <c r="H58" s="60"/>
      <c r="I58" s="68"/>
      <c r="J58" s="68"/>
      <c r="K58" s="68"/>
      <c r="L58" s="76">
        <v>0</v>
      </c>
      <c r="M58" s="54"/>
      <c r="N58" s="60"/>
      <c r="O58" s="68"/>
      <c r="P58" s="68"/>
      <c r="Q58" s="68"/>
      <c r="R58" s="76">
        <v>0</v>
      </c>
      <c r="S58" s="108"/>
      <c r="T58" s="84"/>
      <c r="U58" s="68"/>
      <c r="V58" s="68"/>
      <c r="W58" s="68"/>
      <c r="X58" s="76">
        <v>0</v>
      </c>
    </row>
    <row r="59" spans="1:24">
      <c r="A59" s="54"/>
      <c r="B59" s="60" t="s">
        <v>209</v>
      </c>
      <c r="C59" s="69">
        <v>676</v>
      </c>
      <c r="D59" s="69">
        <v>835</v>
      </c>
      <c r="E59" s="69">
        <v>892</v>
      </c>
      <c r="F59" s="77">
        <v>1727</v>
      </c>
      <c r="G59" s="54"/>
      <c r="H59" s="62" t="s">
        <v>117</v>
      </c>
      <c r="I59" s="70">
        <f t="shared" ref="I59:L60" si="21">I57</f>
        <v>0</v>
      </c>
      <c r="J59" s="70">
        <f t="shared" si="21"/>
        <v>0</v>
      </c>
      <c r="K59" s="70">
        <f t="shared" si="21"/>
        <v>0</v>
      </c>
      <c r="L59" s="78">
        <f t="shared" si="21"/>
        <v>0</v>
      </c>
      <c r="M59" s="54"/>
      <c r="N59" s="60" t="s">
        <v>210</v>
      </c>
      <c r="O59" s="69">
        <v>31</v>
      </c>
      <c r="P59" s="69">
        <v>37</v>
      </c>
      <c r="Q59" s="69">
        <v>28</v>
      </c>
      <c r="R59" s="77">
        <v>65</v>
      </c>
      <c r="S59" s="108"/>
      <c r="T59" s="64" t="s">
        <v>125</v>
      </c>
      <c r="U59" s="69">
        <v>209</v>
      </c>
      <c r="V59" s="69">
        <v>272</v>
      </c>
      <c r="W59" s="69">
        <v>309</v>
      </c>
      <c r="X59" s="77">
        <v>581</v>
      </c>
    </row>
    <row r="60" spans="1:24">
      <c r="A60" s="54"/>
      <c r="B60" s="60"/>
      <c r="C60" s="68"/>
      <c r="D60" s="68"/>
      <c r="E60" s="68"/>
      <c r="F60" s="76">
        <v>0</v>
      </c>
      <c r="G60" s="55"/>
      <c r="H60" s="62"/>
      <c r="I60" s="71">
        <f t="shared" si="21"/>
        <v>0</v>
      </c>
      <c r="J60" s="71">
        <f t="shared" si="21"/>
        <v>0</v>
      </c>
      <c r="K60" s="71">
        <f t="shared" si="21"/>
        <v>0</v>
      </c>
      <c r="L60" s="79">
        <f t="shared" si="21"/>
        <v>0</v>
      </c>
      <c r="M60" s="54"/>
      <c r="N60" s="64"/>
      <c r="O60" s="68"/>
      <c r="P60" s="68"/>
      <c r="Q60" s="68"/>
      <c r="R60" s="76">
        <v>0</v>
      </c>
      <c r="S60" s="108"/>
      <c r="T60" s="84"/>
      <c r="U60" s="68"/>
      <c r="V60" s="68"/>
      <c r="W60" s="68"/>
      <c r="X60" s="76">
        <v>0</v>
      </c>
    </row>
    <row r="61" spans="1:24" ht="13.5" customHeight="1">
      <c r="A61" s="54"/>
      <c r="B61" s="60" t="s">
        <v>211</v>
      </c>
      <c r="C61" s="69">
        <v>310</v>
      </c>
      <c r="D61" s="69">
        <v>424</v>
      </c>
      <c r="E61" s="69">
        <v>445</v>
      </c>
      <c r="F61" s="77">
        <v>869</v>
      </c>
      <c r="G61" s="82" t="s">
        <v>200</v>
      </c>
      <c r="H61" s="85"/>
      <c r="I61" s="70">
        <f t="shared" ref="I61:L62" si="22">C15+C25+C47+C51+C63+C77+C93+C109+C115+C123+C131+I15+I19+I31+I43+I55+I59</f>
        <v>40582</v>
      </c>
      <c r="J61" s="70">
        <f t="shared" si="22"/>
        <v>46050</v>
      </c>
      <c r="K61" s="70">
        <f t="shared" si="22"/>
        <v>48714</v>
      </c>
      <c r="L61" s="78">
        <f t="shared" si="22"/>
        <v>94764</v>
      </c>
      <c r="M61" s="54"/>
      <c r="N61" s="60" t="s">
        <v>212</v>
      </c>
      <c r="O61" s="69">
        <v>53</v>
      </c>
      <c r="P61" s="69">
        <v>62</v>
      </c>
      <c r="Q61" s="69">
        <v>70</v>
      </c>
      <c r="R61" s="77">
        <v>132</v>
      </c>
      <c r="S61" s="108"/>
      <c r="T61" s="62" t="s">
        <v>117</v>
      </c>
      <c r="U61" s="70">
        <f t="shared" ref="U61:X62" si="23">U53+U55+U57+U59</f>
        <v>837</v>
      </c>
      <c r="V61" s="70">
        <f t="shared" si="23"/>
        <v>1164</v>
      </c>
      <c r="W61" s="70">
        <f t="shared" si="23"/>
        <v>1234</v>
      </c>
      <c r="X61" s="78">
        <f t="shared" si="23"/>
        <v>2398</v>
      </c>
    </row>
    <row r="62" spans="1:24" ht="14.25" customHeight="1">
      <c r="A62" s="54"/>
      <c r="B62" s="60"/>
      <c r="C62" s="68"/>
      <c r="D62" s="68"/>
      <c r="E62" s="68"/>
      <c r="F62" s="76">
        <v>0</v>
      </c>
      <c r="G62" s="83"/>
      <c r="H62" s="86"/>
      <c r="I62" s="72">
        <f t="shared" si="22"/>
        <v>0</v>
      </c>
      <c r="J62" s="72">
        <f t="shared" si="22"/>
        <v>0</v>
      </c>
      <c r="K62" s="72">
        <f t="shared" si="22"/>
        <v>0</v>
      </c>
      <c r="L62" s="80">
        <f t="shared" si="22"/>
        <v>0</v>
      </c>
      <c r="M62" s="54"/>
      <c r="N62" s="60"/>
      <c r="O62" s="68"/>
      <c r="P62" s="68"/>
      <c r="Q62" s="68"/>
      <c r="R62" s="76">
        <v>0</v>
      </c>
      <c r="S62" s="108"/>
      <c r="T62" s="90"/>
      <c r="U62" s="71">
        <f t="shared" si="23"/>
        <v>0</v>
      </c>
      <c r="V62" s="71">
        <f t="shared" si="23"/>
        <v>0</v>
      </c>
      <c r="W62" s="71">
        <f t="shared" si="23"/>
        <v>0</v>
      </c>
      <c r="X62" s="79">
        <f t="shared" si="23"/>
        <v>0</v>
      </c>
    </row>
    <row r="63" spans="1:24" ht="13.5" customHeight="1">
      <c r="A63" s="54"/>
      <c r="B63" s="62" t="s">
        <v>117</v>
      </c>
      <c r="C63" s="70">
        <f t="shared" ref="C63:F64" si="24">C53+C55+C57+C59+C61</f>
        <v>4434</v>
      </c>
      <c r="D63" s="70">
        <f t="shared" si="24"/>
        <v>5439</v>
      </c>
      <c r="E63" s="70">
        <f t="shared" si="24"/>
        <v>5526</v>
      </c>
      <c r="F63" s="78">
        <f t="shared" si="24"/>
        <v>10965</v>
      </c>
      <c r="G63" s="54" t="s">
        <v>66</v>
      </c>
      <c r="H63" s="84" t="s">
        <v>213</v>
      </c>
      <c r="I63" s="67">
        <v>2148</v>
      </c>
      <c r="J63" s="67">
        <v>2703</v>
      </c>
      <c r="K63" s="67">
        <v>2856</v>
      </c>
      <c r="L63" s="94">
        <v>5559</v>
      </c>
      <c r="M63" s="54"/>
      <c r="N63" s="60" t="s">
        <v>214</v>
      </c>
      <c r="O63" s="69">
        <v>98</v>
      </c>
      <c r="P63" s="69">
        <v>125</v>
      </c>
      <c r="Q63" s="69">
        <v>123</v>
      </c>
      <c r="R63" s="77">
        <v>248</v>
      </c>
      <c r="S63" s="112" t="s">
        <v>215</v>
      </c>
      <c r="T63" s="64" t="s">
        <v>216</v>
      </c>
      <c r="U63" s="69">
        <v>297</v>
      </c>
      <c r="V63" s="69">
        <v>394</v>
      </c>
      <c r="W63" s="69">
        <v>401</v>
      </c>
      <c r="X63" s="77">
        <v>795</v>
      </c>
    </row>
    <row r="64" spans="1:24">
      <c r="A64" s="55"/>
      <c r="B64" s="62"/>
      <c r="C64" s="71">
        <f t="shared" si="24"/>
        <v>0</v>
      </c>
      <c r="D64" s="71">
        <f t="shared" si="24"/>
        <v>0</v>
      </c>
      <c r="E64" s="71">
        <f t="shared" si="24"/>
        <v>0</v>
      </c>
      <c r="F64" s="79">
        <f t="shared" si="24"/>
        <v>0</v>
      </c>
      <c r="G64" s="54"/>
      <c r="H64" s="60"/>
      <c r="I64" s="68"/>
      <c r="J64" s="68"/>
      <c r="K64" s="68"/>
      <c r="L64" s="76">
        <v>0</v>
      </c>
      <c r="M64" s="54"/>
      <c r="N64" s="60"/>
      <c r="O64" s="68"/>
      <c r="P64" s="68"/>
      <c r="Q64" s="68"/>
      <c r="R64" s="76">
        <v>0</v>
      </c>
      <c r="S64" s="108"/>
      <c r="T64" s="84"/>
      <c r="U64" s="68"/>
      <c r="V64" s="68"/>
      <c r="W64" s="68"/>
      <c r="X64" s="76">
        <v>0</v>
      </c>
    </row>
    <row r="65" spans="1:24" ht="13.5" customHeight="1">
      <c r="A65" s="52" t="s">
        <v>36</v>
      </c>
      <c r="B65" s="60" t="s">
        <v>217</v>
      </c>
      <c r="C65" s="69">
        <v>683</v>
      </c>
      <c r="D65" s="69">
        <v>793</v>
      </c>
      <c r="E65" s="69">
        <v>883</v>
      </c>
      <c r="F65" s="77">
        <v>1676</v>
      </c>
      <c r="G65" s="54"/>
      <c r="H65" s="87" t="s">
        <v>83</v>
      </c>
      <c r="I65" s="69">
        <v>290</v>
      </c>
      <c r="J65" s="69">
        <v>417</v>
      </c>
      <c r="K65" s="69">
        <v>418</v>
      </c>
      <c r="L65" s="77">
        <v>835</v>
      </c>
      <c r="M65" s="54"/>
      <c r="N65" s="62" t="s">
        <v>117</v>
      </c>
      <c r="O65" s="70">
        <f t="shared" ref="O65:R66" si="25">O49+O51+O53+O55+O57+O59+O61+O63</f>
        <v>504</v>
      </c>
      <c r="P65" s="70">
        <f t="shared" si="25"/>
        <v>584</v>
      </c>
      <c r="Q65" s="70">
        <f t="shared" si="25"/>
        <v>616</v>
      </c>
      <c r="R65" s="78">
        <f t="shared" si="25"/>
        <v>1200</v>
      </c>
      <c r="S65" s="108"/>
      <c r="T65" s="64" t="s">
        <v>34</v>
      </c>
      <c r="U65" s="69">
        <v>199</v>
      </c>
      <c r="V65" s="69">
        <v>286</v>
      </c>
      <c r="W65" s="69">
        <v>286</v>
      </c>
      <c r="X65" s="77">
        <v>572</v>
      </c>
    </row>
    <row r="66" spans="1:24">
      <c r="A66" s="52"/>
      <c r="B66" s="60"/>
      <c r="C66" s="68"/>
      <c r="D66" s="68"/>
      <c r="E66" s="68"/>
      <c r="F66" s="76">
        <v>0</v>
      </c>
      <c r="G66" s="54"/>
      <c r="H66" s="87"/>
      <c r="I66" s="68"/>
      <c r="J66" s="68"/>
      <c r="K66" s="68"/>
      <c r="L66" s="76">
        <v>0</v>
      </c>
      <c r="M66" s="55"/>
      <c r="N66" s="62"/>
      <c r="O66" s="71">
        <f t="shared" si="25"/>
        <v>0</v>
      </c>
      <c r="P66" s="71">
        <f t="shared" si="25"/>
        <v>0</v>
      </c>
      <c r="Q66" s="71">
        <f t="shared" si="25"/>
        <v>0</v>
      </c>
      <c r="R66" s="79">
        <f t="shared" si="25"/>
        <v>0</v>
      </c>
      <c r="S66" s="108"/>
      <c r="T66" s="84"/>
      <c r="U66" s="68"/>
      <c r="V66" s="68"/>
      <c r="W66" s="68"/>
      <c r="X66" s="76">
        <v>0</v>
      </c>
    </row>
    <row r="67" spans="1:24" ht="13.5" customHeight="1">
      <c r="A67" s="52"/>
      <c r="B67" s="60" t="s">
        <v>219</v>
      </c>
      <c r="C67" s="69">
        <v>2108</v>
      </c>
      <c r="D67" s="69">
        <v>2143</v>
      </c>
      <c r="E67" s="69">
        <v>2376</v>
      </c>
      <c r="F67" s="77">
        <v>4519</v>
      </c>
      <c r="G67" s="54"/>
      <c r="H67" s="62" t="s">
        <v>117</v>
      </c>
      <c r="I67" s="70">
        <f t="shared" ref="I67:L68" si="26">I63+I65</f>
        <v>2438</v>
      </c>
      <c r="J67" s="70">
        <f t="shared" si="26"/>
        <v>3120</v>
      </c>
      <c r="K67" s="70">
        <f t="shared" si="26"/>
        <v>3274</v>
      </c>
      <c r="L67" s="78">
        <f t="shared" si="26"/>
        <v>6394</v>
      </c>
      <c r="M67" s="82" t="s">
        <v>150</v>
      </c>
      <c r="N67" s="85"/>
      <c r="O67" s="70">
        <f t="shared" ref="O67:R68" si="27">O47+O65</f>
        <v>1102</v>
      </c>
      <c r="P67" s="70">
        <f t="shared" si="27"/>
        <v>1349</v>
      </c>
      <c r="Q67" s="70">
        <f t="shared" si="27"/>
        <v>1381</v>
      </c>
      <c r="R67" s="78">
        <f t="shared" si="27"/>
        <v>2730</v>
      </c>
      <c r="S67" s="108"/>
      <c r="T67" s="64" t="s">
        <v>91</v>
      </c>
      <c r="U67" s="69">
        <v>204</v>
      </c>
      <c r="V67" s="69">
        <v>305</v>
      </c>
      <c r="W67" s="69">
        <v>333</v>
      </c>
      <c r="X67" s="77">
        <v>638</v>
      </c>
    </row>
    <row r="68" spans="1:24" ht="14.25" customHeight="1">
      <c r="A68" s="52"/>
      <c r="B68" s="60"/>
      <c r="C68" s="68"/>
      <c r="D68" s="68"/>
      <c r="E68" s="68"/>
      <c r="F68" s="76">
        <v>0</v>
      </c>
      <c r="G68" s="54"/>
      <c r="H68" s="62"/>
      <c r="I68" s="71">
        <f t="shared" si="26"/>
        <v>0</v>
      </c>
      <c r="J68" s="71">
        <f t="shared" si="26"/>
        <v>0</v>
      </c>
      <c r="K68" s="71">
        <f t="shared" si="26"/>
        <v>0</v>
      </c>
      <c r="L68" s="79">
        <f t="shared" si="26"/>
        <v>0</v>
      </c>
      <c r="M68" s="82"/>
      <c r="N68" s="85"/>
      <c r="O68" s="101">
        <f t="shared" si="27"/>
        <v>0</v>
      </c>
      <c r="P68" s="101">
        <f t="shared" si="27"/>
        <v>0</v>
      </c>
      <c r="Q68" s="101">
        <f t="shared" si="27"/>
        <v>0</v>
      </c>
      <c r="R68" s="105">
        <f t="shared" si="27"/>
        <v>0</v>
      </c>
      <c r="S68" s="108"/>
      <c r="T68" s="84"/>
      <c r="U68" s="68"/>
      <c r="V68" s="68"/>
      <c r="W68" s="68"/>
      <c r="X68" s="76">
        <v>0</v>
      </c>
    </row>
    <row r="69" spans="1:24" ht="13.5" customHeight="1">
      <c r="A69" s="52"/>
      <c r="B69" s="60" t="s">
        <v>56</v>
      </c>
      <c r="C69" s="69">
        <v>581</v>
      </c>
      <c r="D69" s="69">
        <v>609</v>
      </c>
      <c r="E69" s="69">
        <v>718</v>
      </c>
      <c r="F69" s="77">
        <v>1327</v>
      </c>
      <c r="G69" s="53" t="s">
        <v>69</v>
      </c>
      <c r="H69" s="88" t="s">
        <v>220</v>
      </c>
      <c r="I69" s="69">
        <v>1025</v>
      </c>
      <c r="J69" s="69">
        <v>1369</v>
      </c>
      <c r="K69" s="69">
        <v>1427</v>
      </c>
      <c r="L69" s="77">
        <v>2796</v>
      </c>
      <c r="M69" s="81" t="s">
        <v>221</v>
      </c>
      <c r="N69" s="59" t="s">
        <v>223</v>
      </c>
      <c r="O69" s="67">
        <v>13</v>
      </c>
      <c r="P69" s="67">
        <v>19</v>
      </c>
      <c r="Q69" s="67">
        <v>17</v>
      </c>
      <c r="R69" s="75">
        <v>36</v>
      </c>
      <c r="S69" s="108"/>
      <c r="T69" s="64" t="s">
        <v>224</v>
      </c>
      <c r="U69" s="69">
        <v>334</v>
      </c>
      <c r="V69" s="69">
        <v>497</v>
      </c>
      <c r="W69" s="69">
        <v>512</v>
      </c>
      <c r="X69" s="77">
        <v>1009</v>
      </c>
    </row>
    <row r="70" spans="1:24">
      <c r="A70" s="52"/>
      <c r="B70" s="64"/>
      <c r="C70" s="68"/>
      <c r="D70" s="68"/>
      <c r="E70" s="68"/>
      <c r="F70" s="76">
        <v>0</v>
      </c>
      <c r="G70" s="54"/>
      <c r="H70" s="89"/>
      <c r="I70" s="68"/>
      <c r="J70" s="68"/>
      <c r="K70" s="68"/>
      <c r="L70" s="76">
        <v>0</v>
      </c>
      <c r="M70" s="54"/>
      <c r="N70" s="60"/>
      <c r="O70" s="68"/>
      <c r="P70" s="68"/>
      <c r="Q70" s="68"/>
      <c r="R70" s="76">
        <v>0</v>
      </c>
      <c r="S70" s="108"/>
      <c r="T70" s="84"/>
      <c r="U70" s="68"/>
      <c r="V70" s="68"/>
      <c r="W70" s="68"/>
      <c r="X70" s="76">
        <v>0</v>
      </c>
    </row>
    <row r="71" spans="1:24">
      <c r="A71" s="52"/>
      <c r="B71" s="60" t="s">
        <v>207</v>
      </c>
      <c r="C71" s="69">
        <v>273</v>
      </c>
      <c r="D71" s="69">
        <v>288</v>
      </c>
      <c r="E71" s="69">
        <v>336</v>
      </c>
      <c r="F71" s="77">
        <v>624</v>
      </c>
      <c r="G71" s="54"/>
      <c r="H71" s="88" t="s">
        <v>172</v>
      </c>
      <c r="I71" s="69">
        <v>101</v>
      </c>
      <c r="J71" s="69">
        <v>152</v>
      </c>
      <c r="K71" s="69">
        <v>163</v>
      </c>
      <c r="L71" s="77">
        <v>315</v>
      </c>
      <c r="M71" s="54"/>
      <c r="N71" s="60" t="s">
        <v>225</v>
      </c>
      <c r="O71" s="69">
        <v>53</v>
      </c>
      <c r="P71" s="69">
        <v>53</v>
      </c>
      <c r="Q71" s="69">
        <v>56</v>
      </c>
      <c r="R71" s="77">
        <v>109</v>
      </c>
      <c r="S71" s="108"/>
      <c r="T71" s="64" t="s">
        <v>226</v>
      </c>
      <c r="U71" s="69">
        <v>264</v>
      </c>
      <c r="V71" s="69">
        <v>401</v>
      </c>
      <c r="W71" s="69">
        <v>393</v>
      </c>
      <c r="X71" s="77">
        <v>794</v>
      </c>
    </row>
    <row r="72" spans="1:24">
      <c r="A72" s="52"/>
      <c r="B72" s="60"/>
      <c r="C72" s="68"/>
      <c r="D72" s="68"/>
      <c r="E72" s="68"/>
      <c r="F72" s="76">
        <v>0</v>
      </c>
      <c r="G72" s="54"/>
      <c r="H72" s="89"/>
      <c r="I72" s="68"/>
      <c r="J72" s="68"/>
      <c r="K72" s="68"/>
      <c r="L72" s="76">
        <v>0</v>
      </c>
      <c r="M72" s="54"/>
      <c r="N72" s="60"/>
      <c r="O72" s="68"/>
      <c r="P72" s="68"/>
      <c r="Q72" s="68"/>
      <c r="R72" s="76">
        <v>0</v>
      </c>
      <c r="S72" s="108"/>
      <c r="T72" s="84"/>
      <c r="U72" s="68"/>
      <c r="V72" s="68"/>
      <c r="W72" s="68"/>
      <c r="X72" s="76">
        <v>0</v>
      </c>
    </row>
    <row r="73" spans="1:24">
      <c r="A73" s="52"/>
      <c r="B73" s="60" t="s">
        <v>227</v>
      </c>
      <c r="C73" s="69">
        <v>559</v>
      </c>
      <c r="D73" s="69">
        <v>604</v>
      </c>
      <c r="E73" s="69">
        <v>669</v>
      </c>
      <c r="F73" s="77">
        <v>1273</v>
      </c>
      <c r="G73" s="54"/>
      <c r="H73" s="90" t="s">
        <v>117</v>
      </c>
      <c r="I73" s="70">
        <f t="shared" ref="I73:L74" si="28">I69+I71</f>
        <v>1126</v>
      </c>
      <c r="J73" s="70">
        <f t="shared" si="28"/>
        <v>1521</v>
      </c>
      <c r="K73" s="70">
        <f t="shared" si="28"/>
        <v>1590</v>
      </c>
      <c r="L73" s="78">
        <f t="shared" si="28"/>
        <v>3111</v>
      </c>
      <c r="M73" s="54"/>
      <c r="N73" s="60" t="s">
        <v>228</v>
      </c>
      <c r="O73" s="69">
        <v>306</v>
      </c>
      <c r="P73" s="69">
        <v>343</v>
      </c>
      <c r="Q73" s="69">
        <v>367</v>
      </c>
      <c r="R73" s="77">
        <v>710</v>
      </c>
      <c r="S73" s="108"/>
      <c r="T73" s="62" t="s">
        <v>117</v>
      </c>
      <c r="U73" s="70">
        <f t="shared" ref="U73:X74" si="29">U63+U65+U67+U69+U71</f>
        <v>1298</v>
      </c>
      <c r="V73" s="70">
        <f t="shared" si="29"/>
        <v>1883</v>
      </c>
      <c r="W73" s="70">
        <f t="shared" si="29"/>
        <v>1925</v>
      </c>
      <c r="X73" s="78">
        <f t="shared" si="29"/>
        <v>3808</v>
      </c>
    </row>
    <row r="74" spans="1:24">
      <c r="A74" s="52"/>
      <c r="B74" s="60"/>
      <c r="C74" s="68"/>
      <c r="D74" s="68"/>
      <c r="E74" s="68"/>
      <c r="F74" s="76">
        <v>0</v>
      </c>
      <c r="G74" s="55"/>
      <c r="H74" s="91"/>
      <c r="I74" s="71">
        <f t="shared" si="28"/>
        <v>0</v>
      </c>
      <c r="J74" s="71">
        <f t="shared" si="28"/>
        <v>0</v>
      </c>
      <c r="K74" s="71">
        <f t="shared" si="28"/>
        <v>0</v>
      </c>
      <c r="L74" s="79">
        <f t="shared" si="28"/>
        <v>0</v>
      </c>
      <c r="M74" s="54"/>
      <c r="N74" s="60"/>
      <c r="O74" s="68"/>
      <c r="P74" s="68"/>
      <c r="Q74" s="68"/>
      <c r="R74" s="76">
        <v>0</v>
      </c>
      <c r="S74" s="111"/>
      <c r="T74" s="90"/>
      <c r="U74" s="71">
        <f t="shared" si="29"/>
        <v>0</v>
      </c>
      <c r="V74" s="71">
        <f t="shared" si="29"/>
        <v>0</v>
      </c>
      <c r="W74" s="71">
        <f t="shared" si="29"/>
        <v>0</v>
      </c>
      <c r="X74" s="79">
        <f t="shared" si="29"/>
        <v>0</v>
      </c>
    </row>
    <row r="75" spans="1:24" ht="13.5" customHeight="1">
      <c r="A75" s="52"/>
      <c r="B75" s="60" t="s">
        <v>79</v>
      </c>
      <c r="C75" s="69">
        <v>1717</v>
      </c>
      <c r="D75" s="69">
        <v>1671</v>
      </c>
      <c r="E75" s="69">
        <v>1640</v>
      </c>
      <c r="F75" s="77">
        <v>3311</v>
      </c>
      <c r="G75" s="54" t="s">
        <v>72</v>
      </c>
      <c r="H75" s="64" t="s">
        <v>28</v>
      </c>
      <c r="I75" s="69">
        <v>218</v>
      </c>
      <c r="J75" s="69">
        <v>316</v>
      </c>
      <c r="K75" s="69">
        <v>321</v>
      </c>
      <c r="L75" s="77">
        <v>637</v>
      </c>
      <c r="M75" s="54"/>
      <c r="N75" s="60" t="s">
        <v>102</v>
      </c>
      <c r="O75" s="69">
        <v>404</v>
      </c>
      <c r="P75" s="69">
        <v>468</v>
      </c>
      <c r="Q75" s="69">
        <v>489</v>
      </c>
      <c r="R75" s="77">
        <v>957</v>
      </c>
      <c r="S75" s="109" t="s">
        <v>229</v>
      </c>
      <c r="T75" s="98" t="s">
        <v>230</v>
      </c>
      <c r="U75" s="70">
        <f t="shared" ref="U75:X76" si="30">U21+U27+U37+U47+U51+U61+U73</f>
        <v>11616</v>
      </c>
      <c r="V75" s="70">
        <f t="shared" si="30"/>
        <v>14930</v>
      </c>
      <c r="W75" s="70">
        <f t="shared" si="30"/>
        <v>15307</v>
      </c>
      <c r="X75" s="78">
        <f t="shared" si="30"/>
        <v>30237</v>
      </c>
    </row>
    <row r="76" spans="1:24" ht="14.25" customHeight="1">
      <c r="A76" s="52"/>
      <c r="B76" s="60"/>
      <c r="C76" s="68"/>
      <c r="D76" s="68"/>
      <c r="E76" s="68"/>
      <c r="F76" s="76">
        <v>0</v>
      </c>
      <c r="G76" s="54"/>
      <c r="H76" s="84"/>
      <c r="I76" s="68"/>
      <c r="J76" s="68"/>
      <c r="K76" s="68"/>
      <c r="L76" s="76">
        <v>0</v>
      </c>
      <c r="M76" s="54"/>
      <c r="N76" s="60"/>
      <c r="O76" s="68"/>
      <c r="P76" s="68"/>
      <c r="Q76" s="68"/>
      <c r="R76" s="76">
        <v>0</v>
      </c>
      <c r="S76" s="110"/>
      <c r="T76" s="86"/>
      <c r="U76" s="72">
        <f t="shared" si="30"/>
        <v>0</v>
      </c>
      <c r="V76" s="72">
        <f t="shared" si="30"/>
        <v>0</v>
      </c>
      <c r="W76" s="72">
        <f t="shared" si="30"/>
        <v>0</v>
      </c>
      <c r="X76" s="80">
        <f t="shared" si="30"/>
        <v>0</v>
      </c>
    </row>
    <row r="77" spans="1:24" ht="13.5" customHeight="1">
      <c r="A77" s="52"/>
      <c r="B77" s="62" t="s">
        <v>117</v>
      </c>
      <c r="C77" s="70">
        <f t="shared" ref="C77:F78" si="31">C65+C67+C69+C71+C73+C75</f>
        <v>5921</v>
      </c>
      <c r="D77" s="70">
        <f t="shared" si="31"/>
        <v>6108</v>
      </c>
      <c r="E77" s="70">
        <f t="shared" si="31"/>
        <v>6622</v>
      </c>
      <c r="F77" s="78">
        <f t="shared" si="31"/>
        <v>12730</v>
      </c>
      <c r="G77" s="54"/>
      <c r="H77" s="64" t="s">
        <v>76</v>
      </c>
      <c r="I77" s="69">
        <v>273</v>
      </c>
      <c r="J77" s="69">
        <v>363</v>
      </c>
      <c r="K77" s="69">
        <v>393</v>
      </c>
      <c r="L77" s="77">
        <v>756</v>
      </c>
      <c r="M77" s="54"/>
      <c r="N77" s="60" t="s">
        <v>231</v>
      </c>
      <c r="O77" s="69">
        <v>258</v>
      </c>
      <c r="P77" s="69">
        <v>281</v>
      </c>
      <c r="Q77" s="69">
        <v>310</v>
      </c>
      <c r="R77" s="77">
        <v>591</v>
      </c>
      <c r="S77" s="113" t="s">
        <v>13</v>
      </c>
      <c r="T77" s="115"/>
      <c r="U77" s="116">
        <f t="shared" ref="U77:X78" si="32">I61+O33+O67+O81+O97+U9+U75</f>
        <v>70738</v>
      </c>
      <c r="V77" s="116">
        <f t="shared" si="32"/>
        <v>83799</v>
      </c>
      <c r="W77" s="116">
        <f t="shared" si="32"/>
        <v>88337</v>
      </c>
      <c r="X77" s="119">
        <f t="shared" si="32"/>
        <v>172136</v>
      </c>
    </row>
    <row r="78" spans="1:24" ht="14.25" customHeight="1">
      <c r="A78" s="52"/>
      <c r="B78" s="62"/>
      <c r="C78" s="71">
        <f t="shared" si="31"/>
        <v>0</v>
      </c>
      <c r="D78" s="71">
        <f t="shared" si="31"/>
        <v>0</v>
      </c>
      <c r="E78" s="71">
        <f t="shared" si="31"/>
        <v>0</v>
      </c>
      <c r="F78" s="79">
        <f t="shared" si="31"/>
        <v>0</v>
      </c>
      <c r="G78" s="54"/>
      <c r="H78" s="84"/>
      <c r="I78" s="68"/>
      <c r="J78" s="68"/>
      <c r="K78" s="68"/>
      <c r="L78" s="76">
        <v>0</v>
      </c>
      <c r="M78" s="54"/>
      <c r="N78" s="60"/>
      <c r="O78" s="68"/>
      <c r="P78" s="68"/>
      <c r="Q78" s="68"/>
      <c r="R78" s="76">
        <v>0</v>
      </c>
      <c r="S78" s="110"/>
      <c r="T78" s="86"/>
      <c r="U78" s="72">
        <f t="shared" si="32"/>
        <v>0</v>
      </c>
      <c r="V78" s="72">
        <f t="shared" si="32"/>
        <v>0</v>
      </c>
      <c r="W78" s="72">
        <f t="shared" si="32"/>
        <v>0</v>
      </c>
      <c r="X78" s="80">
        <f t="shared" si="32"/>
        <v>0</v>
      </c>
    </row>
    <row r="79" spans="1:24" ht="13.5" customHeight="1">
      <c r="A79" s="52" t="s">
        <v>38</v>
      </c>
      <c r="B79" s="60" t="s">
        <v>232</v>
      </c>
      <c r="C79" s="69">
        <v>233</v>
      </c>
      <c r="D79" s="69">
        <v>306</v>
      </c>
      <c r="E79" s="69">
        <v>342</v>
      </c>
      <c r="F79" s="77">
        <v>648</v>
      </c>
      <c r="G79" s="54"/>
      <c r="H79" s="64" t="s">
        <v>233</v>
      </c>
      <c r="I79" s="69">
        <v>390</v>
      </c>
      <c r="J79" s="69">
        <v>527</v>
      </c>
      <c r="K79" s="69">
        <v>551</v>
      </c>
      <c r="L79" s="77">
        <v>1078</v>
      </c>
      <c r="M79" s="54"/>
      <c r="N79" s="60" t="s">
        <v>234</v>
      </c>
      <c r="O79" s="69">
        <v>281</v>
      </c>
      <c r="P79" s="69">
        <v>335</v>
      </c>
      <c r="Q79" s="69">
        <v>360</v>
      </c>
      <c r="R79" s="77">
        <v>695</v>
      </c>
      <c r="U79" s="45"/>
      <c r="V79" s="45"/>
      <c r="W79" s="45"/>
      <c r="X79" s="45"/>
    </row>
    <row r="80" spans="1:24">
      <c r="A80" s="52"/>
      <c r="B80" s="60"/>
      <c r="C80" s="68"/>
      <c r="D80" s="68"/>
      <c r="E80" s="68"/>
      <c r="F80" s="76">
        <v>0</v>
      </c>
      <c r="G80" s="54"/>
      <c r="H80" s="84"/>
      <c r="I80" s="68"/>
      <c r="J80" s="68"/>
      <c r="K80" s="68"/>
      <c r="L80" s="76">
        <v>0</v>
      </c>
      <c r="M80" s="54"/>
      <c r="N80" s="64"/>
      <c r="O80" s="68"/>
      <c r="P80" s="68"/>
      <c r="Q80" s="68"/>
      <c r="R80" s="76">
        <v>0</v>
      </c>
      <c r="U80" s="45"/>
      <c r="V80" s="45"/>
      <c r="W80" s="45"/>
      <c r="X80" s="45"/>
    </row>
    <row r="81" spans="1:24" ht="13.5" customHeight="1">
      <c r="A81" s="52"/>
      <c r="B81" s="60" t="s">
        <v>235</v>
      </c>
      <c r="C81" s="69">
        <v>62</v>
      </c>
      <c r="D81" s="69">
        <v>87</v>
      </c>
      <c r="E81" s="69">
        <v>98</v>
      </c>
      <c r="F81" s="77">
        <v>185</v>
      </c>
      <c r="G81" s="54"/>
      <c r="H81" s="64" t="s">
        <v>70</v>
      </c>
      <c r="I81" s="69">
        <v>89</v>
      </c>
      <c r="J81" s="69">
        <v>126</v>
      </c>
      <c r="K81" s="69">
        <v>135</v>
      </c>
      <c r="L81" s="77">
        <v>261</v>
      </c>
      <c r="M81" s="95" t="s">
        <v>236</v>
      </c>
      <c r="N81" s="98" t="s">
        <v>237</v>
      </c>
      <c r="O81" s="70">
        <f t="shared" ref="O81:R82" si="33">O69+O71+O73+O75+O77+O79</f>
        <v>1315</v>
      </c>
      <c r="P81" s="70">
        <f t="shared" si="33"/>
        <v>1499</v>
      </c>
      <c r="Q81" s="70">
        <f t="shared" si="33"/>
        <v>1599</v>
      </c>
      <c r="R81" s="78">
        <f t="shared" si="33"/>
        <v>3098</v>
      </c>
      <c r="U81" s="45"/>
      <c r="V81" s="45"/>
      <c r="W81" s="45"/>
      <c r="X81" s="45"/>
    </row>
    <row r="82" spans="1:24" ht="14.25" customHeight="1">
      <c r="A82" s="52"/>
      <c r="B82" s="60"/>
      <c r="C82" s="68"/>
      <c r="D82" s="68"/>
      <c r="E82" s="68"/>
      <c r="F82" s="76">
        <v>0</v>
      </c>
      <c r="G82" s="54"/>
      <c r="H82" s="84"/>
      <c r="I82" s="68"/>
      <c r="J82" s="68"/>
      <c r="K82" s="68"/>
      <c r="L82" s="76">
        <v>0</v>
      </c>
      <c r="M82" s="83"/>
      <c r="N82" s="86"/>
      <c r="O82" s="72">
        <f t="shared" si="33"/>
        <v>0</v>
      </c>
      <c r="P82" s="72">
        <f t="shared" si="33"/>
        <v>0</v>
      </c>
      <c r="Q82" s="72">
        <f t="shared" si="33"/>
        <v>0</v>
      </c>
      <c r="R82" s="80">
        <f t="shared" si="33"/>
        <v>0</v>
      </c>
      <c r="U82" s="45"/>
      <c r="V82" s="45"/>
      <c r="W82" s="45"/>
      <c r="X82" s="45"/>
    </row>
    <row r="83" spans="1:24" ht="13.5" customHeight="1">
      <c r="A83" s="52"/>
      <c r="B83" s="60" t="s">
        <v>203</v>
      </c>
      <c r="C83" s="69">
        <v>508</v>
      </c>
      <c r="D83" s="69">
        <v>659</v>
      </c>
      <c r="E83" s="69">
        <v>680</v>
      </c>
      <c r="F83" s="77">
        <v>1339</v>
      </c>
      <c r="G83" s="54"/>
      <c r="H83" s="90" t="s">
        <v>117</v>
      </c>
      <c r="I83" s="70">
        <f t="shared" ref="I83:L84" si="34">I75+I77+I79+I81</f>
        <v>970</v>
      </c>
      <c r="J83" s="70">
        <f t="shared" si="34"/>
        <v>1332</v>
      </c>
      <c r="K83" s="70">
        <f t="shared" si="34"/>
        <v>1400</v>
      </c>
      <c r="L83" s="78">
        <f t="shared" si="34"/>
        <v>2732</v>
      </c>
      <c r="M83" s="81" t="s">
        <v>238</v>
      </c>
      <c r="N83" s="59" t="s">
        <v>239</v>
      </c>
      <c r="O83" s="67">
        <v>27</v>
      </c>
      <c r="P83" s="67">
        <v>27</v>
      </c>
      <c r="Q83" s="67">
        <v>34</v>
      </c>
      <c r="R83" s="75">
        <v>61</v>
      </c>
      <c r="U83" s="45"/>
      <c r="V83" s="45"/>
      <c r="W83" s="45"/>
      <c r="X83" s="45"/>
    </row>
    <row r="84" spans="1:24">
      <c r="A84" s="52"/>
      <c r="B84" s="60"/>
      <c r="C84" s="68"/>
      <c r="D84" s="68"/>
      <c r="E84" s="68"/>
      <c r="F84" s="76">
        <v>0</v>
      </c>
      <c r="G84" s="54"/>
      <c r="H84" s="91"/>
      <c r="I84" s="71">
        <f t="shared" si="34"/>
        <v>0</v>
      </c>
      <c r="J84" s="71">
        <f t="shared" si="34"/>
        <v>0</v>
      </c>
      <c r="K84" s="71">
        <f t="shared" si="34"/>
        <v>0</v>
      </c>
      <c r="L84" s="79">
        <f t="shared" si="34"/>
        <v>0</v>
      </c>
      <c r="M84" s="54"/>
      <c r="N84" s="60"/>
      <c r="O84" s="68"/>
      <c r="P84" s="68"/>
      <c r="Q84" s="68"/>
      <c r="R84" s="76">
        <v>0</v>
      </c>
      <c r="U84" s="45"/>
      <c r="V84" s="45"/>
      <c r="W84" s="45"/>
      <c r="X84" s="45"/>
    </row>
    <row r="85" spans="1:24" ht="13.5" customHeight="1">
      <c r="A85" s="52"/>
      <c r="B85" s="60" t="s">
        <v>218</v>
      </c>
      <c r="C85" s="69">
        <v>381</v>
      </c>
      <c r="D85" s="69">
        <v>504</v>
      </c>
      <c r="E85" s="69">
        <v>531</v>
      </c>
      <c r="F85" s="77">
        <v>1035</v>
      </c>
      <c r="G85" s="53" t="s">
        <v>19</v>
      </c>
      <c r="H85" s="64" t="s">
        <v>37</v>
      </c>
      <c r="I85" s="69">
        <v>153</v>
      </c>
      <c r="J85" s="69">
        <v>215</v>
      </c>
      <c r="K85" s="69">
        <v>200</v>
      </c>
      <c r="L85" s="77">
        <v>415</v>
      </c>
      <c r="M85" s="54"/>
      <c r="N85" s="60" t="s">
        <v>240</v>
      </c>
      <c r="O85" s="69">
        <v>98</v>
      </c>
      <c r="P85" s="69">
        <v>107</v>
      </c>
      <c r="Q85" s="69">
        <v>100</v>
      </c>
      <c r="R85" s="77">
        <v>207</v>
      </c>
      <c r="U85" s="45"/>
      <c r="V85" s="45"/>
      <c r="W85" s="45"/>
      <c r="X85" s="45"/>
    </row>
    <row r="86" spans="1:24">
      <c r="A86" s="52"/>
      <c r="B86" s="60"/>
      <c r="C86" s="68"/>
      <c r="D86" s="68"/>
      <c r="E86" s="68"/>
      <c r="F86" s="76">
        <v>0</v>
      </c>
      <c r="G86" s="54"/>
      <c r="H86" s="84"/>
      <c r="I86" s="68"/>
      <c r="J86" s="68"/>
      <c r="K86" s="68"/>
      <c r="L86" s="76">
        <v>0</v>
      </c>
      <c r="M86" s="54"/>
      <c r="N86" s="60"/>
      <c r="O86" s="68"/>
      <c r="P86" s="68"/>
      <c r="Q86" s="68"/>
      <c r="R86" s="76">
        <v>0</v>
      </c>
      <c r="U86" s="45"/>
      <c r="V86" s="45"/>
      <c r="W86" s="45"/>
      <c r="X86" s="45"/>
    </row>
    <row r="87" spans="1:24">
      <c r="A87" s="52"/>
      <c r="B87" s="60" t="s">
        <v>241</v>
      </c>
      <c r="C87" s="69">
        <v>118</v>
      </c>
      <c r="D87" s="69">
        <v>125</v>
      </c>
      <c r="E87" s="69">
        <v>147</v>
      </c>
      <c r="F87" s="77">
        <v>272</v>
      </c>
      <c r="G87" s="54"/>
      <c r="H87" s="64" t="s">
        <v>242</v>
      </c>
      <c r="I87" s="69">
        <v>70</v>
      </c>
      <c r="J87" s="69">
        <v>95</v>
      </c>
      <c r="K87" s="69">
        <v>103</v>
      </c>
      <c r="L87" s="77">
        <v>198</v>
      </c>
      <c r="M87" s="54"/>
      <c r="N87" s="60" t="s">
        <v>243</v>
      </c>
      <c r="O87" s="69">
        <v>388</v>
      </c>
      <c r="P87" s="69">
        <v>504</v>
      </c>
      <c r="Q87" s="69">
        <v>537</v>
      </c>
      <c r="R87" s="77">
        <v>1041</v>
      </c>
      <c r="U87" s="45"/>
      <c r="V87" s="45"/>
      <c r="W87" s="45"/>
      <c r="X87" s="45"/>
    </row>
    <row r="88" spans="1:24">
      <c r="A88" s="52"/>
      <c r="B88" s="60"/>
      <c r="C88" s="68"/>
      <c r="D88" s="68"/>
      <c r="E88" s="68"/>
      <c r="F88" s="76">
        <v>0</v>
      </c>
      <c r="G88" s="54"/>
      <c r="H88" s="84"/>
      <c r="I88" s="68"/>
      <c r="J88" s="68"/>
      <c r="K88" s="68"/>
      <c r="L88" s="76">
        <v>0</v>
      </c>
      <c r="M88" s="54"/>
      <c r="N88" s="60"/>
      <c r="O88" s="68"/>
      <c r="P88" s="68"/>
      <c r="Q88" s="68"/>
      <c r="R88" s="76">
        <v>0</v>
      </c>
      <c r="U88" s="45"/>
      <c r="V88" s="45"/>
      <c r="W88" s="45"/>
      <c r="X88" s="45"/>
    </row>
    <row r="89" spans="1:24">
      <c r="A89" s="52"/>
      <c r="B89" s="60" t="s">
        <v>244</v>
      </c>
      <c r="C89" s="69">
        <v>68</v>
      </c>
      <c r="D89" s="69">
        <v>88</v>
      </c>
      <c r="E89" s="69">
        <v>86</v>
      </c>
      <c r="F89" s="77">
        <v>174</v>
      </c>
      <c r="G89" s="54"/>
      <c r="H89" s="64" t="s">
        <v>22</v>
      </c>
      <c r="I89" s="69">
        <v>165</v>
      </c>
      <c r="J89" s="69">
        <v>183</v>
      </c>
      <c r="K89" s="69">
        <v>226</v>
      </c>
      <c r="L89" s="77">
        <v>409</v>
      </c>
      <c r="M89" s="54"/>
      <c r="N89" s="60" t="s">
        <v>246</v>
      </c>
      <c r="O89" s="69">
        <v>354</v>
      </c>
      <c r="P89" s="69">
        <v>410</v>
      </c>
      <c r="Q89" s="69">
        <v>452</v>
      </c>
      <c r="R89" s="77">
        <v>862</v>
      </c>
      <c r="U89" s="45"/>
      <c r="V89" s="45"/>
      <c r="W89" s="45"/>
      <c r="X89" s="45"/>
    </row>
    <row r="90" spans="1:24">
      <c r="A90" s="52"/>
      <c r="B90" s="60"/>
      <c r="C90" s="68"/>
      <c r="D90" s="68"/>
      <c r="E90" s="68"/>
      <c r="F90" s="76">
        <v>0</v>
      </c>
      <c r="G90" s="54"/>
      <c r="H90" s="84"/>
      <c r="I90" s="68"/>
      <c r="J90" s="68"/>
      <c r="K90" s="68"/>
      <c r="L90" s="76">
        <v>0</v>
      </c>
      <c r="M90" s="54"/>
      <c r="N90" s="60"/>
      <c r="O90" s="68"/>
      <c r="P90" s="68"/>
      <c r="Q90" s="68"/>
      <c r="R90" s="76">
        <v>0</v>
      </c>
      <c r="U90" s="45"/>
      <c r="V90" s="45"/>
      <c r="W90" s="45"/>
      <c r="X90" s="45"/>
    </row>
    <row r="91" spans="1:24">
      <c r="A91" s="52"/>
      <c r="B91" s="60" t="s">
        <v>248</v>
      </c>
      <c r="C91" s="69">
        <v>73</v>
      </c>
      <c r="D91" s="69">
        <v>93</v>
      </c>
      <c r="E91" s="69">
        <v>86</v>
      </c>
      <c r="F91" s="77">
        <v>179</v>
      </c>
      <c r="G91" s="54"/>
      <c r="H91" s="64" t="s">
        <v>75</v>
      </c>
      <c r="I91" s="69">
        <v>144</v>
      </c>
      <c r="J91" s="69">
        <v>204</v>
      </c>
      <c r="K91" s="69">
        <v>199</v>
      </c>
      <c r="L91" s="77">
        <v>403</v>
      </c>
      <c r="M91" s="54"/>
      <c r="N91" s="60" t="s">
        <v>249</v>
      </c>
      <c r="O91" s="69">
        <v>474</v>
      </c>
      <c r="P91" s="69">
        <v>498</v>
      </c>
      <c r="Q91" s="69">
        <v>540</v>
      </c>
      <c r="R91" s="77">
        <v>1038</v>
      </c>
      <c r="U91" s="45"/>
      <c r="V91" s="45"/>
      <c r="W91" s="45"/>
      <c r="X91" s="45"/>
    </row>
    <row r="92" spans="1:24">
      <c r="A92" s="52"/>
      <c r="B92" s="60"/>
      <c r="C92" s="68"/>
      <c r="D92" s="68"/>
      <c r="E92" s="68"/>
      <c r="F92" s="76">
        <v>0</v>
      </c>
      <c r="G92" s="54"/>
      <c r="H92" s="84"/>
      <c r="I92" s="68"/>
      <c r="J92" s="68"/>
      <c r="K92" s="68"/>
      <c r="L92" s="76">
        <v>0</v>
      </c>
      <c r="M92" s="54"/>
      <c r="N92" s="60"/>
      <c r="O92" s="68"/>
      <c r="P92" s="68"/>
      <c r="Q92" s="68"/>
      <c r="R92" s="76">
        <v>0</v>
      </c>
      <c r="U92" s="45"/>
      <c r="V92" s="45"/>
      <c r="W92" s="45"/>
      <c r="X92" s="45"/>
    </row>
    <row r="93" spans="1:24">
      <c r="A93" s="52"/>
      <c r="B93" s="62" t="s">
        <v>117</v>
      </c>
      <c r="C93" s="70">
        <f t="shared" ref="C93:F94" si="35">C79+C81+C83+C85+C87+C89+C91</f>
        <v>1443</v>
      </c>
      <c r="D93" s="70">
        <f t="shared" si="35"/>
        <v>1862</v>
      </c>
      <c r="E93" s="70">
        <f t="shared" si="35"/>
        <v>1970</v>
      </c>
      <c r="F93" s="78">
        <f t="shared" si="35"/>
        <v>3832</v>
      </c>
      <c r="G93" s="54"/>
      <c r="H93" s="90" t="s">
        <v>117</v>
      </c>
      <c r="I93" s="70">
        <f t="shared" ref="I93:L94" si="36">I85+I87+I89+I91</f>
        <v>532</v>
      </c>
      <c r="J93" s="70">
        <f t="shared" si="36"/>
        <v>697</v>
      </c>
      <c r="K93" s="70">
        <f t="shared" si="36"/>
        <v>728</v>
      </c>
      <c r="L93" s="78">
        <f t="shared" si="36"/>
        <v>1425</v>
      </c>
      <c r="M93" s="54"/>
      <c r="N93" s="60" t="s">
        <v>250</v>
      </c>
      <c r="O93" s="69">
        <v>247</v>
      </c>
      <c r="P93" s="69">
        <v>309</v>
      </c>
      <c r="Q93" s="69">
        <v>309</v>
      </c>
      <c r="R93" s="77">
        <v>618</v>
      </c>
      <c r="U93" s="45"/>
      <c r="V93" s="45"/>
      <c r="W93" s="45"/>
      <c r="X93" s="45"/>
    </row>
    <row r="94" spans="1:24">
      <c r="A94" s="52"/>
      <c r="B94" s="62"/>
      <c r="C94" s="71">
        <f t="shared" si="35"/>
        <v>0</v>
      </c>
      <c r="D94" s="71">
        <f t="shared" si="35"/>
        <v>0</v>
      </c>
      <c r="E94" s="71">
        <f t="shared" si="35"/>
        <v>0</v>
      </c>
      <c r="F94" s="79">
        <f t="shared" si="35"/>
        <v>0</v>
      </c>
      <c r="G94" s="55"/>
      <c r="H94" s="91"/>
      <c r="I94" s="71">
        <f t="shared" si="36"/>
        <v>0</v>
      </c>
      <c r="J94" s="71">
        <f t="shared" si="36"/>
        <v>0</v>
      </c>
      <c r="K94" s="71">
        <f t="shared" si="36"/>
        <v>0</v>
      </c>
      <c r="L94" s="79">
        <f t="shared" si="36"/>
        <v>0</v>
      </c>
      <c r="M94" s="54"/>
      <c r="N94" s="60"/>
      <c r="O94" s="68"/>
      <c r="P94" s="68"/>
      <c r="Q94" s="68"/>
      <c r="R94" s="76">
        <v>0</v>
      </c>
      <c r="U94" s="45"/>
      <c r="V94" s="45"/>
      <c r="W94" s="45"/>
      <c r="X94" s="45"/>
    </row>
    <row r="95" spans="1:24" ht="13.5" customHeight="1">
      <c r="A95" s="52" t="s">
        <v>43</v>
      </c>
      <c r="B95" s="60" t="s">
        <v>252</v>
      </c>
      <c r="C95" s="69">
        <v>1039</v>
      </c>
      <c r="D95" s="69">
        <v>1204</v>
      </c>
      <c r="E95" s="69">
        <v>1244</v>
      </c>
      <c r="F95" s="77">
        <v>2448</v>
      </c>
      <c r="G95" s="54" t="s">
        <v>63</v>
      </c>
      <c r="H95" s="64" t="s">
        <v>255</v>
      </c>
      <c r="I95" s="69">
        <v>131</v>
      </c>
      <c r="J95" s="69">
        <v>151</v>
      </c>
      <c r="K95" s="69">
        <v>169</v>
      </c>
      <c r="L95" s="77">
        <v>320</v>
      </c>
      <c r="M95" s="54"/>
      <c r="N95" s="60" t="s">
        <v>256</v>
      </c>
      <c r="O95" s="69">
        <v>456</v>
      </c>
      <c r="P95" s="69">
        <v>459</v>
      </c>
      <c r="Q95" s="69">
        <v>529</v>
      </c>
      <c r="R95" s="77">
        <v>988</v>
      </c>
      <c r="U95" s="45"/>
      <c r="V95" s="45"/>
      <c r="W95" s="45"/>
      <c r="X95" s="45"/>
    </row>
    <row r="96" spans="1:24">
      <c r="A96" s="52"/>
      <c r="B96" s="60"/>
      <c r="C96" s="68"/>
      <c r="D96" s="68"/>
      <c r="E96" s="68"/>
      <c r="F96" s="76">
        <v>0</v>
      </c>
      <c r="G96" s="54"/>
      <c r="H96" s="84"/>
      <c r="I96" s="68"/>
      <c r="J96" s="68"/>
      <c r="K96" s="68"/>
      <c r="L96" s="76">
        <v>0</v>
      </c>
      <c r="M96" s="55"/>
      <c r="N96" s="60"/>
      <c r="O96" s="68"/>
      <c r="P96" s="68"/>
      <c r="Q96" s="68"/>
      <c r="R96" s="76">
        <v>0</v>
      </c>
      <c r="U96" s="45"/>
      <c r="V96" s="45"/>
      <c r="W96" s="45"/>
      <c r="X96" s="45"/>
    </row>
    <row r="97" spans="1:24" ht="13.5" customHeight="1">
      <c r="A97" s="52"/>
      <c r="B97" s="60" t="s">
        <v>257</v>
      </c>
      <c r="C97" s="69">
        <v>839</v>
      </c>
      <c r="D97" s="69">
        <v>1024</v>
      </c>
      <c r="E97" s="69">
        <v>1071</v>
      </c>
      <c r="F97" s="77">
        <v>2095</v>
      </c>
      <c r="G97" s="54"/>
      <c r="H97" s="64" t="s">
        <v>258</v>
      </c>
      <c r="I97" s="69">
        <v>49</v>
      </c>
      <c r="J97" s="69">
        <v>63</v>
      </c>
      <c r="K97" s="69">
        <v>59</v>
      </c>
      <c r="L97" s="77">
        <v>122</v>
      </c>
      <c r="M97" s="82" t="s">
        <v>259</v>
      </c>
      <c r="N97" s="85"/>
      <c r="O97" s="70">
        <f t="shared" ref="O97:R98" si="37">O83+O85+O87+O89+O91+O93+O95</f>
        <v>2044</v>
      </c>
      <c r="P97" s="70">
        <f t="shared" si="37"/>
        <v>2314</v>
      </c>
      <c r="Q97" s="70">
        <f t="shared" si="37"/>
        <v>2501</v>
      </c>
      <c r="R97" s="78">
        <f t="shared" si="37"/>
        <v>4815</v>
      </c>
      <c r="U97" s="45"/>
      <c r="V97" s="45"/>
      <c r="W97" s="45"/>
      <c r="X97" s="45"/>
    </row>
    <row r="98" spans="1:24" ht="14.25" customHeight="1">
      <c r="A98" s="52"/>
      <c r="B98" s="60"/>
      <c r="C98" s="68"/>
      <c r="D98" s="68"/>
      <c r="E98" s="68"/>
      <c r="F98" s="76">
        <v>0</v>
      </c>
      <c r="G98" s="54"/>
      <c r="H98" s="84"/>
      <c r="I98" s="68"/>
      <c r="J98" s="68"/>
      <c r="K98" s="68"/>
      <c r="L98" s="76">
        <v>0</v>
      </c>
      <c r="M98" s="83"/>
      <c r="N98" s="86"/>
      <c r="O98" s="72">
        <f t="shared" si="37"/>
        <v>0</v>
      </c>
      <c r="P98" s="72">
        <f t="shared" si="37"/>
        <v>0</v>
      </c>
      <c r="Q98" s="72">
        <f t="shared" si="37"/>
        <v>0</v>
      </c>
      <c r="R98" s="80">
        <f t="shared" si="37"/>
        <v>0</v>
      </c>
      <c r="U98" s="45"/>
      <c r="V98" s="45"/>
      <c r="W98" s="45"/>
      <c r="X98" s="45"/>
    </row>
    <row r="99" spans="1:24" ht="13.5" customHeight="1">
      <c r="A99" s="52"/>
      <c r="B99" s="60" t="s">
        <v>260</v>
      </c>
      <c r="C99" s="69">
        <v>614</v>
      </c>
      <c r="D99" s="69">
        <v>670</v>
      </c>
      <c r="E99" s="69">
        <v>723</v>
      </c>
      <c r="F99" s="77">
        <v>1393</v>
      </c>
      <c r="G99" s="54"/>
      <c r="H99" s="92" t="s">
        <v>20</v>
      </c>
      <c r="I99" s="69">
        <v>15</v>
      </c>
      <c r="J99" s="69">
        <v>16</v>
      </c>
      <c r="K99" s="69">
        <v>17</v>
      </c>
      <c r="L99" s="77">
        <v>33</v>
      </c>
      <c r="M99" s="54" t="s">
        <v>88</v>
      </c>
      <c r="N99" s="84" t="s">
        <v>10</v>
      </c>
      <c r="O99" s="67">
        <v>332</v>
      </c>
      <c r="P99" s="67">
        <v>404</v>
      </c>
      <c r="Q99" s="67">
        <v>480</v>
      </c>
      <c r="R99" s="94">
        <v>884</v>
      </c>
      <c r="U99" s="45"/>
      <c r="V99" s="45"/>
      <c r="W99" s="45"/>
      <c r="X99" s="45"/>
    </row>
    <row r="100" spans="1:24">
      <c r="A100" s="52"/>
      <c r="B100" s="60"/>
      <c r="C100" s="68"/>
      <c r="D100" s="68"/>
      <c r="E100" s="68"/>
      <c r="F100" s="76">
        <v>0</v>
      </c>
      <c r="G100" s="54"/>
      <c r="H100" s="93"/>
      <c r="I100" s="68"/>
      <c r="J100" s="68"/>
      <c r="K100" s="68"/>
      <c r="L100" s="76">
        <v>0</v>
      </c>
      <c r="M100" s="54"/>
      <c r="N100" s="60"/>
      <c r="O100" s="68"/>
      <c r="P100" s="68"/>
      <c r="Q100" s="68"/>
      <c r="R100" s="76">
        <v>0</v>
      </c>
      <c r="U100" s="45"/>
      <c r="V100" s="45"/>
      <c r="W100" s="45"/>
      <c r="X100" s="45"/>
    </row>
    <row r="101" spans="1:24">
      <c r="A101" s="52"/>
      <c r="B101" s="60" t="s">
        <v>261</v>
      </c>
      <c r="C101" s="69">
        <v>545</v>
      </c>
      <c r="D101" s="69">
        <v>641</v>
      </c>
      <c r="E101" s="69">
        <v>666</v>
      </c>
      <c r="F101" s="77">
        <v>1307</v>
      </c>
      <c r="G101" s="54"/>
      <c r="H101" s="64" t="s">
        <v>262</v>
      </c>
      <c r="I101" s="69">
        <v>25</v>
      </c>
      <c r="J101" s="69">
        <v>23</v>
      </c>
      <c r="K101" s="69">
        <v>23</v>
      </c>
      <c r="L101" s="77">
        <v>46</v>
      </c>
      <c r="M101" s="54"/>
      <c r="N101" s="60" t="s">
        <v>45</v>
      </c>
      <c r="O101" s="69">
        <v>195</v>
      </c>
      <c r="P101" s="69">
        <v>252</v>
      </c>
      <c r="Q101" s="69">
        <v>273</v>
      </c>
      <c r="R101" s="77">
        <v>525</v>
      </c>
      <c r="U101" s="45"/>
      <c r="V101" s="45"/>
      <c r="W101" s="45"/>
      <c r="X101" s="45"/>
    </row>
    <row r="102" spans="1:24">
      <c r="A102" s="52"/>
      <c r="B102" s="60"/>
      <c r="C102" s="68"/>
      <c r="D102" s="68"/>
      <c r="E102" s="68"/>
      <c r="F102" s="76">
        <v>0</v>
      </c>
      <c r="G102" s="54"/>
      <c r="H102" s="84"/>
      <c r="I102" s="68"/>
      <c r="J102" s="68"/>
      <c r="K102" s="68"/>
      <c r="L102" s="76">
        <v>0</v>
      </c>
      <c r="M102" s="54"/>
      <c r="N102" s="99"/>
      <c r="O102" s="68"/>
      <c r="P102" s="68"/>
      <c r="Q102" s="68"/>
      <c r="R102" s="76">
        <v>0</v>
      </c>
      <c r="U102" s="45"/>
      <c r="V102" s="45"/>
      <c r="W102" s="45"/>
      <c r="X102" s="45"/>
    </row>
    <row r="103" spans="1:24">
      <c r="A103" s="52"/>
      <c r="B103" s="60" t="s">
        <v>263</v>
      </c>
      <c r="C103" s="69">
        <v>951</v>
      </c>
      <c r="D103" s="69">
        <v>1171</v>
      </c>
      <c r="E103" s="69">
        <v>1199</v>
      </c>
      <c r="F103" s="77">
        <v>2370</v>
      </c>
      <c r="G103" s="54"/>
      <c r="H103" s="90" t="s">
        <v>117</v>
      </c>
      <c r="I103" s="70">
        <f t="shared" ref="I103:L104" si="38">I95+I97+I99+I101</f>
        <v>220</v>
      </c>
      <c r="J103" s="70">
        <f t="shared" si="38"/>
        <v>253</v>
      </c>
      <c r="K103" s="70">
        <f t="shared" si="38"/>
        <v>268</v>
      </c>
      <c r="L103" s="78">
        <f t="shared" si="38"/>
        <v>521</v>
      </c>
      <c r="M103" s="54"/>
      <c r="N103" s="60" t="s">
        <v>264</v>
      </c>
      <c r="O103" s="69">
        <v>266</v>
      </c>
      <c r="P103" s="69">
        <v>365</v>
      </c>
      <c r="Q103" s="69">
        <v>406</v>
      </c>
      <c r="R103" s="77">
        <v>771</v>
      </c>
      <c r="U103" s="45"/>
      <c r="V103" s="45"/>
      <c r="W103" s="45"/>
      <c r="X103" s="45"/>
    </row>
    <row r="104" spans="1:24">
      <c r="A104" s="52"/>
      <c r="B104" s="60"/>
      <c r="C104" s="68"/>
      <c r="D104" s="68"/>
      <c r="E104" s="68"/>
      <c r="F104" s="76">
        <v>0</v>
      </c>
      <c r="G104" s="55"/>
      <c r="H104" s="91"/>
      <c r="I104" s="71">
        <f t="shared" si="38"/>
        <v>0</v>
      </c>
      <c r="J104" s="71">
        <f t="shared" si="38"/>
        <v>0</v>
      </c>
      <c r="K104" s="71">
        <f t="shared" si="38"/>
        <v>0</v>
      </c>
      <c r="L104" s="79">
        <f t="shared" si="38"/>
        <v>0</v>
      </c>
      <c r="M104" s="54"/>
      <c r="N104" s="99"/>
      <c r="O104" s="68"/>
      <c r="P104" s="68"/>
      <c r="Q104" s="68"/>
      <c r="R104" s="76">
        <v>0</v>
      </c>
      <c r="U104" s="45"/>
      <c r="V104" s="45"/>
      <c r="W104" s="45"/>
      <c r="X104" s="45"/>
    </row>
    <row r="105" spans="1:24" ht="13.5" customHeight="1">
      <c r="A105" s="52"/>
      <c r="B105" s="60" t="s">
        <v>265</v>
      </c>
      <c r="C105" s="69">
        <v>143</v>
      </c>
      <c r="D105" s="69">
        <v>145</v>
      </c>
      <c r="E105" s="69">
        <v>169</v>
      </c>
      <c r="F105" s="77">
        <v>314</v>
      </c>
      <c r="G105" s="54" t="s">
        <v>32</v>
      </c>
      <c r="H105" s="64" t="s">
        <v>147</v>
      </c>
      <c r="I105" s="69">
        <v>74</v>
      </c>
      <c r="J105" s="69">
        <v>98</v>
      </c>
      <c r="K105" s="69">
        <v>111</v>
      </c>
      <c r="L105" s="77">
        <v>209</v>
      </c>
      <c r="M105" s="54"/>
      <c r="N105" s="62" t="s">
        <v>117</v>
      </c>
      <c r="O105" s="70">
        <f t="shared" ref="O105:R106" si="39">O99+O101+O103</f>
        <v>793</v>
      </c>
      <c r="P105" s="70">
        <f t="shared" si="39"/>
        <v>1021</v>
      </c>
      <c r="Q105" s="70">
        <f t="shared" si="39"/>
        <v>1159</v>
      </c>
      <c r="R105" s="78">
        <f t="shared" si="39"/>
        <v>2180</v>
      </c>
      <c r="U105" s="45"/>
      <c r="V105" s="45"/>
      <c r="W105" s="45"/>
      <c r="X105" s="45"/>
    </row>
    <row r="106" spans="1:24">
      <c r="A106" s="52"/>
      <c r="B106" s="60"/>
      <c r="C106" s="68"/>
      <c r="D106" s="68"/>
      <c r="E106" s="68"/>
      <c r="F106" s="76">
        <v>0</v>
      </c>
      <c r="G106" s="54"/>
      <c r="H106" s="84"/>
      <c r="I106" s="68"/>
      <c r="J106" s="68"/>
      <c r="K106" s="68"/>
      <c r="L106" s="76">
        <v>0</v>
      </c>
      <c r="M106" s="55"/>
      <c r="N106" s="62"/>
      <c r="O106" s="71">
        <f t="shared" si="39"/>
        <v>0</v>
      </c>
      <c r="P106" s="71">
        <f t="shared" si="39"/>
        <v>0</v>
      </c>
      <c r="Q106" s="71">
        <f t="shared" si="39"/>
        <v>0</v>
      </c>
      <c r="R106" s="79">
        <f t="shared" si="39"/>
        <v>0</v>
      </c>
      <c r="U106" s="45"/>
      <c r="V106" s="45"/>
      <c r="W106" s="45"/>
      <c r="X106" s="45"/>
    </row>
    <row r="107" spans="1:24" ht="13.5" customHeight="1">
      <c r="A107" s="52"/>
      <c r="B107" s="60" t="s">
        <v>165</v>
      </c>
      <c r="C107" s="69">
        <v>206</v>
      </c>
      <c r="D107" s="69">
        <v>257</v>
      </c>
      <c r="E107" s="69">
        <v>270</v>
      </c>
      <c r="F107" s="77">
        <v>527</v>
      </c>
      <c r="G107" s="54"/>
      <c r="H107" s="64" t="s">
        <v>268</v>
      </c>
      <c r="I107" s="69">
        <v>526</v>
      </c>
      <c r="J107" s="69">
        <v>690</v>
      </c>
      <c r="K107" s="69">
        <v>672</v>
      </c>
      <c r="L107" s="77">
        <v>1362</v>
      </c>
      <c r="M107" s="53" t="s">
        <v>269</v>
      </c>
      <c r="N107" s="60" t="s">
        <v>270</v>
      </c>
      <c r="O107" s="69">
        <v>631</v>
      </c>
      <c r="P107" s="69">
        <v>876</v>
      </c>
      <c r="Q107" s="69">
        <v>876</v>
      </c>
      <c r="R107" s="77">
        <v>1752</v>
      </c>
      <c r="U107" s="45"/>
      <c r="V107" s="45"/>
      <c r="W107" s="45"/>
      <c r="X107" s="45"/>
    </row>
    <row r="108" spans="1:24">
      <c r="A108" s="52"/>
      <c r="B108" s="60"/>
      <c r="C108" s="68"/>
      <c r="D108" s="68"/>
      <c r="E108" s="68"/>
      <c r="F108" s="76">
        <v>0</v>
      </c>
      <c r="G108" s="54"/>
      <c r="H108" s="84"/>
      <c r="I108" s="68"/>
      <c r="J108" s="68"/>
      <c r="K108" s="68"/>
      <c r="L108" s="76">
        <v>0</v>
      </c>
      <c r="M108" s="54"/>
      <c r="N108" s="99"/>
      <c r="O108" s="68"/>
      <c r="P108" s="68"/>
      <c r="Q108" s="68"/>
      <c r="R108" s="76">
        <v>0</v>
      </c>
      <c r="U108" s="45"/>
      <c r="V108" s="45"/>
      <c r="W108" s="45"/>
      <c r="X108" s="45"/>
    </row>
    <row r="109" spans="1:24">
      <c r="A109" s="52"/>
      <c r="B109" s="62" t="s">
        <v>117</v>
      </c>
      <c r="C109" s="70">
        <f t="shared" ref="C109:F110" si="40">C95+C97+C99+C101+C103+C105+C107</f>
        <v>4337</v>
      </c>
      <c r="D109" s="70">
        <f t="shared" si="40"/>
        <v>5112</v>
      </c>
      <c r="E109" s="70">
        <f t="shared" si="40"/>
        <v>5342</v>
      </c>
      <c r="F109" s="78">
        <f t="shared" si="40"/>
        <v>10454</v>
      </c>
      <c r="G109" s="54"/>
      <c r="H109" s="64" t="s">
        <v>12</v>
      </c>
      <c r="I109" s="69">
        <v>43</v>
      </c>
      <c r="J109" s="69">
        <v>56</v>
      </c>
      <c r="K109" s="69">
        <v>57</v>
      </c>
      <c r="L109" s="77">
        <v>113</v>
      </c>
      <c r="M109" s="54"/>
      <c r="N109" s="60" t="s">
        <v>251</v>
      </c>
      <c r="O109" s="69">
        <v>1113</v>
      </c>
      <c r="P109" s="69">
        <v>1394</v>
      </c>
      <c r="Q109" s="69">
        <v>1521</v>
      </c>
      <c r="R109" s="77">
        <v>2915</v>
      </c>
      <c r="U109" s="45"/>
      <c r="V109" s="45"/>
      <c r="W109" s="45"/>
      <c r="X109" s="45"/>
    </row>
    <row r="110" spans="1:24">
      <c r="A110" s="52"/>
      <c r="B110" s="62"/>
      <c r="C110" s="71">
        <f t="shared" si="40"/>
        <v>0</v>
      </c>
      <c r="D110" s="71">
        <f t="shared" si="40"/>
        <v>0</v>
      </c>
      <c r="E110" s="71">
        <f t="shared" si="40"/>
        <v>0</v>
      </c>
      <c r="F110" s="79">
        <f t="shared" si="40"/>
        <v>0</v>
      </c>
      <c r="G110" s="54"/>
      <c r="H110" s="84"/>
      <c r="I110" s="68"/>
      <c r="J110" s="68"/>
      <c r="K110" s="68"/>
      <c r="L110" s="76">
        <v>0</v>
      </c>
      <c r="M110" s="54"/>
      <c r="N110" s="99"/>
      <c r="O110" s="68"/>
      <c r="P110" s="68"/>
      <c r="Q110" s="68"/>
      <c r="R110" s="76">
        <v>0</v>
      </c>
      <c r="U110" s="45"/>
      <c r="V110" s="45"/>
      <c r="W110" s="45"/>
      <c r="X110" s="45"/>
    </row>
    <row r="111" spans="1:24" ht="13.5" customHeight="1">
      <c r="A111" s="52" t="s">
        <v>49</v>
      </c>
      <c r="B111" s="60" t="s">
        <v>271</v>
      </c>
      <c r="C111" s="69">
        <v>257</v>
      </c>
      <c r="D111" s="69">
        <v>333</v>
      </c>
      <c r="E111" s="69">
        <v>366</v>
      </c>
      <c r="F111" s="77">
        <v>699</v>
      </c>
      <c r="G111" s="54"/>
      <c r="H111" s="64" t="s">
        <v>174</v>
      </c>
      <c r="I111" s="69">
        <v>53</v>
      </c>
      <c r="J111" s="69">
        <v>69</v>
      </c>
      <c r="K111" s="69">
        <v>63</v>
      </c>
      <c r="L111" s="77">
        <v>132</v>
      </c>
      <c r="M111" s="54"/>
      <c r="N111" s="60" t="s">
        <v>273</v>
      </c>
      <c r="O111" s="69">
        <v>532</v>
      </c>
      <c r="P111" s="69">
        <v>627</v>
      </c>
      <c r="Q111" s="69">
        <v>702</v>
      </c>
      <c r="R111" s="77">
        <v>1329</v>
      </c>
      <c r="U111" s="45"/>
      <c r="V111" s="45"/>
      <c r="W111" s="45"/>
      <c r="X111" s="45"/>
    </row>
    <row r="112" spans="1:24">
      <c r="A112" s="52"/>
      <c r="B112" s="60"/>
      <c r="C112" s="68"/>
      <c r="D112" s="68"/>
      <c r="E112" s="68"/>
      <c r="F112" s="76">
        <v>0</v>
      </c>
      <c r="G112" s="54"/>
      <c r="H112" s="84"/>
      <c r="I112" s="68"/>
      <c r="J112" s="68"/>
      <c r="K112" s="68"/>
      <c r="L112" s="76">
        <v>0</v>
      </c>
      <c r="M112" s="54"/>
      <c r="N112" s="99"/>
      <c r="O112" s="68"/>
      <c r="P112" s="68"/>
      <c r="Q112" s="68"/>
      <c r="R112" s="76">
        <v>0</v>
      </c>
      <c r="U112" s="45"/>
      <c r="V112" s="45"/>
      <c r="W112" s="45"/>
      <c r="X112" s="45"/>
    </row>
    <row r="113" spans="1:24">
      <c r="A113" s="52"/>
      <c r="B113" s="60" t="s">
        <v>275</v>
      </c>
      <c r="C113" s="69">
        <v>305</v>
      </c>
      <c r="D113" s="69">
        <v>433</v>
      </c>
      <c r="E113" s="69">
        <v>426</v>
      </c>
      <c r="F113" s="77">
        <v>859</v>
      </c>
      <c r="G113" s="54"/>
      <c r="H113" s="64" t="s">
        <v>277</v>
      </c>
      <c r="I113" s="69">
        <v>79</v>
      </c>
      <c r="J113" s="69">
        <v>102</v>
      </c>
      <c r="K113" s="69">
        <v>110</v>
      </c>
      <c r="L113" s="77">
        <v>212</v>
      </c>
      <c r="M113" s="54"/>
      <c r="N113" s="62" t="s">
        <v>117</v>
      </c>
      <c r="O113" s="70">
        <f t="shared" ref="O113:R114" si="41">O107+O109+O111</f>
        <v>2276</v>
      </c>
      <c r="P113" s="70">
        <f t="shared" si="41"/>
        <v>2897</v>
      </c>
      <c r="Q113" s="70">
        <f t="shared" si="41"/>
        <v>3099</v>
      </c>
      <c r="R113" s="78">
        <f t="shared" si="41"/>
        <v>5996</v>
      </c>
      <c r="U113" s="45"/>
      <c r="V113" s="45"/>
      <c r="W113" s="45"/>
      <c r="X113" s="45"/>
    </row>
    <row r="114" spans="1:24">
      <c r="A114" s="52"/>
      <c r="B114" s="60"/>
      <c r="C114" s="68"/>
      <c r="D114" s="68"/>
      <c r="E114" s="68"/>
      <c r="F114" s="76">
        <v>0</v>
      </c>
      <c r="G114" s="54"/>
      <c r="H114" s="84"/>
      <c r="I114" s="68"/>
      <c r="J114" s="68"/>
      <c r="K114" s="68"/>
      <c r="L114" s="76">
        <v>0</v>
      </c>
      <c r="M114" s="54"/>
      <c r="N114" s="62"/>
      <c r="O114" s="71">
        <f t="shared" si="41"/>
        <v>0</v>
      </c>
      <c r="P114" s="71">
        <f t="shared" si="41"/>
        <v>0</v>
      </c>
      <c r="Q114" s="71">
        <f t="shared" si="41"/>
        <v>0</v>
      </c>
      <c r="R114" s="79">
        <f t="shared" si="41"/>
        <v>0</v>
      </c>
      <c r="U114" s="45"/>
      <c r="V114" s="45"/>
      <c r="W114" s="45"/>
      <c r="X114" s="45"/>
    </row>
    <row r="115" spans="1:24" ht="13.5" customHeight="1">
      <c r="A115" s="52"/>
      <c r="B115" s="62" t="s">
        <v>117</v>
      </c>
      <c r="C115" s="70">
        <f t="shared" ref="C115:F116" si="42">C111+C113</f>
        <v>562</v>
      </c>
      <c r="D115" s="70">
        <f t="shared" si="42"/>
        <v>766</v>
      </c>
      <c r="E115" s="70">
        <f t="shared" si="42"/>
        <v>792</v>
      </c>
      <c r="F115" s="78">
        <f t="shared" si="42"/>
        <v>1558</v>
      </c>
      <c r="G115" s="54"/>
      <c r="H115" s="90" t="s">
        <v>117</v>
      </c>
      <c r="I115" s="70">
        <f t="shared" ref="I115:L116" si="43">I105+I107+I109+I111+I113</f>
        <v>775</v>
      </c>
      <c r="J115" s="70">
        <f t="shared" si="43"/>
        <v>1015</v>
      </c>
      <c r="K115" s="70">
        <f t="shared" si="43"/>
        <v>1013</v>
      </c>
      <c r="L115" s="78">
        <f t="shared" si="43"/>
        <v>2028</v>
      </c>
      <c r="M115" s="53" t="s">
        <v>39</v>
      </c>
      <c r="N115" s="60" t="s">
        <v>279</v>
      </c>
      <c r="O115" s="69">
        <v>332</v>
      </c>
      <c r="P115" s="69">
        <v>379</v>
      </c>
      <c r="Q115" s="69">
        <v>422</v>
      </c>
      <c r="R115" s="77">
        <v>801</v>
      </c>
      <c r="U115" s="45"/>
      <c r="V115" s="45"/>
      <c r="W115" s="45"/>
      <c r="X115" s="45"/>
    </row>
    <row r="116" spans="1:24">
      <c r="A116" s="52"/>
      <c r="B116" s="62"/>
      <c r="C116" s="71">
        <f t="shared" si="42"/>
        <v>0</v>
      </c>
      <c r="D116" s="71">
        <f t="shared" si="42"/>
        <v>0</v>
      </c>
      <c r="E116" s="71">
        <f t="shared" si="42"/>
        <v>0</v>
      </c>
      <c r="F116" s="79">
        <f t="shared" si="42"/>
        <v>0</v>
      </c>
      <c r="G116" s="55"/>
      <c r="H116" s="91"/>
      <c r="I116" s="71">
        <f t="shared" si="43"/>
        <v>0</v>
      </c>
      <c r="J116" s="71">
        <f t="shared" si="43"/>
        <v>0</v>
      </c>
      <c r="K116" s="71">
        <f t="shared" si="43"/>
        <v>0</v>
      </c>
      <c r="L116" s="79">
        <f t="shared" si="43"/>
        <v>0</v>
      </c>
      <c r="M116" s="54"/>
      <c r="N116" s="99"/>
      <c r="O116" s="68"/>
      <c r="P116" s="68"/>
      <c r="Q116" s="68"/>
      <c r="R116" s="76"/>
      <c r="U116" s="45"/>
      <c r="V116" s="45"/>
      <c r="W116" s="45"/>
      <c r="X116" s="45"/>
    </row>
    <row r="117" spans="1:24" ht="13.5" customHeight="1">
      <c r="A117" s="53" t="s">
        <v>52</v>
      </c>
      <c r="B117" s="60" t="s">
        <v>280</v>
      </c>
      <c r="C117" s="69">
        <v>21</v>
      </c>
      <c r="D117" s="69">
        <v>27</v>
      </c>
      <c r="E117" s="69">
        <v>14</v>
      </c>
      <c r="F117" s="77">
        <v>41</v>
      </c>
      <c r="G117" s="54" t="s">
        <v>40</v>
      </c>
      <c r="H117" s="64" t="s">
        <v>281</v>
      </c>
      <c r="I117" s="69">
        <v>75</v>
      </c>
      <c r="J117" s="69">
        <v>107</v>
      </c>
      <c r="K117" s="69">
        <v>115</v>
      </c>
      <c r="L117" s="77">
        <v>222</v>
      </c>
      <c r="M117" s="54"/>
      <c r="N117" s="60" t="s">
        <v>282</v>
      </c>
      <c r="O117" s="69">
        <v>673</v>
      </c>
      <c r="P117" s="69">
        <v>744</v>
      </c>
      <c r="Q117" s="69">
        <v>869</v>
      </c>
      <c r="R117" s="77">
        <v>1613</v>
      </c>
      <c r="U117" s="45"/>
      <c r="V117" s="45"/>
      <c r="W117" s="45"/>
      <c r="X117" s="45"/>
    </row>
    <row r="118" spans="1:24">
      <c r="A118" s="54"/>
      <c r="B118" s="60"/>
      <c r="C118" s="68"/>
      <c r="D118" s="68"/>
      <c r="E118" s="68"/>
      <c r="F118" s="76">
        <v>0</v>
      </c>
      <c r="G118" s="54"/>
      <c r="H118" s="84"/>
      <c r="I118" s="68"/>
      <c r="J118" s="68"/>
      <c r="K118" s="68"/>
      <c r="L118" s="76">
        <v>0</v>
      </c>
      <c r="M118" s="54"/>
      <c r="N118" s="99"/>
      <c r="O118" s="68"/>
      <c r="P118" s="68"/>
      <c r="Q118" s="68"/>
      <c r="R118" s="76">
        <v>0</v>
      </c>
      <c r="U118" s="45"/>
      <c r="V118" s="45"/>
      <c r="W118" s="45"/>
      <c r="X118" s="45"/>
    </row>
    <row r="119" spans="1:24">
      <c r="A119" s="54"/>
      <c r="B119" s="60" t="s">
        <v>283</v>
      </c>
      <c r="C119" s="69">
        <v>283</v>
      </c>
      <c r="D119" s="69">
        <v>365</v>
      </c>
      <c r="E119" s="69">
        <v>355</v>
      </c>
      <c r="F119" s="77">
        <v>720</v>
      </c>
      <c r="G119" s="54"/>
      <c r="H119" s="64" t="s">
        <v>278</v>
      </c>
      <c r="I119" s="69">
        <v>140</v>
      </c>
      <c r="J119" s="69">
        <v>220</v>
      </c>
      <c r="K119" s="69">
        <v>218</v>
      </c>
      <c r="L119" s="77">
        <v>438</v>
      </c>
      <c r="M119" s="54"/>
      <c r="N119" s="60" t="s">
        <v>284</v>
      </c>
      <c r="O119" s="69">
        <v>748</v>
      </c>
      <c r="P119" s="69">
        <v>775</v>
      </c>
      <c r="Q119" s="69">
        <v>867</v>
      </c>
      <c r="R119" s="77">
        <v>1642</v>
      </c>
      <c r="U119" s="45"/>
      <c r="V119" s="45"/>
      <c r="W119" s="45"/>
      <c r="X119" s="45"/>
    </row>
    <row r="120" spans="1:24">
      <c r="A120" s="54"/>
      <c r="B120" s="60"/>
      <c r="C120" s="68"/>
      <c r="D120" s="68"/>
      <c r="E120" s="68"/>
      <c r="F120" s="76">
        <v>0</v>
      </c>
      <c r="G120" s="54"/>
      <c r="H120" s="84"/>
      <c r="I120" s="68"/>
      <c r="J120" s="68"/>
      <c r="K120" s="68"/>
      <c r="L120" s="76">
        <v>0</v>
      </c>
      <c r="M120" s="54"/>
      <c r="N120" s="99"/>
      <c r="O120" s="68"/>
      <c r="P120" s="68"/>
      <c r="Q120" s="68"/>
      <c r="R120" s="76">
        <v>0</v>
      </c>
      <c r="U120" s="45"/>
      <c r="V120" s="45"/>
      <c r="W120" s="45"/>
      <c r="X120" s="45"/>
    </row>
    <row r="121" spans="1:24">
      <c r="A121" s="54"/>
      <c r="B121" s="60" t="s">
        <v>286</v>
      </c>
      <c r="C121" s="69">
        <v>88</v>
      </c>
      <c r="D121" s="69">
        <v>158</v>
      </c>
      <c r="E121" s="69">
        <v>134</v>
      </c>
      <c r="F121" s="77">
        <v>292</v>
      </c>
      <c r="G121" s="54"/>
      <c r="H121" s="64" t="s">
        <v>106</v>
      </c>
      <c r="I121" s="69">
        <v>228</v>
      </c>
      <c r="J121" s="69">
        <v>268</v>
      </c>
      <c r="K121" s="69">
        <v>319</v>
      </c>
      <c r="L121" s="77">
        <v>587</v>
      </c>
      <c r="M121" s="54"/>
      <c r="N121" s="60" t="s">
        <v>287</v>
      </c>
      <c r="O121" s="69">
        <v>345</v>
      </c>
      <c r="P121" s="69">
        <v>366</v>
      </c>
      <c r="Q121" s="69">
        <v>422</v>
      </c>
      <c r="R121" s="77">
        <v>788</v>
      </c>
      <c r="U121" s="45"/>
      <c r="V121" s="45"/>
      <c r="W121" s="45"/>
      <c r="X121" s="45"/>
    </row>
    <row r="122" spans="1:24">
      <c r="A122" s="54"/>
      <c r="B122" s="60"/>
      <c r="C122" s="68"/>
      <c r="D122" s="68"/>
      <c r="E122" s="68"/>
      <c r="F122" s="76">
        <v>0</v>
      </c>
      <c r="G122" s="54"/>
      <c r="H122" s="84"/>
      <c r="I122" s="68"/>
      <c r="J122" s="68"/>
      <c r="K122" s="68"/>
      <c r="L122" s="76">
        <v>0</v>
      </c>
      <c r="M122" s="54"/>
      <c r="N122" s="99"/>
      <c r="O122" s="68"/>
      <c r="P122" s="68"/>
      <c r="Q122" s="68"/>
      <c r="R122" s="76">
        <v>0</v>
      </c>
      <c r="U122" s="45"/>
      <c r="V122" s="45"/>
      <c r="W122" s="45"/>
      <c r="X122" s="45"/>
    </row>
    <row r="123" spans="1:24">
      <c r="A123" s="54"/>
      <c r="B123" s="62" t="s">
        <v>117</v>
      </c>
      <c r="C123" s="70">
        <f t="shared" ref="C123:F124" si="44">C117+C119+C121</f>
        <v>392</v>
      </c>
      <c r="D123" s="70">
        <f t="shared" si="44"/>
        <v>550</v>
      </c>
      <c r="E123" s="70">
        <f t="shared" si="44"/>
        <v>503</v>
      </c>
      <c r="F123" s="78">
        <f t="shared" si="44"/>
        <v>1053</v>
      </c>
      <c r="G123" s="54"/>
      <c r="H123" s="90" t="s">
        <v>117</v>
      </c>
      <c r="I123" s="70">
        <f t="shared" ref="I123:L124" si="45">I117+I119+I121</f>
        <v>443</v>
      </c>
      <c r="J123" s="70">
        <f t="shared" si="45"/>
        <v>595</v>
      </c>
      <c r="K123" s="70">
        <f t="shared" si="45"/>
        <v>652</v>
      </c>
      <c r="L123" s="78">
        <f t="shared" si="45"/>
        <v>1247</v>
      </c>
      <c r="M123" s="54"/>
      <c r="N123" s="62" t="s">
        <v>117</v>
      </c>
      <c r="O123" s="70">
        <f t="shared" ref="O123:R124" si="46">O115+O117+O119+O121</f>
        <v>2098</v>
      </c>
      <c r="P123" s="70">
        <f t="shared" si="46"/>
        <v>2264</v>
      </c>
      <c r="Q123" s="70">
        <f t="shared" si="46"/>
        <v>2580</v>
      </c>
      <c r="R123" s="78">
        <f t="shared" si="46"/>
        <v>4844</v>
      </c>
      <c r="U123" s="45"/>
      <c r="V123" s="45"/>
      <c r="W123" s="45"/>
      <c r="X123" s="45"/>
    </row>
    <row r="124" spans="1:24">
      <c r="A124" s="55"/>
      <c r="B124" s="62"/>
      <c r="C124" s="71">
        <f t="shared" si="44"/>
        <v>0</v>
      </c>
      <c r="D124" s="71">
        <f t="shared" si="44"/>
        <v>0</v>
      </c>
      <c r="E124" s="71">
        <f t="shared" si="44"/>
        <v>0</v>
      </c>
      <c r="F124" s="79">
        <f t="shared" si="44"/>
        <v>0</v>
      </c>
      <c r="G124" s="55"/>
      <c r="H124" s="91"/>
      <c r="I124" s="71">
        <f t="shared" si="45"/>
        <v>0</v>
      </c>
      <c r="J124" s="71">
        <f t="shared" si="45"/>
        <v>0</v>
      </c>
      <c r="K124" s="71">
        <f t="shared" si="45"/>
        <v>0</v>
      </c>
      <c r="L124" s="79">
        <f t="shared" si="45"/>
        <v>0</v>
      </c>
      <c r="M124" s="55"/>
      <c r="N124" s="62"/>
      <c r="O124" s="71">
        <f t="shared" si="46"/>
        <v>0</v>
      </c>
      <c r="P124" s="71">
        <f t="shared" si="46"/>
        <v>0</v>
      </c>
      <c r="Q124" s="71">
        <f t="shared" si="46"/>
        <v>0</v>
      </c>
      <c r="R124" s="79">
        <f t="shared" si="46"/>
        <v>0</v>
      </c>
      <c r="U124" s="45"/>
      <c r="V124" s="45"/>
      <c r="W124" s="45"/>
      <c r="X124" s="45"/>
    </row>
    <row r="125" spans="1:24" ht="13.5" customHeight="1">
      <c r="A125" s="53" t="s">
        <v>54</v>
      </c>
      <c r="B125" s="60" t="s">
        <v>267</v>
      </c>
      <c r="C125" s="69">
        <v>70</v>
      </c>
      <c r="D125" s="69">
        <v>90</v>
      </c>
      <c r="E125" s="69">
        <v>104</v>
      </c>
      <c r="F125" s="77">
        <v>194</v>
      </c>
      <c r="G125" s="54" t="s">
        <v>65</v>
      </c>
      <c r="H125" s="64" t="s">
        <v>44</v>
      </c>
      <c r="I125" s="69">
        <v>355</v>
      </c>
      <c r="J125" s="69">
        <v>484</v>
      </c>
      <c r="K125" s="69">
        <v>532</v>
      </c>
      <c r="L125" s="77">
        <v>1016</v>
      </c>
      <c r="M125" s="53" t="s">
        <v>222</v>
      </c>
      <c r="N125" s="60" t="s">
        <v>288</v>
      </c>
      <c r="O125" s="69">
        <v>121</v>
      </c>
      <c r="P125" s="69">
        <v>144</v>
      </c>
      <c r="Q125" s="69">
        <v>150</v>
      </c>
      <c r="R125" s="77">
        <v>294</v>
      </c>
      <c r="U125" s="45"/>
      <c r="V125" s="45"/>
      <c r="W125" s="45"/>
      <c r="X125" s="45"/>
    </row>
    <row r="126" spans="1:24">
      <c r="A126" s="54"/>
      <c r="B126" s="60"/>
      <c r="C126" s="68"/>
      <c r="D126" s="68"/>
      <c r="E126" s="68"/>
      <c r="F126" s="76">
        <v>0</v>
      </c>
      <c r="G126" s="54"/>
      <c r="H126" s="84"/>
      <c r="I126" s="68"/>
      <c r="J126" s="68"/>
      <c r="K126" s="68"/>
      <c r="L126" s="76">
        <v>0</v>
      </c>
      <c r="M126" s="54"/>
      <c r="N126" s="99"/>
      <c r="O126" s="68"/>
      <c r="P126" s="68"/>
      <c r="Q126" s="68"/>
      <c r="R126" s="76">
        <v>0</v>
      </c>
      <c r="U126" s="45"/>
      <c r="V126" s="45"/>
      <c r="W126" s="45"/>
      <c r="X126" s="45"/>
    </row>
    <row r="127" spans="1:24">
      <c r="A127" s="54"/>
      <c r="B127" s="60" t="s">
        <v>33</v>
      </c>
      <c r="C127" s="69">
        <v>368</v>
      </c>
      <c r="D127" s="69">
        <v>480</v>
      </c>
      <c r="E127" s="69">
        <v>487</v>
      </c>
      <c r="F127" s="77">
        <v>967</v>
      </c>
      <c r="G127" s="54"/>
      <c r="H127" s="64" t="s">
        <v>247</v>
      </c>
      <c r="I127" s="69">
        <v>135</v>
      </c>
      <c r="J127" s="69">
        <v>212</v>
      </c>
      <c r="K127" s="69">
        <v>197</v>
      </c>
      <c r="L127" s="77">
        <v>409</v>
      </c>
      <c r="M127" s="54"/>
      <c r="N127" s="60" t="s">
        <v>57</v>
      </c>
      <c r="O127" s="69">
        <v>108</v>
      </c>
      <c r="P127" s="69">
        <v>123</v>
      </c>
      <c r="Q127" s="69">
        <v>122</v>
      </c>
      <c r="R127" s="77">
        <v>245</v>
      </c>
      <c r="U127" s="45"/>
      <c r="V127" s="45"/>
      <c r="W127" s="45"/>
      <c r="X127" s="45"/>
    </row>
    <row r="128" spans="1:24">
      <c r="A128" s="54"/>
      <c r="B128" s="60"/>
      <c r="C128" s="68"/>
      <c r="D128" s="68"/>
      <c r="E128" s="68"/>
      <c r="F128" s="76">
        <v>0</v>
      </c>
      <c r="G128" s="54"/>
      <c r="H128" s="84"/>
      <c r="I128" s="68"/>
      <c r="J128" s="68"/>
      <c r="K128" s="68"/>
      <c r="L128" s="76">
        <v>0</v>
      </c>
      <c r="M128" s="54"/>
      <c r="N128" s="99"/>
      <c r="O128" s="68"/>
      <c r="P128" s="68"/>
      <c r="Q128" s="68"/>
      <c r="R128" s="76">
        <v>0</v>
      </c>
      <c r="U128" s="45"/>
      <c r="V128" s="45"/>
      <c r="W128" s="45"/>
      <c r="X128" s="45"/>
    </row>
    <row r="129" spans="1:24">
      <c r="A129" s="54"/>
      <c r="B129" s="60" t="s">
        <v>289</v>
      </c>
      <c r="C129" s="69">
        <v>105</v>
      </c>
      <c r="D129" s="69">
        <v>161</v>
      </c>
      <c r="E129" s="69">
        <v>155</v>
      </c>
      <c r="F129" s="77">
        <v>316</v>
      </c>
      <c r="G129" s="54"/>
      <c r="H129" s="64" t="s">
        <v>81</v>
      </c>
      <c r="I129" s="69">
        <v>309</v>
      </c>
      <c r="J129" s="69">
        <v>371</v>
      </c>
      <c r="K129" s="69">
        <v>401</v>
      </c>
      <c r="L129" s="77">
        <v>772</v>
      </c>
      <c r="M129" s="54"/>
      <c r="N129" s="62" t="s">
        <v>117</v>
      </c>
      <c r="O129" s="70">
        <f t="shared" ref="O129:R130" si="47">O125+O127</f>
        <v>229</v>
      </c>
      <c r="P129" s="70">
        <f t="shared" si="47"/>
        <v>267</v>
      </c>
      <c r="Q129" s="70">
        <f t="shared" si="47"/>
        <v>272</v>
      </c>
      <c r="R129" s="78">
        <f t="shared" si="47"/>
        <v>539</v>
      </c>
      <c r="U129" s="45"/>
      <c r="V129" s="45"/>
      <c r="W129" s="45"/>
      <c r="X129" s="45"/>
    </row>
    <row r="130" spans="1:24">
      <c r="A130" s="54"/>
      <c r="B130" s="60"/>
      <c r="C130" s="68"/>
      <c r="D130" s="68"/>
      <c r="E130" s="68"/>
      <c r="F130" s="76">
        <v>0</v>
      </c>
      <c r="G130" s="54"/>
      <c r="H130" s="84"/>
      <c r="I130" s="68"/>
      <c r="J130" s="68"/>
      <c r="K130" s="68"/>
      <c r="L130" s="76">
        <v>0</v>
      </c>
      <c r="M130" s="55"/>
      <c r="N130" s="62"/>
      <c r="O130" s="71">
        <f t="shared" si="47"/>
        <v>0</v>
      </c>
      <c r="P130" s="71">
        <f t="shared" si="47"/>
        <v>0</v>
      </c>
      <c r="Q130" s="71">
        <f t="shared" si="47"/>
        <v>0</v>
      </c>
      <c r="R130" s="79">
        <f t="shared" si="47"/>
        <v>0</v>
      </c>
      <c r="U130" s="45"/>
      <c r="V130" s="45"/>
      <c r="W130" s="45"/>
      <c r="X130" s="45"/>
    </row>
    <row r="131" spans="1:24">
      <c r="A131" s="54"/>
      <c r="B131" s="62" t="s">
        <v>117</v>
      </c>
      <c r="C131" s="70">
        <f t="shared" ref="C131:F132" si="48">C125+C127+C129</f>
        <v>543</v>
      </c>
      <c r="D131" s="70">
        <f t="shared" si="48"/>
        <v>731</v>
      </c>
      <c r="E131" s="70">
        <f t="shared" si="48"/>
        <v>746</v>
      </c>
      <c r="F131" s="78">
        <f t="shared" si="48"/>
        <v>1477</v>
      </c>
      <c r="G131" s="54"/>
      <c r="H131" s="62" t="s">
        <v>117</v>
      </c>
      <c r="I131" s="70">
        <f t="shared" ref="I131:L132" si="49">I125+I127+I129</f>
        <v>799</v>
      </c>
      <c r="J131" s="70">
        <f t="shared" si="49"/>
        <v>1067</v>
      </c>
      <c r="K131" s="70">
        <f t="shared" si="49"/>
        <v>1130</v>
      </c>
      <c r="L131" s="78">
        <f t="shared" si="49"/>
        <v>2197</v>
      </c>
      <c r="M131" s="96" t="s">
        <v>16</v>
      </c>
      <c r="N131" s="60" t="s">
        <v>290</v>
      </c>
      <c r="O131" s="69">
        <v>66</v>
      </c>
      <c r="P131" s="69">
        <v>57</v>
      </c>
      <c r="Q131" s="69">
        <v>53</v>
      </c>
      <c r="R131" s="77">
        <v>110</v>
      </c>
      <c r="U131" s="45"/>
      <c r="V131" s="45"/>
      <c r="W131" s="45"/>
      <c r="X131" s="45"/>
    </row>
    <row r="132" spans="1:24">
      <c r="A132" s="56"/>
      <c r="B132" s="65"/>
      <c r="C132" s="72">
        <f t="shared" si="48"/>
        <v>0</v>
      </c>
      <c r="D132" s="72">
        <f t="shared" si="48"/>
        <v>0</v>
      </c>
      <c r="E132" s="72">
        <f t="shared" si="48"/>
        <v>0</v>
      </c>
      <c r="F132" s="80">
        <f t="shared" si="48"/>
        <v>0</v>
      </c>
      <c r="G132" s="56"/>
      <c r="H132" s="65"/>
      <c r="I132" s="72">
        <f t="shared" si="49"/>
        <v>0</v>
      </c>
      <c r="J132" s="72">
        <f t="shared" si="49"/>
        <v>0</v>
      </c>
      <c r="K132" s="72">
        <f t="shared" si="49"/>
        <v>0</v>
      </c>
      <c r="L132" s="80">
        <f t="shared" si="49"/>
        <v>0</v>
      </c>
      <c r="M132" s="97"/>
      <c r="N132" s="100"/>
      <c r="O132" s="102"/>
      <c r="P132" s="102"/>
      <c r="Q132" s="102"/>
      <c r="R132" s="106">
        <v>0</v>
      </c>
      <c r="U132" s="45"/>
      <c r="V132" s="45"/>
      <c r="W132" s="45"/>
      <c r="X132" s="45"/>
    </row>
  </sheetData>
  <mergeCells count="1208">
    <mergeCell ref="Q1:R1"/>
    <mergeCell ref="W1:X1"/>
    <mergeCell ref="D3:F3"/>
    <mergeCell ref="J3:L3"/>
    <mergeCell ref="P3:R3"/>
    <mergeCell ref="V3:X3"/>
    <mergeCell ref="A3:A4"/>
    <mergeCell ref="B3:B4"/>
    <mergeCell ref="C3:C4"/>
    <mergeCell ref="G3:G4"/>
    <mergeCell ref="H3:H4"/>
    <mergeCell ref="I3:I4"/>
    <mergeCell ref="M3:M4"/>
    <mergeCell ref="N3:N4"/>
    <mergeCell ref="O3:O4"/>
    <mergeCell ref="S3:S4"/>
    <mergeCell ref="T3:T4"/>
    <mergeCell ref="U3:U4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  <mergeCell ref="N5:N6"/>
    <mergeCell ref="O5:O6"/>
    <mergeCell ref="P5:P6"/>
    <mergeCell ref="Q5:Q6"/>
    <mergeCell ref="R5:R6"/>
    <mergeCell ref="S5:S8"/>
    <mergeCell ref="T5:T6"/>
    <mergeCell ref="U5:U6"/>
    <mergeCell ref="V5:V6"/>
    <mergeCell ref="W5:W6"/>
    <mergeCell ref="X5:X6"/>
    <mergeCell ref="B7:B8"/>
    <mergeCell ref="C7:C8"/>
    <mergeCell ref="D7:D8"/>
    <mergeCell ref="E7:E8"/>
    <mergeCell ref="F7:F8"/>
    <mergeCell ref="H7:H8"/>
    <mergeCell ref="I7:I8"/>
    <mergeCell ref="J7:J8"/>
    <mergeCell ref="K7:K8"/>
    <mergeCell ref="L7:L8"/>
    <mergeCell ref="N7:N8"/>
    <mergeCell ref="O7:O8"/>
    <mergeCell ref="P7:P8"/>
    <mergeCell ref="Q7:Q8"/>
    <mergeCell ref="R7:R8"/>
    <mergeCell ref="T7:T8"/>
    <mergeCell ref="U7:U8"/>
    <mergeCell ref="V7:V8"/>
    <mergeCell ref="W7:W8"/>
    <mergeCell ref="X7:X8"/>
    <mergeCell ref="B9:B10"/>
    <mergeCell ref="C9:C10"/>
    <mergeCell ref="D9:D10"/>
    <mergeCell ref="E9:E10"/>
    <mergeCell ref="F9:F10"/>
    <mergeCell ref="H9:H10"/>
    <mergeCell ref="I9:I10"/>
    <mergeCell ref="J9:J10"/>
    <mergeCell ref="K9:K10"/>
    <mergeCell ref="L9:L10"/>
    <mergeCell ref="N9:N10"/>
    <mergeCell ref="O9:O10"/>
    <mergeCell ref="P9:P10"/>
    <mergeCell ref="Q9:Q10"/>
    <mergeCell ref="R9:R10"/>
    <mergeCell ref="S9:T10"/>
    <mergeCell ref="U9:U10"/>
    <mergeCell ref="V9:V10"/>
    <mergeCell ref="W9:W10"/>
    <mergeCell ref="X9:X10"/>
    <mergeCell ref="B11:B12"/>
    <mergeCell ref="C11:C12"/>
    <mergeCell ref="D11:D12"/>
    <mergeCell ref="E11:E12"/>
    <mergeCell ref="F11:F12"/>
    <mergeCell ref="H11:H12"/>
    <mergeCell ref="I11:I12"/>
    <mergeCell ref="J11:J12"/>
    <mergeCell ref="K11:K12"/>
    <mergeCell ref="L11:L12"/>
    <mergeCell ref="N11:N12"/>
    <mergeCell ref="O11:O12"/>
    <mergeCell ref="P11:P12"/>
    <mergeCell ref="Q11:Q12"/>
    <mergeCell ref="R11:R12"/>
    <mergeCell ref="T11:T12"/>
    <mergeCell ref="U11:U12"/>
    <mergeCell ref="V11:V12"/>
    <mergeCell ref="W11:W12"/>
    <mergeCell ref="X11:X12"/>
    <mergeCell ref="B13:B14"/>
    <mergeCell ref="C13:C14"/>
    <mergeCell ref="D13:D14"/>
    <mergeCell ref="E13:E14"/>
    <mergeCell ref="F13:F14"/>
    <mergeCell ref="H13:H14"/>
    <mergeCell ref="I13:I14"/>
    <mergeCell ref="J13:J14"/>
    <mergeCell ref="K13:K14"/>
    <mergeCell ref="L13:L14"/>
    <mergeCell ref="N13:N14"/>
    <mergeCell ref="O13:O14"/>
    <mergeCell ref="P13:P14"/>
    <mergeCell ref="Q13:Q14"/>
    <mergeCell ref="R13:R14"/>
    <mergeCell ref="T13:T14"/>
    <mergeCell ref="U13:U14"/>
    <mergeCell ref="V13:V14"/>
    <mergeCell ref="W13:W14"/>
    <mergeCell ref="X13:X14"/>
    <mergeCell ref="B15:B16"/>
    <mergeCell ref="C15:C16"/>
    <mergeCell ref="D15:D16"/>
    <mergeCell ref="E15:E16"/>
    <mergeCell ref="F15:F16"/>
    <mergeCell ref="H15:H16"/>
    <mergeCell ref="I15:I16"/>
    <mergeCell ref="J15:J16"/>
    <mergeCell ref="K15:K16"/>
    <mergeCell ref="L15:L16"/>
    <mergeCell ref="N15:N16"/>
    <mergeCell ref="O15:O16"/>
    <mergeCell ref="P15:P16"/>
    <mergeCell ref="Q15:Q16"/>
    <mergeCell ref="R15:R16"/>
    <mergeCell ref="T15:T16"/>
    <mergeCell ref="U15:U16"/>
    <mergeCell ref="V15:V16"/>
    <mergeCell ref="W15:W16"/>
    <mergeCell ref="X15:X16"/>
    <mergeCell ref="B17:B18"/>
    <mergeCell ref="C17:C18"/>
    <mergeCell ref="D17:D18"/>
    <mergeCell ref="E17:E18"/>
    <mergeCell ref="F17:F18"/>
    <mergeCell ref="G17:G20"/>
    <mergeCell ref="H17:H18"/>
    <mergeCell ref="I17:I18"/>
    <mergeCell ref="J17:J18"/>
    <mergeCell ref="K17:K18"/>
    <mergeCell ref="L17:L18"/>
    <mergeCell ref="N17:N18"/>
    <mergeCell ref="O17:O18"/>
    <mergeCell ref="P17:P18"/>
    <mergeCell ref="Q17:Q18"/>
    <mergeCell ref="R17:R18"/>
    <mergeCell ref="T17:T18"/>
    <mergeCell ref="U17:U18"/>
    <mergeCell ref="V17:V18"/>
    <mergeCell ref="W17:W18"/>
    <mergeCell ref="X17:X18"/>
    <mergeCell ref="B19:B20"/>
    <mergeCell ref="C19:C20"/>
    <mergeCell ref="D19:D20"/>
    <mergeCell ref="E19:E20"/>
    <mergeCell ref="F19:F20"/>
    <mergeCell ref="H19:H20"/>
    <mergeCell ref="I19:I20"/>
    <mergeCell ref="J19:J20"/>
    <mergeCell ref="K19:K20"/>
    <mergeCell ref="L19:L20"/>
    <mergeCell ref="N19:N20"/>
    <mergeCell ref="O19:O20"/>
    <mergeCell ref="P19:P20"/>
    <mergeCell ref="Q19:Q20"/>
    <mergeCell ref="R19:R20"/>
    <mergeCell ref="T19:T20"/>
    <mergeCell ref="U19:U20"/>
    <mergeCell ref="V19:V20"/>
    <mergeCell ref="W19:W20"/>
    <mergeCell ref="X19:X20"/>
    <mergeCell ref="B21:B22"/>
    <mergeCell ref="C21:C22"/>
    <mergeCell ref="D21:D22"/>
    <mergeCell ref="E21:E22"/>
    <mergeCell ref="F21:F22"/>
    <mergeCell ref="H21:H22"/>
    <mergeCell ref="I21:I22"/>
    <mergeCell ref="J21:J22"/>
    <mergeCell ref="K21:K22"/>
    <mergeCell ref="L21:L22"/>
    <mergeCell ref="N21:N22"/>
    <mergeCell ref="O21:O22"/>
    <mergeCell ref="P21:P22"/>
    <mergeCell ref="Q21:Q22"/>
    <mergeCell ref="R21:R22"/>
    <mergeCell ref="T21:T22"/>
    <mergeCell ref="U21:U22"/>
    <mergeCell ref="V21:V22"/>
    <mergeCell ref="W21:W22"/>
    <mergeCell ref="X21:X22"/>
    <mergeCell ref="B23:B24"/>
    <mergeCell ref="C23:C24"/>
    <mergeCell ref="D23:D24"/>
    <mergeCell ref="E23:E24"/>
    <mergeCell ref="F23:F24"/>
    <mergeCell ref="H23:H24"/>
    <mergeCell ref="I23:I24"/>
    <mergeCell ref="J23:J24"/>
    <mergeCell ref="K23:K24"/>
    <mergeCell ref="L23:L24"/>
    <mergeCell ref="N23:N24"/>
    <mergeCell ref="O23:O24"/>
    <mergeCell ref="P23:P24"/>
    <mergeCell ref="Q23:Q24"/>
    <mergeCell ref="R23:R24"/>
    <mergeCell ref="S23:S28"/>
    <mergeCell ref="T23:T24"/>
    <mergeCell ref="U23:U24"/>
    <mergeCell ref="V23:V24"/>
    <mergeCell ref="W23:W24"/>
    <mergeCell ref="X23:X24"/>
    <mergeCell ref="B25:B26"/>
    <mergeCell ref="C25:C26"/>
    <mergeCell ref="D25:D26"/>
    <mergeCell ref="E25:E26"/>
    <mergeCell ref="F25:F26"/>
    <mergeCell ref="H25:H26"/>
    <mergeCell ref="I25:I26"/>
    <mergeCell ref="J25:J26"/>
    <mergeCell ref="K25:K26"/>
    <mergeCell ref="L25:L26"/>
    <mergeCell ref="N25:N26"/>
    <mergeCell ref="O25:O26"/>
    <mergeCell ref="P25:P26"/>
    <mergeCell ref="Q25:Q26"/>
    <mergeCell ref="R25:R26"/>
    <mergeCell ref="T25:T26"/>
    <mergeCell ref="U25:U26"/>
    <mergeCell ref="V25:V26"/>
    <mergeCell ref="W25:W26"/>
    <mergeCell ref="X25:X26"/>
    <mergeCell ref="B27:B28"/>
    <mergeCell ref="C27:C28"/>
    <mergeCell ref="D27:D28"/>
    <mergeCell ref="E27:E28"/>
    <mergeCell ref="F27:F28"/>
    <mergeCell ref="H27:H28"/>
    <mergeCell ref="I27:I28"/>
    <mergeCell ref="J27:J28"/>
    <mergeCell ref="K27:K28"/>
    <mergeCell ref="L27:L28"/>
    <mergeCell ref="N27:N28"/>
    <mergeCell ref="O27:O28"/>
    <mergeCell ref="P27:P28"/>
    <mergeCell ref="Q27:Q28"/>
    <mergeCell ref="R27:R28"/>
    <mergeCell ref="T27:T28"/>
    <mergeCell ref="U27:U28"/>
    <mergeCell ref="V27:V28"/>
    <mergeCell ref="W27:W28"/>
    <mergeCell ref="X27:X28"/>
    <mergeCell ref="B29:B30"/>
    <mergeCell ref="C29:C30"/>
    <mergeCell ref="D29:D30"/>
    <mergeCell ref="E29:E30"/>
    <mergeCell ref="F29:F30"/>
    <mergeCell ref="H29:H30"/>
    <mergeCell ref="I29:I30"/>
    <mergeCell ref="J29:J30"/>
    <mergeCell ref="K29:K30"/>
    <mergeCell ref="L29:L30"/>
    <mergeCell ref="N29:N30"/>
    <mergeCell ref="O29:O30"/>
    <mergeCell ref="P29:P30"/>
    <mergeCell ref="Q29:Q30"/>
    <mergeCell ref="R29:R30"/>
    <mergeCell ref="T29:T30"/>
    <mergeCell ref="U29:U30"/>
    <mergeCell ref="V29:V30"/>
    <mergeCell ref="W29:W30"/>
    <mergeCell ref="X29:X30"/>
    <mergeCell ref="B31:B32"/>
    <mergeCell ref="C31:C32"/>
    <mergeCell ref="D31:D32"/>
    <mergeCell ref="E31:E32"/>
    <mergeCell ref="F31:F32"/>
    <mergeCell ref="H31:H32"/>
    <mergeCell ref="I31:I32"/>
    <mergeCell ref="J31:J32"/>
    <mergeCell ref="K31:K32"/>
    <mergeCell ref="L31:L32"/>
    <mergeCell ref="N31:N32"/>
    <mergeCell ref="O31:O32"/>
    <mergeCell ref="P31:P32"/>
    <mergeCell ref="Q31:Q32"/>
    <mergeCell ref="R31:R32"/>
    <mergeCell ref="T31:T32"/>
    <mergeCell ref="U31:U32"/>
    <mergeCell ref="V31:V32"/>
    <mergeCell ref="W31:W32"/>
    <mergeCell ref="X31:X32"/>
    <mergeCell ref="B33:B34"/>
    <mergeCell ref="C33:C34"/>
    <mergeCell ref="D33:D34"/>
    <mergeCell ref="E33:E34"/>
    <mergeCell ref="F33:F34"/>
    <mergeCell ref="H33:H34"/>
    <mergeCell ref="I33:I34"/>
    <mergeCell ref="J33:J34"/>
    <mergeCell ref="K33:K34"/>
    <mergeCell ref="L33:L34"/>
    <mergeCell ref="M33:N34"/>
    <mergeCell ref="O33:O34"/>
    <mergeCell ref="P33:P34"/>
    <mergeCell ref="Q33:Q34"/>
    <mergeCell ref="R33:R34"/>
    <mergeCell ref="T33:T34"/>
    <mergeCell ref="U33:U34"/>
    <mergeCell ref="V33:V34"/>
    <mergeCell ref="W33:W34"/>
    <mergeCell ref="X33:X34"/>
    <mergeCell ref="B35:B36"/>
    <mergeCell ref="C35:C36"/>
    <mergeCell ref="D35:D36"/>
    <mergeCell ref="E35:E36"/>
    <mergeCell ref="F35:F36"/>
    <mergeCell ref="H35:H36"/>
    <mergeCell ref="I35:I36"/>
    <mergeCell ref="J35:J36"/>
    <mergeCell ref="K35:K36"/>
    <mergeCell ref="L35:L36"/>
    <mergeCell ref="N35:N36"/>
    <mergeCell ref="O35:O36"/>
    <mergeCell ref="P35:P36"/>
    <mergeCell ref="Q35:Q36"/>
    <mergeCell ref="R35:R36"/>
    <mergeCell ref="T35:T36"/>
    <mergeCell ref="U35:U36"/>
    <mergeCell ref="V35:V36"/>
    <mergeCell ref="W35:W36"/>
    <mergeCell ref="X35:X36"/>
    <mergeCell ref="B37:B38"/>
    <mergeCell ref="C37:C38"/>
    <mergeCell ref="D37:D38"/>
    <mergeCell ref="E37:E38"/>
    <mergeCell ref="F37:F38"/>
    <mergeCell ref="H37:H38"/>
    <mergeCell ref="I37:I38"/>
    <mergeCell ref="J37:J38"/>
    <mergeCell ref="K37:K38"/>
    <mergeCell ref="L37:L38"/>
    <mergeCell ref="N37:N38"/>
    <mergeCell ref="O37:O38"/>
    <mergeCell ref="P37:P38"/>
    <mergeCell ref="Q37:Q38"/>
    <mergeCell ref="R37:R38"/>
    <mergeCell ref="T37:T38"/>
    <mergeCell ref="U37:U38"/>
    <mergeCell ref="V37:V38"/>
    <mergeCell ref="W37:W38"/>
    <mergeCell ref="X37:X38"/>
    <mergeCell ref="B39:B40"/>
    <mergeCell ref="C39:C40"/>
    <mergeCell ref="D39:D40"/>
    <mergeCell ref="E39:E40"/>
    <mergeCell ref="F39:F40"/>
    <mergeCell ref="H39:H40"/>
    <mergeCell ref="I39:I40"/>
    <mergeCell ref="J39:J40"/>
    <mergeCell ref="K39:K40"/>
    <mergeCell ref="L39:L40"/>
    <mergeCell ref="N39:N40"/>
    <mergeCell ref="O39:O40"/>
    <mergeCell ref="P39:P40"/>
    <mergeCell ref="Q39:Q40"/>
    <mergeCell ref="R39:R40"/>
    <mergeCell ref="T39:T40"/>
    <mergeCell ref="U39:U40"/>
    <mergeCell ref="V39:V40"/>
    <mergeCell ref="W39:W40"/>
    <mergeCell ref="X39:X40"/>
    <mergeCell ref="B41:B42"/>
    <mergeCell ref="C41:C42"/>
    <mergeCell ref="D41:D42"/>
    <mergeCell ref="E41:E42"/>
    <mergeCell ref="F41:F42"/>
    <mergeCell ref="H41:H42"/>
    <mergeCell ref="I41:I42"/>
    <mergeCell ref="J41:J42"/>
    <mergeCell ref="K41:K42"/>
    <mergeCell ref="L41:L42"/>
    <mergeCell ref="N41:N42"/>
    <mergeCell ref="O41:O42"/>
    <mergeCell ref="P41:P42"/>
    <mergeCell ref="Q41:Q42"/>
    <mergeCell ref="R41:R42"/>
    <mergeCell ref="T41:T42"/>
    <mergeCell ref="U41:U42"/>
    <mergeCell ref="V41:V42"/>
    <mergeCell ref="W41:W42"/>
    <mergeCell ref="X41:X42"/>
    <mergeCell ref="B43:B44"/>
    <mergeCell ref="C43:C44"/>
    <mergeCell ref="D43:D44"/>
    <mergeCell ref="E43:E44"/>
    <mergeCell ref="F43:F44"/>
    <mergeCell ref="H43:H44"/>
    <mergeCell ref="I43:I44"/>
    <mergeCell ref="J43:J44"/>
    <mergeCell ref="K43:K44"/>
    <mergeCell ref="L43:L44"/>
    <mergeCell ref="N43:N44"/>
    <mergeCell ref="O43:O44"/>
    <mergeCell ref="P43:P44"/>
    <mergeCell ref="Q43:Q44"/>
    <mergeCell ref="R43:R44"/>
    <mergeCell ref="T43:T44"/>
    <mergeCell ref="U43:U44"/>
    <mergeCell ref="V43:V44"/>
    <mergeCell ref="W43:W44"/>
    <mergeCell ref="X43:X44"/>
    <mergeCell ref="B45:B46"/>
    <mergeCell ref="C45:C46"/>
    <mergeCell ref="D45:D46"/>
    <mergeCell ref="E45:E46"/>
    <mergeCell ref="F45:F46"/>
    <mergeCell ref="H45:H46"/>
    <mergeCell ref="I45:I46"/>
    <mergeCell ref="J45:J46"/>
    <mergeCell ref="K45:K46"/>
    <mergeCell ref="L45:L46"/>
    <mergeCell ref="N45:N46"/>
    <mergeCell ref="O45:O46"/>
    <mergeCell ref="P45:P46"/>
    <mergeCell ref="Q45:Q46"/>
    <mergeCell ref="R45:R46"/>
    <mergeCell ref="T45:T46"/>
    <mergeCell ref="U45:U46"/>
    <mergeCell ref="V45:V46"/>
    <mergeCell ref="W45:W46"/>
    <mergeCell ref="X45:X46"/>
    <mergeCell ref="B47:B48"/>
    <mergeCell ref="C47:C48"/>
    <mergeCell ref="D47:D48"/>
    <mergeCell ref="E47:E48"/>
    <mergeCell ref="F47:F48"/>
    <mergeCell ref="H47:H48"/>
    <mergeCell ref="I47:I48"/>
    <mergeCell ref="J47:J48"/>
    <mergeCell ref="K47:K48"/>
    <mergeCell ref="L47:L48"/>
    <mergeCell ref="N47:N48"/>
    <mergeCell ref="O47:O48"/>
    <mergeCell ref="P47:P48"/>
    <mergeCell ref="Q47:Q48"/>
    <mergeCell ref="R47:R48"/>
    <mergeCell ref="T47:T48"/>
    <mergeCell ref="U47:U48"/>
    <mergeCell ref="V47:V48"/>
    <mergeCell ref="W47:W48"/>
    <mergeCell ref="X47:X48"/>
    <mergeCell ref="A49:A52"/>
    <mergeCell ref="B49:B50"/>
    <mergeCell ref="C49:C50"/>
    <mergeCell ref="D49:D50"/>
    <mergeCell ref="E49:E50"/>
    <mergeCell ref="F49:F50"/>
    <mergeCell ref="H49:H50"/>
    <mergeCell ref="I49:I50"/>
    <mergeCell ref="J49:J50"/>
    <mergeCell ref="K49:K50"/>
    <mergeCell ref="L49:L50"/>
    <mergeCell ref="N49:N50"/>
    <mergeCell ref="O49:O50"/>
    <mergeCell ref="P49:P50"/>
    <mergeCell ref="Q49:Q50"/>
    <mergeCell ref="R49:R50"/>
    <mergeCell ref="S49:S52"/>
    <mergeCell ref="T49:T50"/>
    <mergeCell ref="U49:U50"/>
    <mergeCell ref="V49:V50"/>
    <mergeCell ref="W49:W50"/>
    <mergeCell ref="X49:X50"/>
    <mergeCell ref="B51:B52"/>
    <mergeCell ref="C51:C52"/>
    <mergeCell ref="D51:D52"/>
    <mergeCell ref="E51:E52"/>
    <mergeCell ref="F51:F52"/>
    <mergeCell ref="H51:H52"/>
    <mergeCell ref="I51:I52"/>
    <mergeCell ref="J51:J52"/>
    <mergeCell ref="K51:K52"/>
    <mergeCell ref="L51:L52"/>
    <mergeCell ref="N51:N52"/>
    <mergeCell ref="O51:O52"/>
    <mergeCell ref="P51:P52"/>
    <mergeCell ref="Q51:Q52"/>
    <mergeCell ref="R51:R52"/>
    <mergeCell ref="T51:T52"/>
    <mergeCell ref="U51:U52"/>
    <mergeCell ref="V51:V52"/>
    <mergeCell ref="W51:W52"/>
    <mergeCell ref="X51:X52"/>
    <mergeCell ref="B53:B54"/>
    <mergeCell ref="C53:C54"/>
    <mergeCell ref="D53:D54"/>
    <mergeCell ref="E53:E54"/>
    <mergeCell ref="F53:F54"/>
    <mergeCell ref="H53:H54"/>
    <mergeCell ref="I53:I54"/>
    <mergeCell ref="J53:J54"/>
    <mergeCell ref="K53:K54"/>
    <mergeCell ref="L53:L54"/>
    <mergeCell ref="N53:N54"/>
    <mergeCell ref="O53:O54"/>
    <mergeCell ref="P53:P54"/>
    <mergeCell ref="Q53:Q54"/>
    <mergeCell ref="R53:R54"/>
    <mergeCell ref="T53:T54"/>
    <mergeCell ref="U53:U54"/>
    <mergeCell ref="V53:V54"/>
    <mergeCell ref="W53:W54"/>
    <mergeCell ref="X53:X54"/>
    <mergeCell ref="B55:B56"/>
    <mergeCell ref="C55:C56"/>
    <mergeCell ref="D55:D56"/>
    <mergeCell ref="E55:E56"/>
    <mergeCell ref="F55:F56"/>
    <mergeCell ref="H55:H56"/>
    <mergeCell ref="I55:I56"/>
    <mergeCell ref="J55:J56"/>
    <mergeCell ref="K55:K56"/>
    <mergeCell ref="L55:L56"/>
    <mergeCell ref="N55:N56"/>
    <mergeCell ref="O55:O56"/>
    <mergeCell ref="P55:P56"/>
    <mergeCell ref="Q55:Q56"/>
    <mergeCell ref="R55:R56"/>
    <mergeCell ref="T55:T56"/>
    <mergeCell ref="U55:U56"/>
    <mergeCell ref="V55:V56"/>
    <mergeCell ref="W55:W56"/>
    <mergeCell ref="X55:X56"/>
    <mergeCell ref="B57:B58"/>
    <mergeCell ref="C57:C58"/>
    <mergeCell ref="D57:D58"/>
    <mergeCell ref="E57:E58"/>
    <mergeCell ref="F57:F58"/>
    <mergeCell ref="G57:G60"/>
    <mergeCell ref="H57:H58"/>
    <mergeCell ref="I57:I58"/>
    <mergeCell ref="J57:J58"/>
    <mergeCell ref="K57:K58"/>
    <mergeCell ref="L57:L58"/>
    <mergeCell ref="N57:N58"/>
    <mergeCell ref="O57:O58"/>
    <mergeCell ref="P57:P58"/>
    <mergeCell ref="Q57:Q58"/>
    <mergeCell ref="R57:R58"/>
    <mergeCell ref="T57:T58"/>
    <mergeCell ref="U57:U58"/>
    <mergeCell ref="V57:V58"/>
    <mergeCell ref="W57:W58"/>
    <mergeCell ref="X57:X58"/>
    <mergeCell ref="B59:B60"/>
    <mergeCell ref="C59:C60"/>
    <mergeCell ref="D59:D60"/>
    <mergeCell ref="E59:E60"/>
    <mergeCell ref="F59:F60"/>
    <mergeCell ref="H59:H60"/>
    <mergeCell ref="I59:I60"/>
    <mergeCell ref="J59:J60"/>
    <mergeCell ref="K59:K60"/>
    <mergeCell ref="L59:L60"/>
    <mergeCell ref="N59:N60"/>
    <mergeCell ref="O59:O60"/>
    <mergeCell ref="P59:P60"/>
    <mergeCell ref="Q59:Q60"/>
    <mergeCell ref="R59:R60"/>
    <mergeCell ref="T59:T60"/>
    <mergeCell ref="U59:U60"/>
    <mergeCell ref="V59:V60"/>
    <mergeCell ref="W59:W60"/>
    <mergeCell ref="X59:X60"/>
    <mergeCell ref="B61:B62"/>
    <mergeCell ref="C61:C62"/>
    <mergeCell ref="D61:D62"/>
    <mergeCell ref="E61:E62"/>
    <mergeCell ref="F61:F62"/>
    <mergeCell ref="G61:H62"/>
    <mergeCell ref="I61:I62"/>
    <mergeCell ref="J61:J62"/>
    <mergeCell ref="K61:K62"/>
    <mergeCell ref="L61:L62"/>
    <mergeCell ref="N61:N62"/>
    <mergeCell ref="O61:O62"/>
    <mergeCell ref="P61:P62"/>
    <mergeCell ref="Q61:Q62"/>
    <mergeCell ref="R61:R62"/>
    <mergeCell ref="T61:T62"/>
    <mergeCell ref="U61:U62"/>
    <mergeCell ref="V61:V62"/>
    <mergeCell ref="W61:W62"/>
    <mergeCell ref="X61:X62"/>
    <mergeCell ref="B63:B64"/>
    <mergeCell ref="C63:C64"/>
    <mergeCell ref="D63:D64"/>
    <mergeCell ref="E63:E64"/>
    <mergeCell ref="F63:F64"/>
    <mergeCell ref="G63:G68"/>
    <mergeCell ref="H63:H64"/>
    <mergeCell ref="I63:I64"/>
    <mergeCell ref="J63:J64"/>
    <mergeCell ref="K63:K64"/>
    <mergeCell ref="L63:L64"/>
    <mergeCell ref="N63:N64"/>
    <mergeCell ref="O63:O64"/>
    <mergeCell ref="P63:P64"/>
    <mergeCell ref="Q63:Q64"/>
    <mergeCell ref="R63:R64"/>
    <mergeCell ref="T63:T64"/>
    <mergeCell ref="U63:U64"/>
    <mergeCell ref="V63:V64"/>
    <mergeCell ref="W63:W64"/>
    <mergeCell ref="X63:X64"/>
    <mergeCell ref="B65:B66"/>
    <mergeCell ref="C65:C66"/>
    <mergeCell ref="D65:D66"/>
    <mergeCell ref="E65:E66"/>
    <mergeCell ref="F65:F66"/>
    <mergeCell ref="H65:H66"/>
    <mergeCell ref="I65:I66"/>
    <mergeCell ref="J65:J66"/>
    <mergeCell ref="K65:K66"/>
    <mergeCell ref="L65:L66"/>
    <mergeCell ref="N65:N66"/>
    <mergeCell ref="O65:O66"/>
    <mergeCell ref="P65:P66"/>
    <mergeCell ref="Q65:Q66"/>
    <mergeCell ref="R65:R66"/>
    <mergeCell ref="T65:T66"/>
    <mergeCell ref="U65:U66"/>
    <mergeCell ref="V65:V66"/>
    <mergeCell ref="W65:W66"/>
    <mergeCell ref="X65:X66"/>
    <mergeCell ref="B67:B68"/>
    <mergeCell ref="C67:C68"/>
    <mergeCell ref="D67:D68"/>
    <mergeCell ref="E67:E68"/>
    <mergeCell ref="F67:F68"/>
    <mergeCell ref="H67:H68"/>
    <mergeCell ref="I67:I68"/>
    <mergeCell ref="J67:J68"/>
    <mergeCell ref="K67:K68"/>
    <mergeCell ref="L67:L68"/>
    <mergeCell ref="M67:N68"/>
    <mergeCell ref="O67:O68"/>
    <mergeCell ref="P67:P68"/>
    <mergeCell ref="Q67:Q68"/>
    <mergeCell ref="R67:R68"/>
    <mergeCell ref="T67:T68"/>
    <mergeCell ref="U67:U68"/>
    <mergeCell ref="V67:V68"/>
    <mergeCell ref="W67:W68"/>
    <mergeCell ref="X67:X68"/>
    <mergeCell ref="B69:B70"/>
    <mergeCell ref="C69:C70"/>
    <mergeCell ref="D69:D70"/>
    <mergeCell ref="E69:E70"/>
    <mergeCell ref="F69:F70"/>
    <mergeCell ref="G69:G74"/>
    <mergeCell ref="H69:H70"/>
    <mergeCell ref="I69:I70"/>
    <mergeCell ref="J69:J70"/>
    <mergeCell ref="K69:K70"/>
    <mergeCell ref="L69:L70"/>
    <mergeCell ref="N69:N70"/>
    <mergeCell ref="O69:O70"/>
    <mergeCell ref="P69:P70"/>
    <mergeCell ref="Q69:Q70"/>
    <mergeCell ref="R69:R70"/>
    <mergeCell ref="T69:T70"/>
    <mergeCell ref="U69:U70"/>
    <mergeCell ref="V69:V70"/>
    <mergeCell ref="W69:W70"/>
    <mergeCell ref="X69:X70"/>
    <mergeCell ref="B71:B72"/>
    <mergeCell ref="C71:C72"/>
    <mergeCell ref="D71:D72"/>
    <mergeCell ref="E71:E72"/>
    <mergeCell ref="F71:F72"/>
    <mergeCell ref="H71:H72"/>
    <mergeCell ref="I71:I72"/>
    <mergeCell ref="J71:J72"/>
    <mergeCell ref="K71:K72"/>
    <mergeCell ref="L71:L72"/>
    <mergeCell ref="N71:N72"/>
    <mergeCell ref="O71:O72"/>
    <mergeCell ref="P71:P72"/>
    <mergeCell ref="Q71:Q72"/>
    <mergeCell ref="R71:R72"/>
    <mergeCell ref="T71:T72"/>
    <mergeCell ref="U71:U72"/>
    <mergeCell ref="V71:V72"/>
    <mergeCell ref="W71:W72"/>
    <mergeCell ref="X71:X72"/>
    <mergeCell ref="B73:B74"/>
    <mergeCell ref="C73:C74"/>
    <mergeCell ref="D73:D74"/>
    <mergeCell ref="E73:E74"/>
    <mergeCell ref="F73:F74"/>
    <mergeCell ref="H73:H74"/>
    <mergeCell ref="I73:I74"/>
    <mergeCell ref="J73:J74"/>
    <mergeCell ref="K73:K74"/>
    <mergeCell ref="L73:L74"/>
    <mergeCell ref="N73:N74"/>
    <mergeCell ref="O73:O74"/>
    <mergeCell ref="P73:P74"/>
    <mergeCell ref="Q73:Q74"/>
    <mergeCell ref="R73:R74"/>
    <mergeCell ref="T73:T74"/>
    <mergeCell ref="U73:U74"/>
    <mergeCell ref="V73:V74"/>
    <mergeCell ref="W73:W74"/>
    <mergeCell ref="X73:X74"/>
    <mergeCell ref="B75:B76"/>
    <mergeCell ref="C75:C76"/>
    <mergeCell ref="D75:D76"/>
    <mergeCell ref="E75:E76"/>
    <mergeCell ref="F75:F76"/>
    <mergeCell ref="H75:H76"/>
    <mergeCell ref="I75:I76"/>
    <mergeCell ref="J75:J76"/>
    <mergeCell ref="K75:K76"/>
    <mergeCell ref="L75:L76"/>
    <mergeCell ref="N75:N76"/>
    <mergeCell ref="O75:O76"/>
    <mergeCell ref="P75:P76"/>
    <mergeCell ref="Q75:Q76"/>
    <mergeCell ref="R75:R76"/>
    <mergeCell ref="S75:T76"/>
    <mergeCell ref="U75:U76"/>
    <mergeCell ref="V75:V76"/>
    <mergeCell ref="W75:W76"/>
    <mergeCell ref="X75:X76"/>
    <mergeCell ref="B77:B78"/>
    <mergeCell ref="C77:C78"/>
    <mergeCell ref="D77:D78"/>
    <mergeCell ref="E77:E78"/>
    <mergeCell ref="F77:F78"/>
    <mergeCell ref="H77:H78"/>
    <mergeCell ref="I77:I78"/>
    <mergeCell ref="J77:J78"/>
    <mergeCell ref="K77:K78"/>
    <mergeCell ref="L77:L78"/>
    <mergeCell ref="N77:N78"/>
    <mergeCell ref="O77:O78"/>
    <mergeCell ref="P77:P78"/>
    <mergeCell ref="Q77:Q78"/>
    <mergeCell ref="R77:R78"/>
    <mergeCell ref="S77:T78"/>
    <mergeCell ref="U77:U78"/>
    <mergeCell ref="V77:V78"/>
    <mergeCell ref="W77:W78"/>
    <mergeCell ref="X77:X78"/>
    <mergeCell ref="B79:B80"/>
    <mergeCell ref="C79:C80"/>
    <mergeCell ref="D79:D80"/>
    <mergeCell ref="E79:E80"/>
    <mergeCell ref="F79:F80"/>
    <mergeCell ref="H79:H80"/>
    <mergeCell ref="I79:I80"/>
    <mergeCell ref="J79:J80"/>
    <mergeCell ref="K79:K80"/>
    <mergeCell ref="L79:L80"/>
    <mergeCell ref="N79:N80"/>
    <mergeCell ref="O79:O80"/>
    <mergeCell ref="P79:P80"/>
    <mergeCell ref="Q79:Q80"/>
    <mergeCell ref="R79:R80"/>
    <mergeCell ref="B81:B82"/>
    <mergeCell ref="C81:C82"/>
    <mergeCell ref="D81:D82"/>
    <mergeCell ref="E81:E82"/>
    <mergeCell ref="F81:F82"/>
    <mergeCell ref="H81:H82"/>
    <mergeCell ref="I81:I82"/>
    <mergeCell ref="J81:J82"/>
    <mergeCell ref="K81:K82"/>
    <mergeCell ref="L81:L82"/>
    <mergeCell ref="M81:N82"/>
    <mergeCell ref="O81:O82"/>
    <mergeCell ref="P81:P82"/>
    <mergeCell ref="Q81:Q82"/>
    <mergeCell ref="R81:R82"/>
    <mergeCell ref="B83:B84"/>
    <mergeCell ref="C83:C84"/>
    <mergeCell ref="D83:D84"/>
    <mergeCell ref="E83:E84"/>
    <mergeCell ref="F83:F84"/>
    <mergeCell ref="H83:H84"/>
    <mergeCell ref="I83:I84"/>
    <mergeCell ref="J83:J84"/>
    <mergeCell ref="K83:K84"/>
    <mergeCell ref="L83:L84"/>
    <mergeCell ref="N83:N84"/>
    <mergeCell ref="O83:O84"/>
    <mergeCell ref="P83:P84"/>
    <mergeCell ref="Q83:Q84"/>
    <mergeCell ref="R83:R84"/>
    <mergeCell ref="B85:B86"/>
    <mergeCell ref="C85:C86"/>
    <mergeCell ref="D85:D86"/>
    <mergeCell ref="E85:E86"/>
    <mergeCell ref="F85:F86"/>
    <mergeCell ref="H85:H86"/>
    <mergeCell ref="I85:I86"/>
    <mergeCell ref="J85:J86"/>
    <mergeCell ref="K85:K86"/>
    <mergeCell ref="L85:L86"/>
    <mergeCell ref="N85:N86"/>
    <mergeCell ref="O85:O86"/>
    <mergeCell ref="P85:P86"/>
    <mergeCell ref="Q85:Q86"/>
    <mergeCell ref="R85:R86"/>
    <mergeCell ref="B87:B88"/>
    <mergeCell ref="C87:C88"/>
    <mergeCell ref="D87:D88"/>
    <mergeCell ref="E87:E88"/>
    <mergeCell ref="F87:F88"/>
    <mergeCell ref="H87:H88"/>
    <mergeCell ref="I87:I88"/>
    <mergeCell ref="J87:J88"/>
    <mergeCell ref="K87:K88"/>
    <mergeCell ref="L87:L88"/>
    <mergeCell ref="N87:N88"/>
    <mergeCell ref="O87:O88"/>
    <mergeCell ref="P87:P88"/>
    <mergeCell ref="Q87:Q88"/>
    <mergeCell ref="R87:R88"/>
    <mergeCell ref="B89:B90"/>
    <mergeCell ref="C89:C90"/>
    <mergeCell ref="D89:D90"/>
    <mergeCell ref="E89:E90"/>
    <mergeCell ref="F89:F90"/>
    <mergeCell ref="H89:H90"/>
    <mergeCell ref="I89:I90"/>
    <mergeCell ref="J89:J90"/>
    <mergeCell ref="K89:K90"/>
    <mergeCell ref="L89:L90"/>
    <mergeCell ref="N89:N90"/>
    <mergeCell ref="O89:O90"/>
    <mergeCell ref="P89:P90"/>
    <mergeCell ref="Q89:Q90"/>
    <mergeCell ref="R89:R90"/>
    <mergeCell ref="B91:B92"/>
    <mergeCell ref="C91:C92"/>
    <mergeCell ref="D91:D92"/>
    <mergeCell ref="E91:E92"/>
    <mergeCell ref="F91:F92"/>
    <mergeCell ref="H91:H92"/>
    <mergeCell ref="I91:I92"/>
    <mergeCell ref="J91:J92"/>
    <mergeCell ref="K91:K92"/>
    <mergeCell ref="L91:L92"/>
    <mergeCell ref="N91:N92"/>
    <mergeCell ref="O91:O92"/>
    <mergeCell ref="P91:P92"/>
    <mergeCell ref="Q91:Q92"/>
    <mergeCell ref="R91:R92"/>
    <mergeCell ref="B93:B94"/>
    <mergeCell ref="C93:C94"/>
    <mergeCell ref="D93:D94"/>
    <mergeCell ref="E93:E94"/>
    <mergeCell ref="F93:F94"/>
    <mergeCell ref="H93:H94"/>
    <mergeCell ref="I93:I94"/>
    <mergeCell ref="J93:J94"/>
    <mergeCell ref="K93:K94"/>
    <mergeCell ref="L93:L94"/>
    <mergeCell ref="N93:N94"/>
    <mergeCell ref="O93:O94"/>
    <mergeCell ref="P93:P94"/>
    <mergeCell ref="Q93:Q94"/>
    <mergeCell ref="R93:R94"/>
    <mergeCell ref="B95:B96"/>
    <mergeCell ref="C95:C96"/>
    <mergeCell ref="D95:D96"/>
    <mergeCell ref="E95:E96"/>
    <mergeCell ref="F95:F96"/>
    <mergeCell ref="H95:H96"/>
    <mergeCell ref="I95:I96"/>
    <mergeCell ref="J95:J96"/>
    <mergeCell ref="K95:K96"/>
    <mergeCell ref="L95:L96"/>
    <mergeCell ref="N95:N96"/>
    <mergeCell ref="O95:O96"/>
    <mergeCell ref="P95:P96"/>
    <mergeCell ref="Q95:Q96"/>
    <mergeCell ref="R95:R96"/>
    <mergeCell ref="B97:B98"/>
    <mergeCell ref="C97:C98"/>
    <mergeCell ref="D97:D98"/>
    <mergeCell ref="E97:E98"/>
    <mergeCell ref="F97:F98"/>
    <mergeCell ref="H97:H98"/>
    <mergeCell ref="I97:I98"/>
    <mergeCell ref="J97:J98"/>
    <mergeCell ref="K97:K98"/>
    <mergeCell ref="L97:L98"/>
    <mergeCell ref="M97:N98"/>
    <mergeCell ref="O97:O98"/>
    <mergeCell ref="P97:P98"/>
    <mergeCell ref="Q97:Q98"/>
    <mergeCell ref="R97:R98"/>
    <mergeCell ref="B99:B100"/>
    <mergeCell ref="C99:C100"/>
    <mergeCell ref="D99:D100"/>
    <mergeCell ref="E99:E100"/>
    <mergeCell ref="F99:F100"/>
    <mergeCell ref="H99:H100"/>
    <mergeCell ref="I99:I100"/>
    <mergeCell ref="J99:J100"/>
    <mergeCell ref="K99:K100"/>
    <mergeCell ref="L99:L100"/>
    <mergeCell ref="N99:N100"/>
    <mergeCell ref="O99:O100"/>
    <mergeCell ref="P99:P100"/>
    <mergeCell ref="Q99:Q100"/>
    <mergeCell ref="R99:R100"/>
    <mergeCell ref="B101:B102"/>
    <mergeCell ref="C101:C102"/>
    <mergeCell ref="D101:D102"/>
    <mergeCell ref="E101:E102"/>
    <mergeCell ref="F101:F102"/>
    <mergeCell ref="H101:H102"/>
    <mergeCell ref="I101:I102"/>
    <mergeCell ref="J101:J102"/>
    <mergeCell ref="K101:K102"/>
    <mergeCell ref="L101:L102"/>
    <mergeCell ref="N101:N102"/>
    <mergeCell ref="O101:O102"/>
    <mergeCell ref="P101:P102"/>
    <mergeCell ref="Q101:Q102"/>
    <mergeCell ref="R101:R102"/>
    <mergeCell ref="B103:B104"/>
    <mergeCell ref="C103:C104"/>
    <mergeCell ref="D103:D104"/>
    <mergeCell ref="E103:E104"/>
    <mergeCell ref="F103:F104"/>
    <mergeCell ref="H103:H104"/>
    <mergeCell ref="I103:I104"/>
    <mergeCell ref="J103:J104"/>
    <mergeCell ref="K103:K104"/>
    <mergeCell ref="L103:L104"/>
    <mergeCell ref="N103:N104"/>
    <mergeCell ref="O103:O104"/>
    <mergeCell ref="P103:P104"/>
    <mergeCell ref="Q103:Q104"/>
    <mergeCell ref="R103:R104"/>
    <mergeCell ref="B105:B106"/>
    <mergeCell ref="C105:C106"/>
    <mergeCell ref="D105:D106"/>
    <mergeCell ref="E105:E106"/>
    <mergeCell ref="F105:F106"/>
    <mergeCell ref="H105:H106"/>
    <mergeCell ref="I105:I106"/>
    <mergeCell ref="J105:J106"/>
    <mergeCell ref="K105:K106"/>
    <mergeCell ref="L105:L106"/>
    <mergeCell ref="N105:N106"/>
    <mergeCell ref="O105:O106"/>
    <mergeCell ref="P105:P106"/>
    <mergeCell ref="Q105:Q106"/>
    <mergeCell ref="R105:R106"/>
    <mergeCell ref="B107:B108"/>
    <mergeCell ref="C107:C108"/>
    <mergeCell ref="D107:D108"/>
    <mergeCell ref="E107:E108"/>
    <mergeCell ref="F107:F108"/>
    <mergeCell ref="H107:H108"/>
    <mergeCell ref="I107:I108"/>
    <mergeCell ref="J107:J108"/>
    <mergeCell ref="K107:K108"/>
    <mergeCell ref="L107:L108"/>
    <mergeCell ref="N107:N108"/>
    <mergeCell ref="O107:O108"/>
    <mergeCell ref="P107:P108"/>
    <mergeCell ref="Q107:Q108"/>
    <mergeCell ref="R107:R108"/>
    <mergeCell ref="B109:B110"/>
    <mergeCell ref="C109:C110"/>
    <mergeCell ref="D109:D110"/>
    <mergeCell ref="E109:E110"/>
    <mergeCell ref="F109:F110"/>
    <mergeCell ref="H109:H110"/>
    <mergeCell ref="I109:I110"/>
    <mergeCell ref="J109:J110"/>
    <mergeCell ref="K109:K110"/>
    <mergeCell ref="L109:L110"/>
    <mergeCell ref="N109:N110"/>
    <mergeCell ref="O109:O110"/>
    <mergeCell ref="P109:P110"/>
    <mergeCell ref="Q109:Q110"/>
    <mergeCell ref="R109:R110"/>
    <mergeCell ref="A111:A116"/>
    <mergeCell ref="B111:B112"/>
    <mergeCell ref="C111:C112"/>
    <mergeCell ref="D111:D112"/>
    <mergeCell ref="E111:E112"/>
    <mergeCell ref="F111:F112"/>
    <mergeCell ref="H111:H112"/>
    <mergeCell ref="I111:I112"/>
    <mergeCell ref="J111:J112"/>
    <mergeCell ref="K111:K112"/>
    <mergeCell ref="L111:L112"/>
    <mergeCell ref="N111:N112"/>
    <mergeCell ref="O111:O112"/>
    <mergeCell ref="P111:P112"/>
    <mergeCell ref="Q111:Q112"/>
    <mergeCell ref="R111:R112"/>
    <mergeCell ref="B113:B114"/>
    <mergeCell ref="C113:C114"/>
    <mergeCell ref="D113:D114"/>
    <mergeCell ref="E113:E114"/>
    <mergeCell ref="F113:F114"/>
    <mergeCell ref="H113:H114"/>
    <mergeCell ref="I113:I114"/>
    <mergeCell ref="J113:J114"/>
    <mergeCell ref="K113:K114"/>
    <mergeCell ref="L113:L114"/>
    <mergeCell ref="N113:N114"/>
    <mergeCell ref="O113:O114"/>
    <mergeCell ref="P113:P114"/>
    <mergeCell ref="Q113:Q114"/>
    <mergeCell ref="R113:R114"/>
    <mergeCell ref="B115:B116"/>
    <mergeCell ref="C115:C116"/>
    <mergeCell ref="D115:D116"/>
    <mergeCell ref="E115:E116"/>
    <mergeCell ref="F115:F116"/>
    <mergeCell ref="H115:H116"/>
    <mergeCell ref="I115:I116"/>
    <mergeCell ref="J115:J116"/>
    <mergeCell ref="K115:K116"/>
    <mergeCell ref="L115:L116"/>
    <mergeCell ref="N115:N116"/>
    <mergeCell ref="O115:O116"/>
    <mergeCell ref="P115:P116"/>
    <mergeCell ref="Q115:Q116"/>
    <mergeCell ref="R115:R116"/>
    <mergeCell ref="B117:B118"/>
    <mergeCell ref="C117:C118"/>
    <mergeCell ref="D117:D118"/>
    <mergeCell ref="E117:E118"/>
    <mergeCell ref="F117:F118"/>
    <mergeCell ref="H117:H118"/>
    <mergeCell ref="I117:I118"/>
    <mergeCell ref="J117:J118"/>
    <mergeCell ref="K117:K118"/>
    <mergeCell ref="L117:L118"/>
    <mergeCell ref="N117:N118"/>
    <mergeCell ref="O117:O118"/>
    <mergeCell ref="P117:P118"/>
    <mergeCell ref="Q117:Q118"/>
    <mergeCell ref="R117:R118"/>
    <mergeCell ref="B119:B120"/>
    <mergeCell ref="C119:C120"/>
    <mergeCell ref="D119:D120"/>
    <mergeCell ref="E119:E120"/>
    <mergeCell ref="F119:F120"/>
    <mergeCell ref="H119:H120"/>
    <mergeCell ref="I119:I120"/>
    <mergeCell ref="J119:J120"/>
    <mergeCell ref="K119:K120"/>
    <mergeCell ref="L119:L120"/>
    <mergeCell ref="N119:N120"/>
    <mergeCell ref="O119:O120"/>
    <mergeCell ref="P119:P120"/>
    <mergeCell ref="Q119:Q120"/>
    <mergeCell ref="R119:R120"/>
    <mergeCell ref="B121:B122"/>
    <mergeCell ref="C121:C122"/>
    <mergeCell ref="D121:D122"/>
    <mergeCell ref="E121:E122"/>
    <mergeCell ref="F121:F122"/>
    <mergeCell ref="H121:H122"/>
    <mergeCell ref="I121:I122"/>
    <mergeCell ref="J121:J122"/>
    <mergeCell ref="K121:K122"/>
    <mergeCell ref="L121:L122"/>
    <mergeCell ref="N121:N122"/>
    <mergeCell ref="O121:O122"/>
    <mergeCell ref="P121:P122"/>
    <mergeCell ref="Q121:Q122"/>
    <mergeCell ref="R121:R122"/>
    <mergeCell ref="B123:B124"/>
    <mergeCell ref="C123:C124"/>
    <mergeCell ref="D123:D124"/>
    <mergeCell ref="E123:E124"/>
    <mergeCell ref="F123:F124"/>
    <mergeCell ref="H123:H124"/>
    <mergeCell ref="I123:I124"/>
    <mergeCell ref="J123:J124"/>
    <mergeCell ref="K123:K124"/>
    <mergeCell ref="L123:L124"/>
    <mergeCell ref="N123:N124"/>
    <mergeCell ref="O123:O124"/>
    <mergeCell ref="P123:P124"/>
    <mergeCell ref="Q123:Q124"/>
    <mergeCell ref="R123:R124"/>
    <mergeCell ref="B125:B126"/>
    <mergeCell ref="C125:C126"/>
    <mergeCell ref="D125:D126"/>
    <mergeCell ref="E125:E126"/>
    <mergeCell ref="F125:F126"/>
    <mergeCell ref="H125:H126"/>
    <mergeCell ref="I125:I126"/>
    <mergeCell ref="J125:J126"/>
    <mergeCell ref="K125:K126"/>
    <mergeCell ref="L125:L126"/>
    <mergeCell ref="M125:M130"/>
    <mergeCell ref="N125:N126"/>
    <mergeCell ref="O125:O126"/>
    <mergeCell ref="P125:P126"/>
    <mergeCell ref="Q125:Q126"/>
    <mergeCell ref="R125:R126"/>
    <mergeCell ref="B127:B128"/>
    <mergeCell ref="C127:C128"/>
    <mergeCell ref="D127:D128"/>
    <mergeCell ref="E127:E128"/>
    <mergeCell ref="F127:F128"/>
    <mergeCell ref="H127:H128"/>
    <mergeCell ref="I127:I128"/>
    <mergeCell ref="J127:J128"/>
    <mergeCell ref="K127:K128"/>
    <mergeCell ref="L127:L128"/>
    <mergeCell ref="N127:N128"/>
    <mergeCell ref="O127:O128"/>
    <mergeCell ref="P127:P128"/>
    <mergeCell ref="Q127:Q128"/>
    <mergeCell ref="R127:R128"/>
    <mergeCell ref="B129:B130"/>
    <mergeCell ref="C129:C130"/>
    <mergeCell ref="D129:D130"/>
    <mergeCell ref="E129:E130"/>
    <mergeCell ref="F129:F130"/>
    <mergeCell ref="H129:H130"/>
    <mergeCell ref="I129:I130"/>
    <mergeCell ref="J129:J130"/>
    <mergeCell ref="K129:K130"/>
    <mergeCell ref="L129:L130"/>
    <mergeCell ref="N129:N130"/>
    <mergeCell ref="O129:O130"/>
    <mergeCell ref="P129:P130"/>
    <mergeCell ref="Q129:Q130"/>
    <mergeCell ref="R129:R130"/>
    <mergeCell ref="B131:B132"/>
    <mergeCell ref="C131:C132"/>
    <mergeCell ref="D131:D132"/>
    <mergeCell ref="E131:E132"/>
    <mergeCell ref="F131:F132"/>
    <mergeCell ref="H131:H132"/>
    <mergeCell ref="I131:I132"/>
    <mergeCell ref="J131:J132"/>
    <mergeCell ref="K131:K132"/>
    <mergeCell ref="L131:L132"/>
    <mergeCell ref="M131:M132"/>
    <mergeCell ref="N131:N132"/>
    <mergeCell ref="O131:O132"/>
    <mergeCell ref="P131:P132"/>
    <mergeCell ref="Q131:Q132"/>
    <mergeCell ref="R131:R132"/>
    <mergeCell ref="A5:A16"/>
    <mergeCell ref="G5:G16"/>
    <mergeCell ref="M5:M16"/>
    <mergeCell ref="S11:S22"/>
    <mergeCell ref="A17:A26"/>
    <mergeCell ref="M17:M24"/>
    <mergeCell ref="G21:G32"/>
    <mergeCell ref="M25:M32"/>
    <mergeCell ref="A27:A48"/>
    <mergeCell ref="S29:S38"/>
    <mergeCell ref="G33:G44"/>
    <mergeCell ref="M35:M48"/>
    <mergeCell ref="S39:S48"/>
    <mergeCell ref="G45:G56"/>
    <mergeCell ref="M49:M66"/>
    <mergeCell ref="A53:A64"/>
    <mergeCell ref="S53:S62"/>
    <mergeCell ref="S63:S74"/>
    <mergeCell ref="A65:A78"/>
    <mergeCell ref="M69:M80"/>
    <mergeCell ref="G75:G84"/>
    <mergeCell ref="A79:A94"/>
    <mergeCell ref="M83:M96"/>
    <mergeCell ref="G85:G94"/>
    <mergeCell ref="A95:A110"/>
    <mergeCell ref="G95:G104"/>
    <mergeCell ref="M99:M106"/>
    <mergeCell ref="G105:G116"/>
    <mergeCell ref="M107:M114"/>
    <mergeCell ref="M115:M124"/>
    <mergeCell ref="A117:A124"/>
    <mergeCell ref="G117:G124"/>
    <mergeCell ref="A125:A132"/>
    <mergeCell ref="G125:G132"/>
  </mergeCells>
  <phoneticPr fontId="19"/>
  <printOptions horizontalCentered="1"/>
  <pageMargins left="0.39370078740157483" right="0.39370078740157483" top="0.78740157480314965" bottom="0.23622047244094491" header="0.19685039370078741" footer="0.23622047244094491"/>
  <pageSetup paperSize="8" scale="62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53"/>
  <sheetViews>
    <sheetView view="pageBreakPreview" topLeftCell="A4" zoomScale="110" zoomScaleSheetLayoutView="110" workbookViewId="0">
      <pane ySplit="4" topLeftCell="A8" activePane="bottomLeft" state="frozen"/>
      <selection pane="bottomLeft" activeCell="A4" sqref="A4:E4"/>
    </sheetView>
  </sheetViews>
  <sheetFormatPr defaultRowHeight="13.5"/>
  <cols>
    <col min="1" max="1" width="22.875" style="120" customWidth="1"/>
    <col min="2" max="2" width="15.125" style="120" customWidth="1"/>
    <col min="3" max="5" width="14.75" style="120" customWidth="1"/>
    <col min="6" max="16384" width="9" style="120" bestFit="1" customWidth="1"/>
  </cols>
  <sheetData>
    <row r="1" spans="1:5" ht="16.5" hidden="1" customHeight="1">
      <c r="A1" s="122" t="s">
        <v>291</v>
      </c>
      <c r="B1" s="122"/>
      <c r="C1" s="144"/>
    </row>
    <row r="2" spans="1:5" ht="16.5" hidden="1" customHeight="1">
      <c r="A2" s="123" t="s">
        <v>292</v>
      </c>
      <c r="B2" s="123"/>
      <c r="C2" s="123"/>
      <c r="D2" s="123"/>
      <c r="E2" s="123"/>
    </row>
    <row r="3" spans="1:5" ht="16.5" hidden="1" customHeight="1"/>
    <row r="4" spans="1:5" ht="16.5" customHeight="1">
      <c r="A4" s="124" t="s">
        <v>293</v>
      </c>
      <c r="B4" s="124"/>
      <c r="C4" s="124"/>
      <c r="D4" s="124"/>
      <c r="E4" s="124"/>
    </row>
    <row r="5" spans="1:5" ht="16.5" customHeight="1">
      <c r="B5" s="133"/>
      <c r="C5" s="133"/>
      <c r="D5" s="133"/>
      <c r="E5" s="145" t="s">
        <v>294</v>
      </c>
    </row>
    <row r="6" spans="1:5" ht="20.25" customHeight="1">
      <c r="A6" s="125" t="s">
        <v>295</v>
      </c>
      <c r="B6" s="134" t="s">
        <v>11</v>
      </c>
      <c r="C6" s="134" t="s">
        <v>24</v>
      </c>
      <c r="D6" s="134" t="s">
        <v>7</v>
      </c>
      <c r="E6" s="146" t="s">
        <v>296</v>
      </c>
    </row>
    <row r="7" spans="1:5" s="121" customFormat="1" ht="18.95" customHeight="1">
      <c r="A7" s="126" t="s">
        <v>245</v>
      </c>
      <c r="B7" s="135">
        <f>B8+B53</f>
        <v>70738</v>
      </c>
      <c r="C7" s="135">
        <f>C8+C53</f>
        <v>83799</v>
      </c>
      <c r="D7" s="135">
        <f>D8+D53</f>
        <v>88337</v>
      </c>
      <c r="E7" s="147">
        <f>C7+D7</f>
        <v>172136</v>
      </c>
    </row>
    <row r="8" spans="1:5" ht="18.95" customHeight="1">
      <c r="A8" s="127" t="s">
        <v>297</v>
      </c>
      <c r="B8" s="136">
        <v>67632</v>
      </c>
      <c r="C8" s="136">
        <v>81181</v>
      </c>
      <c r="D8" s="136">
        <v>85902</v>
      </c>
      <c r="E8" s="148">
        <f t="shared" ref="E8:E52" si="0">SUM(C8:D8)</f>
        <v>167083</v>
      </c>
    </row>
    <row r="9" spans="1:5" ht="18.95" customHeight="1">
      <c r="A9" s="127" t="s">
        <v>298</v>
      </c>
      <c r="B9" s="136">
        <v>1</v>
      </c>
      <c r="C9" s="136">
        <v>1</v>
      </c>
      <c r="D9" s="136">
        <v>0</v>
      </c>
      <c r="E9" s="149">
        <f t="shared" si="0"/>
        <v>1</v>
      </c>
    </row>
    <row r="10" spans="1:5" ht="18.95" customHeight="1">
      <c r="A10" s="128" t="s">
        <v>300</v>
      </c>
      <c r="B10" s="137">
        <v>0</v>
      </c>
      <c r="C10" s="137">
        <v>3</v>
      </c>
      <c r="D10" s="137">
        <v>1</v>
      </c>
      <c r="E10" s="149">
        <f t="shared" si="0"/>
        <v>4</v>
      </c>
    </row>
    <row r="11" spans="1:5" ht="18.95" customHeight="1">
      <c r="A11" s="128" t="s">
        <v>100</v>
      </c>
      <c r="B11" s="137">
        <v>1</v>
      </c>
      <c r="C11" s="137">
        <v>1</v>
      </c>
      <c r="D11" s="137">
        <v>0</v>
      </c>
      <c r="E11" s="149">
        <f t="shared" si="0"/>
        <v>1</v>
      </c>
    </row>
    <row r="12" spans="1:5" ht="18.95" customHeight="1">
      <c r="A12" s="128" t="s">
        <v>301</v>
      </c>
      <c r="B12" s="137">
        <v>1680</v>
      </c>
      <c r="C12" s="137">
        <v>1855</v>
      </c>
      <c r="D12" s="137">
        <v>1317</v>
      </c>
      <c r="E12" s="149">
        <f t="shared" si="0"/>
        <v>3172</v>
      </c>
    </row>
    <row r="13" spans="1:5" ht="18.95" customHeight="1">
      <c r="A13" s="128" t="s">
        <v>302</v>
      </c>
      <c r="B13" s="137">
        <v>0</v>
      </c>
      <c r="C13" s="137">
        <v>1</v>
      </c>
      <c r="D13" s="137">
        <v>0</v>
      </c>
      <c r="E13" s="149">
        <f t="shared" si="0"/>
        <v>1</v>
      </c>
    </row>
    <row r="14" spans="1:5" ht="18.95" customHeight="1">
      <c r="A14" s="128" t="s">
        <v>140</v>
      </c>
      <c r="B14" s="137">
        <v>202</v>
      </c>
      <c r="C14" s="137">
        <v>29</v>
      </c>
      <c r="D14" s="137">
        <v>177</v>
      </c>
      <c r="E14" s="149">
        <f t="shared" si="0"/>
        <v>206</v>
      </c>
    </row>
    <row r="15" spans="1:5" ht="18.95" customHeight="1">
      <c r="A15" s="128" t="s">
        <v>142</v>
      </c>
      <c r="B15" s="137">
        <v>42</v>
      </c>
      <c r="C15" s="137">
        <v>39</v>
      </c>
      <c r="D15" s="137">
        <v>37</v>
      </c>
      <c r="E15" s="149">
        <f t="shared" si="0"/>
        <v>76</v>
      </c>
    </row>
    <row r="16" spans="1:5" ht="18.95" customHeight="1">
      <c r="A16" s="128" t="s">
        <v>303</v>
      </c>
      <c r="B16" s="137">
        <v>79</v>
      </c>
      <c r="C16" s="137">
        <v>9</v>
      </c>
      <c r="D16" s="137">
        <v>70</v>
      </c>
      <c r="E16" s="149">
        <f t="shared" si="0"/>
        <v>79</v>
      </c>
    </row>
    <row r="17" spans="1:5" ht="18.95" customHeight="1">
      <c r="A17" s="128" t="s">
        <v>98</v>
      </c>
      <c r="B17" s="137">
        <v>4</v>
      </c>
      <c r="C17" s="137">
        <v>5</v>
      </c>
      <c r="D17" s="137">
        <v>0</v>
      </c>
      <c r="E17" s="149">
        <f t="shared" si="0"/>
        <v>5</v>
      </c>
    </row>
    <row r="18" spans="1:5" ht="18.95" customHeight="1">
      <c r="A18" s="128" t="s">
        <v>304</v>
      </c>
      <c r="B18" s="137">
        <v>133</v>
      </c>
      <c r="C18" s="137">
        <v>59</v>
      </c>
      <c r="D18" s="137">
        <v>168</v>
      </c>
      <c r="E18" s="149">
        <f t="shared" si="0"/>
        <v>227</v>
      </c>
    </row>
    <row r="19" spans="1:5" ht="18.95" customHeight="1">
      <c r="A19" s="128" t="s">
        <v>305</v>
      </c>
      <c r="B19" s="137">
        <v>3</v>
      </c>
      <c r="C19" s="137">
        <v>2</v>
      </c>
      <c r="D19" s="137">
        <v>7</v>
      </c>
      <c r="E19" s="149">
        <f t="shared" si="0"/>
        <v>9</v>
      </c>
    </row>
    <row r="20" spans="1:5" ht="18.95" customHeight="1">
      <c r="A20" s="128" t="s">
        <v>162</v>
      </c>
      <c r="B20" s="137">
        <v>0</v>
      </c>
      <c r="C20" s="137">
        <v>1</v>
      </c>
      <c r="D20" s="137">
        <v>1</v>
      </c>
      <c r="E20" s="149">
        <f t="shared" si="0"/>
        <v>2</v>
      </c>
    </row>
    <row r="21" spans="1:5" ht="18.95" customHeight="1">
      <c r="A21" s="128" t="s">
        <v>180</v>
      </c>
      <c r="B21" s="137">
        <v>0</v>
      </c>
      <c r="C21" s="137">
        <v>1</v>
      </c>
      <c r="D21" s="137">
        <v>0</v>
      </c>
      <c r="E21" s="149">
        <f t="shared" si="0"/>
        <v>1</v>
      </c>
    </row>
    <row r="22" spans="1:5" ht="18.95" customHeight="1">
      <c r="A22" s="128" t="s">
        <v>274</v>
      </c>
      <c r="B22" s="137">
        <v>1</v>
      </c>
      <c r="C22" s="137">
        <v>0</v>
      </c>
      <c r="D22" s="137">
        <v>1</v>
      </c>
      <c r="E22" s="149">
        <f t="shared" si="0"/>
        <v>1</v>
      </c>
    </row>
    <row r="23" spans="1:5" ht="18.95" customHeight="1">
      <c r="A23" s="128" t="s">
        <v>254</v>
      </c>
      <c r="B23" s="137">
        <v>2</v>
      </c>
      <c r="C23" s="137">
        <v>3</v>
      </c>
      <c r="D23" s="137">
        <v>2</v>
      </c>
      <c r="E23" s="149">
        <f t="shared" si="0"/>
        <v>5</v>
      </c>
    </row>
    <row r="24" spans="1:5" ht="18.95" customHeight="1">
      <c r="A24" s="128" t="s">
        <v>306</v>
      </c>
      <c r="B24" s="137">
        <v>11</v>
      </c>
      <c r="C24" s="137">
        <v>11</v>
      </c>
      <c r="D24" s="137">
        <v>5</v>
      </c>
      <c r="E24" s="149">
        <f t="shared" si="0"/>
        <v>16</v>
      </c>
    </row>
    <row r="25" spans="1:5" ht="18.95" customHeight="1">
      <c r="A25" s="128" t="s">
        <v>132</v>
      </c>
      <c r="B25" s="137">
        <v>111</v>
      </c>
      <c r="C25" s="137">
        <v>90</v>
      </c>
      <c r="D25" s="137">
        <v>29</v>
      </c>
      <c r="E25" s="149">
        <f t="shared" si="0"/>
        <v>119</v>
      </c>
    </row>
    <row r="26" spans="1:5" ht="18.95" customHeight="1">
      <c r="A26" s="128" t="s">
        <v>307</v>
      </c>
      <c r="B26" s="137">
        <v>1</v>
      </c>
      <c r="C26" s="137">
        <v>1</v>
      </c>
      <c r="D26" s="137">
        <v>1</v>
      </c>
      <c r="E26" s="149">
        <f t="shared" si="0"/>
        <v>2</v>
      </c>
    </row>
    <row r="27" spans="1:5" ht="18.95" customHeight="1">
      <c r="A27" s="128" t="s">
        <v>109</v>
      </c>
      <c r="B27" s="137">
        <v>0</v>
      </c>
      <c r="C27" s="137">
        <v>1</v>
      </c>
      <c r="D27" s="137">
        <v>1</v>
      </c>
      <c r="E27" s="149">
        <f t="shared" si="0"/>
        <v>2</v>
      </c>
    </row>
    <row r="28" spans="1:5" ht="18.95" customHeight="1">
      <c r="A28" s="128" t="s">
        <v>131</v>
      </c>
      <c r="B28" s="137">
        <v>14</v>
      </c>
      <c r="C28" s="137">
        <v>9</v>
      </c>
      <c r="D28" s="137">
        <v>7</v>
      </c>
      <c r="E28" s="149">
        <f t="shared" si="0"/>
        <v>16</v>
      </c>
    </row>
    <row r="29" spans="1:5" ht="18.95" customHeight="1">
      <c r="A29" s="128" t="s">
        <v>84</v>
      </c>
      <c r="B29" s="137">
        <v>60</v>
      </c>
      <c r="C29" s="137">
        <v>57</v>
      </c>
      <c r="D29" s="137">
        <v>57</v>
      </c>
      <c r="E29" s="149">
        <f t="shared" si="0"/>
        <v>114</v>
      </c>
    </row>
    <row r="30" spans="1:5" ht="18.95" customHeight="1">
      <c r="A30" s="128" t="s">
        <v>276</v>
      </c>
      <c r="B30" s="137">
        <v>1</v>
      </c>
      <c r="C30" s="137">
        <v>2</v>
      </c>
      <c r="D30" s="137">
        <v>1</v>
      </c>
      <c r="E30" s="149">
        <f t="shared" si="0"/>
        <v>3</v>
      </c>
    </row>
    <row r="31" spans="1:5" ht="18.95" customHeight="1">
      <c r="A31" s="128" t="s">
        <v>3</v>
      </c>
      <c r="B31" s="137">
        <v>0</v>
      </c>
      <c r="C31" s="137">
        <v>0</v>
      </c>
      <c r="D31" s="137">
        <v>1</v>
      </c>
      <c r="E31" s="149">
        <f t="shared" si="0"/>
        <v>1</v>
      </c>
    </row>
    <row r="32" spans="1:5" ht="18.95" customHeight="1">
      <c r="A32" s="128" t="s">
        <v>53</v>
      </c>
      <c r="B32" s="137">
        <v>2</v>
      </c>
      <c r="C32" s="137">
        <v>2</v>
      </c>
      <c r="D32" s="137">
        <v>1</v>
      </c>
      <c r="E32" s="149">
        <f t="shared" si="0"/>
        <v>3</v>
      </c>
    </row>
    <row r="33" spans="1:5" ht="18.95" customHeight="1">
      <c r="A33" s="128" t="s">
        <v>266</v>
      </c>
      <c r="B33" s="137">
        <v>0</v>
      </c>
      <c r="C33" s="137">
        <v>2</v>
      </c>
      <c r="D33" s="137">
        <v>0</v>
      </c>
      <c r="E33" s="149">
        <f t="shared" si="0"/>
        <v>2</v>
      </c>
    </row>
    <row r="34" spans="1:5" ht="18.95" customHeight="1">
      <c r="A34" s="128" t="s">
        <v>195</v>
      </c>
      <c r="B34" s="137">
        <v>2</v>
      </c>
      <c r="C34" s="137">
        <v>5</v>
      </c>
      <c r="D34" s="137">
        <v>3</v>
      </c>
      <c r="E34" s="149">
        <f t="shared" si="0"/>
        <v>8</v>
      </c>
    </row>
    <row r="35" spans="1:5" ht="18.95" customHeight="1">
      <c r="A35" s="128" t="s">
        <v>308</v>
      </c>
      <c r="B35" s="137">
        <v>0</v>
      </c>
      <c r="C35" s="137">
        <v>1</v>
      </c>
      <c r="D35" s="137">
        <v>0</v>
      </c>
      <c r="E35" s="149">
        <f t="shared" si="0"/>
        <v>1</v>
      </c>
    </row>
    <row r="36" spans="1:5" ht="18.95" customHeight="1">
      <c r="A36" s="128" t="s">
        <v>309</v>
      </c>
      <c r="B36" s="137">
        <v>43</v>
      </c>
      <c r="C36" s="137">
        <v>26</v>
      </c>
      <c r="D36" s="137">
        <v>24</v>
      </c>
      <c r="E36" s="149">
        <f t="shared" si="0"/>
        <v>50</v>
      </c>
    </row>
    <row r="37" spans="1:5" ht="18.95" customHeight="1">
      <c r="A37" s="128" t="s">
        <v>285</v>
      </c>
      <c r="B37" s="137">
        <v>13</v>
      </c>
      <c r="C37" s="137">
        <v>14</v>
      </c>
      <c r="D37" s="137">
        <v>3</v>
      </c>
      <c r="E37" s="149">
        <f t="shared" si="0"/>
        <v>17</v>
      </c>
    </row>
    <row r="38" spans="1:5" ht="18.95" customHeight="1">
      <c r="A38" s="128" t="s">
        <v>310</v>
      </c>
      <c r="B38" s="137">
        <v>1</v>
      </c>
      <c r="C38" s="137">
        <v>2</v>
      </c>
      <c r="D38" s="137">
        <v>3</v>
      </c>
      <c r="E38" s="149">
        <f t="shared" si="0"/>
        <v>5</v>
      </c>
    </row>
    <row r="39" spans="1:5" ht="18.95" customHeight="1">
      <c r="A39" s="128" t="s">
        <v>67</v>
      </c>
      <c r="B39" s="137">
        <v>0</v>
      </c>
      <c r="C39" s="137">
        <v>0</v>
      </c>
      <c r="D39" s="137">
        <v>3</v>
      </c>
      <c r="E39" s="149">
        <f t="shared" si="0"/>
        <v>3</v>
      </c>
    </row>
    <row r="40" spans="1:5" ht="18.95" customHeight="1">
      <c r="A40" s="128" t="s">
        <v>157</v>
      </c>
      <c r="B40" s="137">
        <v>152</v>
      </c>
      <c r="C40" s="137">
        <v>68</v>
      </c>
      <c r="D40" s="137">
        <v>214</v>
      </c>
      <c r="E40" s="149">
        <f t="shared" si="0"/>
        <v>282</v>
      </c>
    </row>
    <row r="41" spans="1:5" ht="18.95" customHeight="1">
      <c r="A41" s="128" t="s">
        <v>311</v>
      </c>
      <c r="B41" s="137">
        <v>0</v>
      </c>
      <c r="C41" s="137">
        <v>0</v>
      </c>
      <c r="D41" s="137">
        <v>1</v>
      </c>
      <c r="E41" s="149">
        <f t="shared" si="0"/>
        <v>1</v>
      </c>
    </row>
    <row r="42" spans="1:5" ht="18.95" customHeight="1">
      <c r="A42" s="128" t="s">
        <v>312</v>
      </c>
      <c r="B42" s="137">
        <v>13</v>
      </c>
      <c r="C42" s="137">
        <v>11</v>
      </c>
      <c r="D42" s="137">
        <v>10</v>
      </c>
      <c r="E42" s="149">
        <f t="shared" si="0"/>
        <v>21</v>
      </c>
    </row>
    <row r="43" spans="1:5" ht="18.95" customHeight="1">
      <c r="A43" s="128" t="s">
        <v>313</v>
      </c>
      <c r="B43" s="137">
        <v>0</v>
      </c>
      <c r="C43" s="137">
        <v>0</v>
      </c>
      <c r="D43" s="137">
        <v>1</v>
      </c>
      <c r="E43" s="149">
        <f t="shared" si="0"/>
        <v>1</v>
      </c>
    </row>
    <row r="44" spans="1:5" ht="18.95" customHeight="1">
      <c r="A44" s="128" t="s">
        <v>253</v>
      </c>
      <c r="B44" s="137">
        <v>1</v>
      </c>
      <c r="C44" s="137">
        <v>1</v>
      </c>
      <c r="D44" s="137">
        <v>0</v>
      </c>
      <c r="E44" s="149">
        <f t="shared" si="0"/>
        <v>1</v>
      </c>
    </row>
    <row r="45" spans="1:5" ht="18.95" customHeight="1">
      <c r="A45" s="128" t="s">
        <v>314</v>
      </c>
      <c r="B45" s="137">
        <v>18</v>
      </c>
      <c r="C45" s="137">
        <v>8</v>
      </c>
      <c r="D45" s="137">
        <v>13</v>
      </c>
      <c r="E45" s="149">
        <f t="shared" si="0"/>
        <v>21</v>
      </c>
    </row>
    <row r="46" spans="1:5" ht="18.95" customHeight="1">
      <c r="A46" s="129" t="s">
        <v>190</v>
      </c>
      <c r="B46" s="138">
        <v>1</v>
      </c>
      <c r="C46" s="138">
        <v>1</v>
      </c>
      <c r="D46" s="138">
        <v>0</v>
      </c>
      <c r="E46" s="149">
        <f t="shared" si="0"/>
        <v>1</v>
      </c>
    </row>
    <row r="47" spans="1:5" ht="18.95" customHeight="1">
      <c r="A47" s="129" t="s">
        <v>315</v>
      </c>
      <c r="B47" s="138">
        <v>4</v>
      </c>
      <c r="C47" s="138">
        <v>4</v>
      </c>
      <c r="D47" s="138">
        <v>2</v>
      </c>
      <c r="E47" s="149">
        <f t="shared" si="0"/>
        <v>6</v>
      </c>
    </row>
    <row r="48" spans="1:5" ht="18.95" customHeight="1">
      <c r="A48" s="128" t="s">
        <v>299</v>
      </c>
      <c r="B48" s="139">
        <v>17</v>
      </c>
      <c r="C48" s="137">
        <v>16</v>
      </c>
      <c r="D48" s="137">
        <v>6</v>
      </c>
      <c r="E48" s="149">
        <f t="shared" si="0"/>
        <v>22</v>
      </c>
    </row>
    <row r="49" spans="1:5" ht="18.95" customHeight="1">
      <c r="A49" s="128" t="s">
        <v>316</v>
      </c>
      <c r="B49" s="139">
        <v>1</v>
      </c>
      <c r="C49" s="137">
        <v>1</v>
      </c>
      <c r="D49" s="137">
        <v>0</v>
      </c>
      <c r="E49" s="149">
        <f t="shared" si="0"/>
        <v>1</v>
      </c>
    </row>
    <row r="50" spans="1:5" ht="18.95" customHeight="1">
      <c r="A50" s="130" t="s">
        <v>317</v>
      </c>
      <c r="B50" s="140">
        <v>490</v>
      </c>
      <c r="C50" s="140">
        <v>274</v>
      </c>
      <c r="D50" s="140">
        <v>267</v>
      </c>
      <c r="E50" s="149">
        <f t="shared" si="0"/>
        <v>541</v>
      </c>
    </row>
    <row r="51" spans="1:5" ht="18.95" customHeight="1">
      <c r="A51" s="131" t="s">
        <v>272</v>
      </c>
      <c r="B51" s="141">
        <v>1</v>
      </c>
      <c r="C51" s="141">
        <v>1</v>
      </c>
      <c r="D51" s="141">
        <v>0</v>
      </c>
      <c r="E51" s="149">
        <f t="shared" si="0"/>
        <v>1</v>
      </c>
    </row>
    <row r="52" spans="1:5" ht="18.95" customHeight="1">
      <c r="A52" s="132" t="s">
        <v>318</v>
      </c>
      <c r="B52" s="142">
        <v>1</v>
      </c>
      <c r="C52" s="142">
        <v>1</v>
      </c>
      <c r="D52" s="142">
        <v>1</v>
      </c>
      <c r="E52" s="150">
        <f t="shared" si="0"/>
        <v>2</v>
      </c>
    </row>
    <row r="53" spans="1:5" ht="18.95" customHeight="1">
      <c r="A53" s="120" t="s">
        <v>112</v>
      </c>
      <c r="B53" s="143">
        <f>SUM(B9:B52)</f>
        <v>3106</v>
      </c>
      <c r="C53" s="143">
        <f>SUM(C9:C52)</f>
        <v>2618</v>
      </c>
      <c r="D53" s="143">
        <f>SUM(D9:D52)</f>
        <v>2435</v>
      </c>
      <c r="E53" s="143">
        <f>SUM(E9:E52)</f>
        <v>5053</v>
      </c>
    </row>
  </sheetData>
  <mergeCells count="2">
    <mergeCell ref="A2:E2"/>
    <mergeCell ref="A4:E4"/>
  </mergeCells>
  <phoneticPr fontId="19"/>
  <printOptions horizontalCentered="1"/>
  <pageMargins left="0.70866141732283472" right="0.70866141732283472" top="0.47" bottom="0.19685039370078741" header="0.31496062992125984" footer="0.19685039370078741"/>
  <pageSetup paperSize="9" scale="9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地区別</vt:lpstr>
      <vt:lpstr>町別</vt:lpstr>
      <vt:lpstr>国籍別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iz250</dc:creator>
  <cp:lastModifiedBy>WAS307</cp:lastModifiedBy>
  <cp:lastPrinted>2024-12-09T07:00:52Z</cp:lastPrinted>
  <dcterms:created xsi:type="dcterms:W3CDTF">2005-03-02T07:14:27Z</dcterms:created>
  <dcterms:modified xsi:type="dcterms:W3CDTF">2025-03-10T23:58:43Z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2025-03-10T23:58:43Z</vt:filetime>
  </property>
</Properties>
</file>