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103\Desktop\経営比較分析表\"/>
    </mc:Choice>
  </mc:AlternateContent>
  <workbookProtection workbookAlgorithmName="SHA-512" workbookHashValue="ux8IgJbhNcCSxXEUfORhtgYfx2BlcO4Vfb58N9I5vbvgLEVYkWY+8WiLhkukUYm9YrxQ2adXMpSff8uI7UlfAw==" workbookSaltValue="dPj3QthJOVEczHc+QI8Pgw==" workbookSpinCount="100000" lockStructure="1"/>
  <bookViews>
    <workbookView xWindow="0" yWindow="0" windowWidth="20490" windowHeight="7500"/>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J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l="1"/>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LA10" i="5"/>
  <c r="JL10" i="5"/>
  <c r="HW10" i="5"/>
  <c r="GH10" i="5"/>
  <c r="ES10" i="5"/>
  <c r="DE10" i="5"/>
  <c r="BN10" i="5"/>
  <c r="ME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K18" i="5"/>
  <c r="FM12" i="5"/>
  <c r="FN18" i="5"/>
  <c r="FJ18" i="5"/>
  <c r="FL12" i="5"/>
  <c r="FM18" i="5"/>
  <c r="FK12" i="5"/>
  <c r="FL18" i="5"/>
  <c r="FN12" i="5"/>
  <c r="FJ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MD10" i="5"/>
  <c r="KO10" i="5"/>
  <c r="JA10" i="5"/>
  <c r="HL10" i="5"/>
  <c r="FW10" i="5"/>
  <c r="EH10" i="5"/>
  <c r="CS10" i="5"/>
  <c r="BB10" i="5"/>
  <c r="L11" i="4"/>
  <c r="LT10" i="5"/>
  <c r="KE10" i="5"/>
  <c r="IP10" i="5"/>
  <c r="HB10" i="5"/>
  <c r="FM10" i="5"/>
  <c r="DX10" i="5"/>
  <c r="CI10" i="5"/>
  <c r="LJ10" i="5"/>
  <c r="JU10" i="5"/>
  <c r="IF10" i="5"/>
  <c r="GQ10" i="5"/>
  <c r="FC10" i="5"/>
  <c r="DN10" i="5"/>
  <c r="BX10" i="5"/>
  <c r="KZ10" i="5"/>
  <c r="JK10" i="5"/>
  <c r="HV10" i="5"/>
  <c r="GG10" i="5"/>
  <c r="ER10" i="5"/>
  <c r="DD10" i="5"/>
  <c r="BM10"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KY10" i="5"/>
  <c r="JJ10" i="5"/>
  <c r="HU10" i="5"/>
  <c r="GF10" i="5"/>
  <c r="EQ10" i="5"/>
  <c r="DC10" i="5"/>
  <c r="BL10" i="5"/>
  <c r="MM10" i="5"/>
  <c r="MC10" i="5"/>
  <c r="KN10" i="5"/>
  <c r="IZ10" i="5"/>
  <c r="HK10" i="5"/>
  <c r="FV10" i="5"/>
  <c r="EG10" i="5"/>
  <c r="CR10" i="5"/>
  <c r="BA10" i="5"/>
  <c r="J11" i="4"/>
  <c r="LS10" i="5"/>
  <c r="KD10" i="5"/>
  <c r="IO10" i="5"/>
  <c r="HA10" i="5"/>
  <c r="FL10" i="5"/>
  <c r="DW10" i="5"/>
  <c r="CH10" i="5"/>
  <c r="LI10" i="5"/>
  <c r="JT10" i="5"/>
  <c r="IE10" i="5"/>
  <c r="GP10" i="5"/>
  <c r="FB10" i="5"/>
  <c r="DM10" i="5"/>
  <c r="BW10"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LQ10" i="5"/>
  <c r="KB10" i="5"/>
  <c r="IM10" i="5"/>
  <c r="GY10" i="5"/>
  <c r="FJ10" i="5"/>
  <c r="DU10" i="5"/>
  <c r="CF10" i="5"/>
  <c r="LG10" i="5"/>
  <c r="JR10" i="5"/>
  <c r="IC10" i="5"/>
  <c r="GN10" i="5"/>
  <c r="EZ10" i="5"/>
  <c r="DK10" i="5"/>
  <c r="BU10" i="5"/>
  <c r="KW10" i="5"/>
  <c r="JH10" i="5"/>
  <c r="HS10" i="5"/>
  <c r="GD10" i="5"/>
  <c r="EO10" i="5"/>
  <c r="DA10" i="5"/>
  <c r="BJ10" i="5"/>
  <c r="MA10" i="5"/>
  <c r="KL10" i="5"/>
  <c r="IX10" i="5"/>
  <c r="HI10" i="5"/>
  <c r="FT10" i="5"/>
  <c r="EE10" i="5"/>
  <c r="CP10" i="5"/>
  <c r="AY10" i="5"/>
  <c r="F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KX10" i="5"/>
  <c r="JI10" i="5"/>
  <c r="HT10" i="5"/>
  <c r="GE10" i="5"/>
  <c r="EP10" i="5"/>
  <c r="DB10" i="5"/>
  <c r="BK10" i="5"/>
  <c r="ML10" i="5"/>
  <c r="MB10" i="5"/>
  <c r="KM10" i="5"/>
  <c r="IY10" i="5"/>
  <c r="HJ10" i="5"/>
  <c r="FU10" i="5"/>
  <c r="EF10" i="5"/>
  <c r="CQ10" i="5"/>
  <c r="AZ10" i="5"/>
  <c r="H11" i="4"/>
  <c r="LR10" i="5"/>
  <c r="KC10" i="5"/>
  <c r="IN10" i="5"/>
  <c r="GZ10" i="5"/>
  <c r="FK10" i="5"/>
  <c r="DV10" i="5"/>
  <c r="CG10" i="5"/>
  <c r="FX18" i="5"/>
  <c r="FT18" i="5"/>
  <c r="FV12" i="5"/>
  <c r="FW18" i="5"/>
  <c r="FU12" i="5"/>
  <c r="FV18" i="5"/>
  <c r="FX12" i="5"/>
  <c r="FT12" i="5"/>
  <c r="FU18" i="5"/>
  <c r="FW12" i="5"/>
</calcChain>
</file>

<file path=xl/sharedStrings.xml><?xml version="1.0" encoding="utf-8"?>
<sst xmlns="http://schemas.openxmlformats.org/spreadsheetml/2006/main" count="957" uniqueCount="271">
  <si>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</si>
  <si>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</si>
  <si>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</si>
  <si>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</si>
  <si>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</si>
  <si>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</si>
  <si>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</si>
  <si>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</si>
  <si>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</si>
  <si>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</si>
  <si>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</si>
  <si>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</si>
  <si>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</si>
  <si>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</si>
  <si>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</si>
  <si>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</si>
  <si>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</si>
  <si>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</si>
  <si>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</si>
  <si>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</si>
  <si>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</si>
  <si>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</si>
  <si>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</si>
  <si>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</si>
  <si>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</si>
  <si>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</si>
  <si>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</si>
  <si>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</si>
  <si>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</si>
  <si>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</si>
  <si>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</si>
  <si>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</si>
  <si>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</si>
  <si>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</si>
  <si>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</si>
  <si>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</si>
  <si>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</si>
  <si>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</si>
  <si>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</si>
  <si>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</si>
  <si>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</si>
  <si>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</si>
  <si>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</si>
  <si>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</si>
  <si>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</si>
  <si>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</si>
  <si>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</si>
  <si>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</si>
  <si>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</si>
  <si>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</si>
  <si>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</si>
  <si>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</si>
  <si>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</si>
  <si>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</si>
  <si>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</si>
  <si>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</si>
  <si>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</si>
  <si>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</si>
  <si>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</si>
  <si>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</si>
  <si>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</si>
  <si>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</si>
  <si>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</si>
  <si>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</si>
  <si>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</si>
  <si>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</si>
  <si>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</si>
  <si>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</si>
  <si>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</si>
  <si>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</si>
  <si>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</si>
  <si>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</si>
  <si>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</si>
  <si>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</si>
  <si>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</si>
  <si>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</si>
  <si>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</si>
  <si>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</si>
  <si>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</si>
  <si>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</si>
  <si>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</si>
  <si>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</si>
  <si>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</si>
  <si>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</si>
  <si>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</si>
  <si>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</si>
  <si>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</si>
  <si>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</si>
  <si>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</si>
  <si>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</si>
  <si>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</si>
  <si>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</si>
  <si>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</si>
  <si>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</si>
  <si>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</si>
  <si>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</si>
  <si>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</si>
  <si>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</si>
  <si>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</si>
  <si>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</si>
  <si>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</si>
  <si>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</si>
  <si>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</si>
  <si>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</si>
  <si>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</si>
  <si>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</si>
  <si>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</si>
  <si>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</si>
  <si>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</si>
  <si>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</si>
  <si>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</si>
  <si>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</si>
  <si>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</si>
  <si>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</si>
  <si>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</si>
  <si>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</si>
  <si>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322032</t>
  </si>
  <si>
    <t>47</t>
  </si>
  <si>
    <t>04</t>
  </si>
  <si>
    <t>0</t>
  </si>
  <si>
    <t>000</t>
  </si>
  <si>
    <t>島根県　出雲市</t>
  </si>
  <si>
    <t>法非適用</t>
  </si>
  <si>
    <t>電気事業</t>
  </si>
  <si>
    <t>非設置</t>
  </si>
  <si>
    <t>該当数値なし</t>
  </si>
  <si>
    <t>-</t>
  </si>
  <si>
    <t>平成31年3月31日　出雲エネルギーセンター</t>
  </si>
  <si>
    <t>平成35年5月31日　キララトゥーリマキ風力発電所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</si>
  <si>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</si>
  <si>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</si>
  <si>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</si>
  <si>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</si>
  <si>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</si>
  <si>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</si>
  <si>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</si>
  <si>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</si>
  <si>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</si>
  <si>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</si>
  <si>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</si>
  <si>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</si>
  <si>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</si>
  <si>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</si>
  <si>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</si>
  <si>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</si>
  <si>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</si>
  <si>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</si>
  <si>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</si>
  <si>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</si>
  <si>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</si>
  <si>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</si>
  <si>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</si>
  <si>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</si>
  <si>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</si>
  <si>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</si>
  <si>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</si>
  <si>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</si>
  <si>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</si>
  <si>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</si>
  <si>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</si>
  <si>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</si>
  <si>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</si>
  <si>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</si>
  <si>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</si>
  <si>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</si>
  <si>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</si>
  <si>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</si>
  <si>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</si>
  <si>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</si>
  <si>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</si>
  <si>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</si>
  <si>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</si>
  <si>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</si>
  <si>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</si>
  <si>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</si>
  <si>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</si>
  <si>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</si>
  <si>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</si>
  <si>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</si>
  <si>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</si>
  <si>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</si>
  <si>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</si>
  <si>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</si>
  <si>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</si>
  <si>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</si>
  <si>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</si>
  <si>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</si>
  <si>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</si>
  <si>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</si>
  <si>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</si>
  <si>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</si>
  <si>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</si>
  <si>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</si>
  <si>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</si>
  <si>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</si>
  <si>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</si>
  <si>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</si>
  <si>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</si>
  <si>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</si>
  <si>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</si>
  <si>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</si>
  <si>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</si>
  <si>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</si>
  <si>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</si>
  <si>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</si>
  <si>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</si>
  <si>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</si>
  <si>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</si>
  <si>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</si>
  <si>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</si>
  <si>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</si>
  <si>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</si>
  <si>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</si>
  <si>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</si>
  <si>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</si>
  <si>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</si>
  <si>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</si>
  <si>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</si>
  <si>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</si>
  <si>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</si>
  <si>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</si>
  <si>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</si>
  <si>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</si>
  <si>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</si>
  <si>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</si>
  <si>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</si>
  <si>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</si>
  <si>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</si>
  <si>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</si>
  <si>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</si>
  <si>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</si>
  <si>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</si>
  <si>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</si>
  <si>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</si>
  <si>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</si>
  <si>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</si>
  <si>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</si>
  <si>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</si>
  <si>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</si>
  <si>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</si>
  <si>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</si>
  <si>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</si>
  <si>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</si>
  <si>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</si>
  <si>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</si>
  <si>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</si>
  <si>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</si>
  <si>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</si>
  <si>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</si>
  <si>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</si>
  <si>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</si>
  <si>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</si>
  <si>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</si>
  <si>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</si>
  <si>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</si>
  <si>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</si>
  <si>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</si>
  <si>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</si>
  <si>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</si>
  <si>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</si>
  <si>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</si>
  <si>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</si>
  <si>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</si>
  <si>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</si>
  <si>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</si>
  <si>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</si>
  <si>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</si>
  <si>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電気事業（ごみ発電）により生じた利益は、予算に定めるところにより、一般会計に繰り出し、ごみ処理事業に活用することを基本としている。なお、残額がある場合には、翌年度へ繰り越し、翌年度の電気事業（ごみ発電）により生じた利益とともに一般会計に繰り出すこととしている。
・一般会計への繰出し　20,250千円（※剰余金としては、当年度の一般会計繰出金22,052千円から前年度からの繰越金1,802千円を差し引いた額を計上。）
・翌年度への繰り越し　2,081千円
電気事業（風力発電）の剰余金は、施設修繕費等に充てるため翌年度へ繰り越した。また、剰余金のうち75千円は基金運用利子であり、毎年度基金に積み立てている。
・翌年度への繰り越し　10,338千円
・名称：風力発電事業基金　75千円</t>
    <phoneticPr fontId="5"/>
  </si>
  <si>
    <t>【ごみ発電】　
　設備利用率は60％程度で全国平均よりも高く、設備の点検整備も計画的に実施しており、今後も安定稼働が可能だと考えている。
　発電設備のメンテナンス経費はごみ処理事業で負担しており、電気事業（ごみ発電）では特定供給のための配電線路や計量器の更新の経費のみとなっている。これまで大きな修繕はなく、経営に大きな影響を与えていない。
　料金収入に対する企業債残高の比率は、償還が平成30年度で終了することから減少している。
　FIT（固定価格買取制度）移行後は料金収入が増加し経営が安定しており、現行施設稼働期間中は、FITが適用される見込みであることから、順調に稼働すれば今後も安定して料金収入が得られると考えている。
【風力発電】
　設備利用率は平成29年度においては直近5年間で最高値となったものの、毎年度全国平均を下回っており、利用率の向上に向けた取組は経営上の課題であると認識している。
　修繕費比率は大規模な修繕を行なった平成28年度を除き、全国平均と同等の数値で推移していることもあり、現時点では経営リスクとは捉えていない。しかし、設置から16年が経過し、経年劣化により機器の不具合は近年増加傾向にあるため、不具合発生の未然防止策を講じるなど故障リスクの低減に努める必要性があると認識している。
　企業債残高対料金収入比率は、平成29年度で償還が終了したことから、今後も経営に影響は及ぼさない。
　売電収入に関して、100％FIT収入となっているため、FIT適用期間中は安定した収入が見込まれるが、適用期間終了後は売電単価の減少が予想されるため、経営リスクと考えている。</t>
    <rPh sb="3" eb="5">
      <t>ハツデン</t>
    </rPh>
    <rPh sb="9" eb="11">
      <t>セツビ</t>
    </rPh>
    <rPh sb="11" eb="14">
      <t>リヨウリツ</t>
    </rPh>
    <rPh sb="18" eb="20">
      <t>テイド</t>
    </rPh>
    <rPh sb="21" eb="23">
      <t>ゼンコク</t>
    </rPh>
    <rPh sb="23" eb="25">
      <t>ヘイキン</t>
    </rPh>
    <rPh sb="28" eb="29">
      <t>タカ</t>
    </rPh>
    <rPh sb="31" eb="33">
      <t>セツビ</t>
    </rPh>
    <rPh sb="34" eb="36">
      <t>テンケン</t>
    </rPh>
    <rPh sb="36" eb="38">
      <t>セイビ</t>
    </rPh>
    <rPh sb="39" eb="41">
      <t>ケイカク</t>
    </rPh>
    <rPh sb="41" eb="42">
      <t>テキ</t>
    </rPh>
    <rPh sb="43" eb="45">
      <t>ジッシ</t>
    </rPh>
    <rPh sb="50" eb="52">
      <t>コンゴ</t>
    </rPh>
    <rPh sb="53" eb="55">
      <t>アンテイ</t>
    </rPh>
    <rPh sb="55" eb="57">
      <t>カドウ</t>
    </rPh>
    <rPh sb="58" eb="60">
      <t>カノウ</t>
    </rPh>
    <rPh sb="62" eb="63">
      <t>カンガ</t>
    </rPh>
    <rPh sb="70" eb="72">
      <t>ハツデン</t>
    </rPh>
    <rPh sb="72" eb="74">
      <t>セツビ</t>
    </rPh>
    <rPh sb="81" eb="83">
      <t>ケイヒ</t>
    </rPh>
    <rPh sb="86" eb="88">
      <t>ショリ</t>
    </rPh>
    <rPh sb="88" eb="90">
      <t>ジギョウ</t>
    </rPh>
    <rPh sb="91" eb="93">
      <t>フタン</t>
    </rPh>
    <rPh sb="98" eb="100">
      <t>デンキ</t>
    </rPh>
    <rPh sb="100" eb="102">
      <t>ジギョウ</t>
    </rPh>
    <rPh sb="105" eb="107">
      <t>ハツデン</t>
    </rPh>
    <rPh sb="110" eb="112">
      <t>トクテイ</t>
    </rPh>
    <rPh sb="112" eb="114">
      <t>キョウキュウ</t>
    </rPh>
    <rPh sb="118" eb="119">
      <t>ハイ</t>
    </rPh>
    <rPh sb="119" eb="121">
      <t>デンセン</t>
    </rPh>
    <rPh sb="121" eb="122">
      <t>ロ</t>
    </rPh>
    <rPh sb="200" eb="202">
      <t>シュウリョウ</t>
    </rPh>
    <rPh sb="230" eb="232">
      <t>イコウ</t>
    </rPh>
    <rPh sb="232" eb="233">
      <t>ゴ</t>
    </rPh>
    <rPh sb="234" eb="236">
      <t>リョウキン</t>
    </rPh>
    <rPh sb="236" eb="238">
      <t>シュウニュウ</t>
    </rPh>
    <rPh sb="239" eb="241">
      <t>ゾウカ</t>
    </rPh>
    <rPh sb="242" eb="244">
      <t>ケイエイ</t>
    </rPh>
    <rPh sb="245" eb="247">
      <t>アンテイ</t>
    </rPh>
    <rPh sb="252" eb="254">
      <t>ゲンコウ</t>
    </rPh>
    <rPh sb="254" eb="256">
      <t>シセツ</t>
    </rPh>
    <rPh sb="256" eb="258">
      <t>カドウ</t>
    </rPh>
    <rPh sb="258" eb="260">
      <t>キカン</t>
    </rPh>
    <rPh sb="260" eb="261">
      <t>チュウ</t>
    </rPh>
    <rPh sb="267" eb="269">
      <t>テキヨウ</t>
    </rPh>
    <rPh sb="272" eb="274">
      <t>ミコ</t>
    </rPh>
    <rPh sb="283" eb="285">
      <t>ジュンチョウ</t>
    </rPh>
    <rPh sb="286" eb="288">
      <t>カドウ</t>
    </rPh>
    <rPh sb="291" eb="293">
      <t>コンゴ</t>
    </rPh>
    <rPh sb="294" eb="296">
      <t>アンテイ</t>
    </rPh>
    <rPh sb="298" eb="300">
      <t>リョウキン</t>
    </rPh>
    <rPh sb="300" eb="302">
      <t>シュウニュウ</t>
    </rPh>
    <rPh sb="303" eb="304">
      <t>エ</t>
    </rPh>
    <rPh sb="308" eb="309">
      <t>カンガ</t>
    </rPh>
    <rPh sb="317" eb="319">
      <t>フウリョク</t>
    </rPh>
    <rPh sb="319" eb="321">
      <t>ハツデン</t>
    </rPh>
    <rPh sb="324" eb="326">
      <t>セツビ</t>
    </rPh>
    <rPh sb="326" eb="329">
      <t>リヨウリツ</t>
    </rPh>
    <rPh sb="345" eb="346">
      <t>カン</t>
    </rPh>
    <rPh sb="358" eb="361">
      <t>マイネンド</t>
    </rPh>
    <rPh sb="361" eb="363">
      <t>ゼンコク</t>
    </rPh>
    <rPh sb="363" eb="365">
      <t>ヘイキン</t>
    </rPh>
    <rPh sb="366" eb="368">
      <t>シタマワ</t>
    </rPh>
    <rPh sb="373" eb="376">
      <t>リヨウリツ</t>
    </rPh>
    <rPh sb="377" eb="379">
      <t>コウジョウ</t>
    </rPh>
    <rPh sb="380" eb="381">
      <t>ム</t>
    </rPh>
    <rPh sb="383" eb="385">
      <t>トリクミ</t>
    </rPh>
    <rPh sb="386" eb="388">
      <t>ケイエイ</t>
    </rPh>
    <rPh sb="388" eb="389">
      <t>ジョウ</t>
    </rPh>
    <rPh sb="390" eb="392">
      <t>カダイ</t>
    </rPh>
    <rPh sb="396" eb="398">
      <t>ニンシキ</t>
    </rPh>
    <rPh sb="405" eb="408">
      <t>シュウゼンヒ</t>
    </rPh>
    <rPh sb="408" eb="410">
      <t>ヒリツ</t>
    </rPh>
    <rPh sb="411" eb="414">
      <t>ダイキボ</t>
    </rPh>
    <rPh sb="415" eb="417">
      <t>シュウゼン</t>
    </rPh>
    <rPh sb="418" eb="419">
      <t>オコ</t>
    </rPh>
    <rPh sb="422" eb="424">
      <t>ヘイセイ</t>
    </rPh>
    <rPh sb="426" eb="428">
      <t>ネンド</t>
    </rPh>
    <rPh sb="429" eb="430">
      <t>ノゾ</t>
    </rPh>
    <rPh sb="432" eb="434">
      <t>ゼンコク</t>
    </rPh>
    <rPh sb="434" eb="436">
      <t>ヘイキン</t>
    </rPh>
    <rPh sb="437" eb="439">
      <t>ドウトウ</t>
    </rPh>
    <rPh sb="440" eb="442">
      <t>スウチ</t>
    </rPh>
    <rPh sb="443" eb="445">
      <t>スイイ</t>
    </rPh>
    <rPh sb="478" eb="480">
      <t>セッチ</t>
    </rPh>
    <rPh sb="484" eb="485">
      <t>ネン</t>
    </rPh>
    <rPh sb="486" eb="488">
      <t>ケイカ</t>
    </rPh>
    <rPh sb="490" eb="492">
      <t>ケイネン</t>
    </rPh>
    <rPh sb="492" eb="494">
      <t>レッカ</t>
    </rPh>
    <rPh sb="497" eb="499">
      <t>キキ</t>
    </rPh>
    <rPh sb="500" eb="503">
      <t>フグアイ</t>
    </rPh>
    <rPh sb="504" eb="506">
      <t>キンネン</t>
    </rPh>
    <rPh sb="506" eb="508">
      <t>ゾウカ</t>
    </rPh>
    <rPh sb="508" eb="510">
      <t>ケイコウ</t>
    </rPh>
    <rPh sb="516" eb="519">
      <t>フグアイ</t>
    </rPh>
    <rPh sb="519" eb="521">
      <t>ハッセイ</t>
    </rPh>
    <rPh sb="522" eb="524">
      <t>ミゼン</t>
    </rPh>
    <rPh sb="524" eb="526">
      <t>ボウシ</t>
    </rPh>
    <rPh sb="526" eb="527">
      <t>サク</t>
    </rPh>
    <rPh sb="528" eb="529">
      <t>コウ</t>
    </rPh>
    <rPh sb="533" eb="535">
      <t>コショウ</t>
    </rPh>
    <rPh sb="539" eb="541">
      <t>テイゲン</t>
    </rPh>
    <rPh sb="542" eb="543">
      <t>ツト</t>
    </rPh>
    <rPh sb="545" eb="547">
      <t>ヒツヨウ</t>
    </rPh>
    <rPh sb="547" eb="548">
      <t>セイ</t>
    </rPh>
    <rPh sb="552" eb="554">
      <t>ニンシキ</t>
    </rPh>
    <rPh sb="561" eb="563">
      <t>キギョウ</t>
    </rPh>
    <rPh sb="563" eb="564">
      <t>サイ</t>
    </rPh>
    <rPh sb="564" eb="566">
      <t>ザンダカ</t>
    </rPh>
    <rPh sb="566" eb="567">
      <t>タイ</t>
    </rPh>
    <rPh sb="567" eb="569">
      <t>リョウキン</t>
    </rPh>
    <rPh sb="569" eb="571">
      <t>シュウニュウ</t>
    </rPh>
    <rPh sb="571" eb="573">
      <t>ヒリツ</t>
    </rPh>
    <rPh sb="575" eb="577">
      <t>ヘイセイ</t>
    </rPh>
    <rPh sb="579" eb="581">
      <t>ネンド</t>
    </rPh>
    <rPh sb="582" eb="584">
      <t>ショウカン</t>
    </rPh>
    <rPh sb="585" eb="587">
      <t>シュウリョウ</t>
    </rPh>
    <rPh sb="594" eb="596">
      <t>コンゴ</t>
    </rPh>
    <rPh sb="597" eb="599">
      <t>ケイエイ</t>
    </rPh>
    <rPh sb="600" eb="602">
      <t>エイキョウ</t>
    </rPh>
    <rPh sb="603" eb="604">
      <t>オヨ</t>
    </rPh>
    <rPh sb="611" eb="612">
      <t>バイ</t>
    </rPh>
    <rPh sb="612" eb="613">
      <t>デン</t>
    </rPh>
    <rPh sb="613" eb="615">
      <t>シュウニュウ</t>
    </rPh>
    <rPh sb="616" eb="617">
      <t>カン</t>
    </rPh>
    <rPh sb="627" eb="629">
      <t>シュウニュウ</t>
    </rPh>
    <rPh sb="641" eb="643">
      <t>テキヨウ</t>
    </rPh>
    <rPh sb="643" eb="646">
      <t>キカンチュウ</t>
    </rPh>
    <rPh sb="647" eb="649">
      <t>アンテイ</t>
    </rPh>
    <rPh sb="651" eb="653">
      <t>シュウニュウ</t>
    </rPh>
    <rPh sb="654" eb="656">
      <t>ミコ</t>
    </rPh>
    <rPh sb="661" eb="663">
      <t>テキヨウ</t>
    </rPh>
    <rPh sb="663" eb="665">
      <t>キカン</t>
    </rPh>
    <rPh sb="665" eb="667">
      <t>シュウリョウ</t>
    </rPh>
    <rPh sb="667" eb="668">
      <t>ゴ</t>
    </rPh>
    <rPh sb="669" eb="670">
      <t>バイ</t>
    </rPh>
    <rPh sb="670" eb="671">
      <t>デン</t>
    </rPh>
    <rPh sb="671" eb="673">
      <t>タンカ</t>
    </rPh>
    <rPh sb="674" eb="676">
      <t>ゲンショウ</t>
    </rPh>
    <rPh sb="677" eb="679">
      <t>ヨソウ</t>
    </rPh>
    <rPh sb="685" eb="687">
      <t>ケイエイ</t>
    </rPh>
    <rPh sb="691" eb="692">
      <t>カンガ</t>
    </rPh>
    <phoneticPr fontId="5"/>
  </si>
  <si>
    <t>【ごみ発電】
　総費用の中で一般会計繰出金の占める割合が高いが、電気事業（ごみ発電）による利益を繰り出しているに過ぎず、収益的収支比率は100％以上であり、特に経営を圧迫している状況ではない。
　営業収支比率については、営業費用は燃料費と電線路の保守点検費及び消費税等で将来的に大きく変動するものではなく、安定稼働ができていれば今後も黒字維持は可能と考えている。
　供給原価は、ごみ量の増加やごみ質の変動等による燃焼時の助燃剤（灯油）の経費の増加や、自家消費が増えて売電量が減少する等の不安定要素もあるが、電気事業全体の全国平均と比較しても大差はなく、また、ごみ発電量は、将来的にごみ量の大きな変動は考えにくいことから今後も安定的に推移していくと思われる。
　電気事業（ごみ発電）による利益を、主たる事業のごみ処理事業に繰り出しているため、繰出金の額により減価償却前営業利益が減少することもあるが、収益自体は安定している。
【風力発電】
　これまでは、企業債償還金が収益的収支比率に影響を与えていたが、平成29年度に償還が終了したことから、今後少なくともFIT適用期間中は、大規模修繕等による費用の増加がない限り、安定した経営が可能である。また、供給原価についても、企業債償還終了に伴い改善していくものと考えている。
　営業収支比率に関しては、近年経年劣化等による修繕は増加傾向にあるものの、大規模な修繕がない限り黒字維持は可能と考えている。
　EBITDAに関しても同様で、修繕費用の抑制が課題であるため、不具合発生の未然防止に努めることにより、総費用を縮減し収益性を高めていくことが求められる。</t>
    <rPh sb="3" eb="5">
      <t>ハツデン</t>
    </rPh>
    <rPh sb="8" eb="11">
      <t>ソウヒヨウ</t>
    </rPh>
    <rPh sb="12" eb="13">
      <t>ナカ</t>
    </rPh>
    <rPh sb="14" eb="16">
      <t>イッパン</t>
    </rPh>
    <rPh sb="16" eb="18">
      <t>カイケイ</t>
    </rPh>
    <rPh sb="18" eb="19">
      <t>ク</t>
    </rPh>
    <rPh sb="19" eb="20">
      <t>ダ</t>
    </rPh>
    <rPh sb="20" eb="21">
      <t>キン</t>
    </rPh>
    <rPh sb="22" eb="23">
      <t>シ</t>
    </rPh>
    <rPh sb="25" eb="27">
      <t>ワリアイ</t>
    </rPh>
    <rPh sb="28" eb="29">
      <t>タカ</t>
    </rPh>
    <rPh sb="32" eb="34">
      <t>デンキ</t>
    </rPh>
    <rPh sb="34" eb="36">
      <t>ジギョウ</t>
    </rPh>
    <rPh sb="39" eb="41">
      <t>ハツデン</t>
    </rPh>
    <rPh sb="45" eb="47">
      <t>リエキ</t>
    </rPh>
    <rPh sb="48" eb="49">
      <t>ク</t>
    </rPh>
    <rPh sb="50" eb="51">
      <t>ダ</t>
    </rPh>
    <rPh sb="56" eb="57">
      <t>ス</t>
    </rPh>
    <rPh sb="60" eb="62">
      <t>シュウエキ</t>
    </rPh>
    <rPh sb="62" eb="63">
      <t>テキ</t>
    </rPh>
    <rPh sb="63" eb="65">
      <t>シュウシ</t>
    </rPh>
    <rPh sb="65" eb="67">
      <t>ヒリツ</t>
    </rPh>
    <rPh sb="72" eb="74">
      <t>イジョウ</t>
    </rPh>
    <rPh sb="78" eb="79">
      <t>トク</t>
    </rPh>
    <rPh sb="80" eb="82">
      <t>ケイエイ</t>
    </rPh>
    <rPh sb="83" eb="85">
      <t>アッパク</t>
    </rPh>
    <rPh sb="89" eb="91">
      <t>ジョウキョウ</t>
    </rPh>
    <rPh sb="98" eb="100">
      <t>エイギョウ</t>
    </rPh>
    <rPh sb="100" eb="102">
      <t>シュウシ</t>
    </rPh>
    <rPh sb="102" eb="104">
      <t>ヒリツ</t>
    </rPh>
    <rPh sb="110" eb="112">
      <t>エイギョウ</t>
    </rPh>
    <rPh sb="112" eb="114">
      <t>ヒヨウ</t>
    </rPh>
    <rPh sb="115" eb="117">
      <t>ネンリョウ</t>
    </rPh>
    <rPh sb="117" eb="118">
      <t>ヒ</t>
    </rPh>
    <rPh sb="119" eb="121">
      <t>デンセン</t>
    </rPh>
    <rPh sb="121" eb="122">
      <t>ロ</t>
    </rPh>
    <rPh sb="123" eb="125">
      <t>ホシュ</t>
    </rPh>
    <rPh sb="125" eb="127">
      <t>テンケン</t>
    </rPh>
    <rPh sb="127" eb="128">
      <t>ヒ</t>
    </rPh>
    <rPh sb="128" eb="129">
      <t>オヨ</t>
    </rPh>
    <rPh sb="130" eb="133">
      <t>ショウヒゼイ</t>
    </rPh>
    <rPh sb="133" eb="134">
      <t>トウ</t>
    </rPh>
    <rPh sb="135" eb="137">
      <t>ショウライ</t>
    </rPh>
    <rPh sb="137" eb="138">
      <t>テキ</t>
    </rPh>
    <rPh sb="139" eb="140">
      <t>オオ</t>
    </rPh>
    <rPh sb="142" eb="144">
      <t>ヘンドウ</t>
    </rPh>
    <rPh sb="153" eb="155">
      <t>アンテイ</t>
    </rPh>
    <rPh sb="155" eb="157">
      <t>カドウ</t>
    </rPh>
    <rPh sb="164" eb="166">
      <t>コンゴ</t>
    </rPh>
    <rPh sb="167" eb="169">
      <t>クロジ</t>
    </rPh>
    <rPh sb="169" eb="171">
      <t>イジ</t>
    </rPh>
    <rPh sb="172" eb="174">
      <t>カノウ</t>
    </rPh>
    <rPh sb="175" eb="176">
      <t>カンガ</t>
    </rPh>
    <rPh sb="183" eb="185">
      <t>キョウキュウ</t>
    </rPh>
    <rPh sb="185" eb="187">
      <t>ゲンカ</t>
    </rPh>
    <rPh sb="191" eb="192">
      <t>リョウ</t>
    </rPh>
    <rPh sb="193" eb="195">
      <t>ゾウカ</t>
    </rPh>
    <rPh sb="198" eb="199">
      <t>シツ</t>
    </rPh>
    <rPh sb="200" eb="202">
      <t>ヘンドウ</t>
    </rPh>
    <rPh sb="202" eb="203">
      <t>トウ</t>
    </rPh>
    <rPh sb="206" eb="208">
      <t>ネンショウ</t>
    </rPh>
    <rPh sb="208" eb="209">
      <t>ジ</t>
    </rPh>
    <rPh sb="210" eb="212">
      <t>ジョネン</t>
    </rPh>
    <rPh sb="212" eb="213">
      <t>ザイ</t>
    </rPh>
    <rPh sb="214" eb="216">
      <t>トウユ</t>
    </rPh>
    <rPh sb="218" eb="220">
      <t>ケイヒ</t>
    </rPh>
    <rPh sb="221" eb="223">
      <t>ゾウカ</t>
    </rPh>
    <rPh sb="225" eb="227">
      <t>ジカ</t>
    </rPh>
    <rPh sb="227" eb="229">
      <t>ショウヒ</t>
    </rPh>
    <rPh sb="230" eb="231">
      <t>フ</t>
    </rPh>
    <rPh sb="233" eb="235">
      <t>バイデン</t>
    </rPh>
    <rPh sb="235" eb="236">
      <t>リョウ</t>
    </rPh>
    <rPh sb="237" eb="239">
      <t>ゲンショウ</t>
    </rPh>
    <rPh sb="241" eb="242">
      <t>トウ</t>
    </rPh>
    <rPh sb="243" eb="246">
      <t>フアンテイ</t>
    </rPh>
    <rPh sb="246" eb="248">
      <t>ヨウソ</t>
    </rPh>
    <rPh sb="253" eb="255">
      <t>デンキ</t>
    </rPh>
    <rPh sb="255" eb="257">
      <t>ジギョウ</t>
    </rPh>
    <rPh sb="257" eb="259">
      <t>ゼンタイ</t>
    </rPh>
    <rPh sb="260" eb="262">
      <t>ゼンコク</t>
    </rPh>
    <rPh sb="262" eb="264">
      <t>ヘイキン</t>
    </rPh>
    <rPh sb="265" eb="267">
      <t>ヒカク</t>
    </rPh>
    <rPh sb="270" eb="272">
      <t>タイサ</t>
    </rPh>
    <rPh sb="281" eb="283">
      <t>ハツデン</t>
    </rPh>
    <rPh sb="283" eb="284">
      <t>リョウ</t>
    </rPh>
    <rPh sb="286" eb="289">
      <t>ショウライテキ</t>
    </rPh>
    <rPh sb="292" eb="293">
      <t>リョウ</t>
    </rPh>
    <rPh sb="294" eb="295">
      <t>オオ</t>
    </rPh>
    <rPh sb="297" eb="299">
      <t>ヘンドウ</t>
    </rPh>
    <rPh sb="300" eb="301">
      <t>カンガ</t>
    </rPh>
    <rPh sb="309" eb="311">
      <t>コンゴ</t>
    </rPh>
    <rPh sb="312" eb="314">
      <t>アンテイ</t>
    </rPh>
    <rPh sb="314" eb="315">
      <t>テキ</t>
    </rPh>
    <rPh sb="316" eb="318">
      <t>スイイ</t>
    </rPh>
    <rPh sb="323" eb="324">
      <t>オモ</t>
    </rPh>
    <rPh sb="330" eb="332">
      <t>デンキ</t>
    </rPh>
    <rPh sb="332" eb="334">
      <t>ジギョウ</t>
    </rPh>
    <rPh sb="337" eb="339">
      <t>ハツデン</t>
    </rPh>
    <rPh sb="343" eb="345">
      <t>リエキ</t>
    </rPh>
    <rPh sb="347" eb="348">
      <t>シュ</t>
    </rPh>
    <rPh sb="350" eb="352">
      <t>ジギョウ</t>
    </rPh>
    <rPh sb="355" eb="357">
      <t>ショリ</t>
    </rPh>
    <rPh sb="357" eb="359">
      <t>ジギョウ</t>
    </rPh>
    <rPh sb="360" eb="361">
      <t>ク</t>
    </rPh>
    <rPh sb="362" eb="363">
      <t>ダ</t>
    </rPh>
    <rPh sb="370" eb="371">
      <t>クリ</t>
    </rPh>
    <rPh sb="371" eb="372">
      <t>ダ</t>
    </rPh>
    <rPh sb="372" eb="373">
      <t>キン</t>
    </rPh>
    <rPh sb="374" eb="375">
      <t>ガク</t>
    </rPh>
    <rPh sb="378" eb="380">
      <t>ゲンカ</t>
    </rPh>
    <rPh sb="380" eb="382">
      <t>ショウキャク</t>
    </rPh>
    <rPh sb="382" eb="383">
      <t>マエ</t>
    </rPh>
    <rPh sb="383" eb="385">
      <t>エイギョウ</t>
    </rPh>
    <rPh sb="385" eb="387">
      <t>リエキ</t>
    </rPh>
    <rPh sb="388" eb="390">
      <t>ゲンショウ</t>
    </rPh>
    <rPh sb="399" eb="401">
      <t>シュウエキ</t>
    </rPh>
    <rPh sb="401" eb="403">
      <t>ジタイ</t>
    </rPh>
    <rPh sb="404" eb="406">
      <t>アンテイ</t>
    </rPh>
    <rPh sb="414" eb="416">
      <t>フウリョク</t>
    </rPh>
    <rPh sb="416" eb="418">
      <t>ハツデン</t>
    </rPh>
    <rPh sb="430" eb="433">
      <t>ショウカンキン</t>
    </rPh>
    <rPh sb="434" eb="436">
      <t>シュウエキ</t>
    </rPh>
    <rPh sb="436" eb="437">
      <t>テキ</t>
    </rPh>
    <rPh sb="437" eb="439">
      <t>シュウシ</t>
    </rPh>
    <rPh sb="439" eb="441">
      <t>ヒリツ</t>
    </rPh>
    <rPh sb="442" eb="444">
      <t>エイキョウ</t>
    </rPh>
    <rPh sb="445" eb="446">
      <t>アタ</t>
    </rPh>
    <rPh sb="452" eb="454">
      <t>ヘイセイ</t>
    </rPh>
    <rPh sb="456" eb="458">
      <t>ネンド</t>
    </rPh>
    <rPh sb="462" eb="464">
      <t>シュウリョウ</t>
    </rPh>
    <rPh sb="471" eb="473">
      <t>コンゴ</t>
    </rPh>
    <rPh sb="473" eb="474">
      <t>スク</t>
    </rPh>
    <rPh sb="481" eb="483">
      <t>テキヨウ</t>
    </rPh>
    <rPh sb="483" eb="485">
      <t>キカン</t>
    </rPh>
    <rPh sb="485" eb="486">
      <t>チュウ</t>
    </rPh>
    <rPh sb="488" eb="491">
      <t>ダイキボ</t>
    </rPh>
    <rPh sb="491" eb="493">
      <t>シュウゼン</t>
    </rPh>
    <rPh sb="493" eb="494">
      <t>トウ</t>
    </rPh>
    <rPh sb="497" eb="499">
      <t>ヒヨウ</t>
    </rPh>
    <rPh sb="500" eb="502">
      <t>ゾウカ</t>
    </rPh>
    <rPh sb="505" eb="506">
      <t>カギ</t>
    </rPh>
    <rPh sb="508" eb="510">
      <t>アンテイ</t>
    </rPh>
    <rPh sb="512" eb="514">
      <t>ケイエイ</t>
    </rPh>
    <rPh sb="515" eb="517">
      <t>カノウ</t>
    </rPh>
    <rPh sb="534" eb="536">
      <t>キギョウ</t>
    </rPh>
    <rPh sb="536" eb="537">
      <t>サイ</t>
    </rPh>
    <rPh sb="539" eb="541">
      <t>シュウリョウ</t>
    </rPh>
    <rPh sb="561" eb="563">
      <t>エイギョウ</t>
    </rPh>
    <rPh sb="563" eb="565">
      <t>シュウシ</t>
    </rPh>
    <rPh sb="565" eb="567">
      <t>ヒリツ</t>
    </rPh>
    <rPh sb="568" eb="569">
      <t>カン</t>
    </rPh>
    <rPh sb="573" eb="575">
      <t>キンネン</t>
    </rPh>
    <rPh sb="575" eb="577">
      <t>ケイネン</t>
    </rPh>
    <rPh sb="577" eb="579">
      <t>レッカ</t>
    </rPh>
    <rPh sb="579" eb="580">
      <t>トウ</t>
    </rPh>
    <rPh sb="583" eb="585">
      <t>シュウゼン</t>
    </rPh>
    <rPh sb="586" eb="588">
      <t>ゾウカ</t>
    </rPh>
    <rPh sb="588" eb="590">
      <t>ケイコウ</t>
    </rPh>
    <rPh sb="597" eb="600">
      <t>ダイキボ</t>
    </rPh>
    <rPh sb="601" eb="603">
      <t>シュウゼン</t>
    </rPh>
    <rPh sb="606" eb="607">
      <t>カギ</t>
    </rPh>
    <rPh sb="608" eb="610">
      <t>クロジ</t>
    </rPh>
    <rPh sb="610" eb="612">
      <t>イジ</t>
    </rPh>
    <rPh sb="613" eb="615">
      <t>カノウ</t>
    </rPh>
    <rPh sb="616" eb="617">
      <t>カンガ</t>
    </rPh>
    <rPh sb="631" eb="632">
      <t>カン</t>
    </rPh>
    <rPh sb="635" eb="637">
      <t>ドウヨウ</t>
    </rPh>
    <rPh sb="639" eb="641">
      <t>シュウゼン</t>
    </rPh>
    <rPh sb="641" eb="643">
      <t>ヒヨウ</t>
    </rPh>
    <rPh sb="644" eb="646">
      <t>ヨクセイ</t>
    </rPh>
    <rPh sb="647" eb="649">
      <t>カダイ</t>
    </rPh>
    <rPh sb="655" eb="658">
      <t>フグアイ</t>
    </rPh>
    <rPh sb="658" eb="660">
      <t>ハッセイ</t>
    </rPh>
    <rPh sb="661" eb="663">
      <t>ミゼン</t>
    </rPh>
    <rPh sb="663" eb="665">
      <t>ボウシ</t>
    </rPh>
    <rPh sb="666" eb="667">
      <t>ツト</t>
    </rPh>
    <rPh sb="675" eb="678">
      <t>ソウヒヨウ</t>
    </rPh>
    <rPh sb="679" eb="681">
      <t>シュクゲン</t>
    </rPh>
    <rPh sb="682" eb="685">
      <t>シュウエキセイ</t>
    </rPh>
    <rPh sb="686" eb="687">
      <t>タカ</t>
    </rPh>
    <rPh sb="694" eb="695">
      <t>モト</t>
    </rPh>
    <phoneticPr fontId="5"/>
  </si>
  <si>
    <t>　風力発電は設備修繕費の増加、運転停止期間の長期化に伴う売電収入の減少などにより経営状況は不安定化の傾向にあるものの、ごみ発電の安定稼動により総合的にみると安定した経営ができていると考える。
　企業債については、風力発電は平成29年度、ごみ発電は平成30年度で償還が終了することから、それ以降は経営が安定していくものと考えられる。
　ただし、特に風力発電はFIT収入割合が高く、固定価格買取制度の調達期間終了後の収入減少リスクが高いため、当該リスクへの対応策を早期に検討していくことが必要と考える。
　また、風力発電（キララトゥーリマキ風力発電所）は、平成15年2月24日の発電開始以降運転を継続しているが、財務省が定める固定資産の法定耐用年数平成31年度までとなっているため、当該年度の設備や発電状況等を踏まえ、その後の経営判断を行うこととしている。経営戦略についてもこれに合わせて策定の検討を行う予定である。</t>
    <rPh sb="97" eb="99">
      <t>キギョウ</t>
    </rPh>
    <rPh sb="99" eb="100">
      <t>サイ</t>
    </rPh>
    <rPh sb="106" eb="108">
      <t>フウリョク</t>
    </rPh>
    <rPh sb="108" eb="110">
      <t>ハツデン</t>
    </rPh>
    <rPh sb="111" eb="113">
      <t>ヘイセイ</t>
    </rPh>
    <rPh sb="115" eb="116">
      <t>ネン</t>
    </rPh>
    <rPh sb="116" eb="117">
      <t>ド</t>
    </rPh>
    <rPh sb="120" eb="122">
      <t>ハツデン</t>
    </rPh>
    <rPh sb="123" eb="125">
      <t>ヘイセイ</t>
    </rPh>
    <rPh sb="127" eb="129">
      <t>ネンド</t>
    </rPh>
    <rPh sb="130" eb="132">
      <t>ショウカン</t>
    </rPh>
    <rPh sb="133" eb="135">
      <t>シュウリョウ</t>
    </rPh>
    <rPh sb="144" eb="146">
      <t>イコウ</t>
    </rPh>
    <rPh sb="147" eb="149">
      <t>ケイエイ</t>
    </rPh>
    <rPh sb="150" eb="152">
      <t>アンテイ</t>
    </rPh>
    <rPh sb="159" eb="160">
      <t>カンガ</t>
    </rPh>
    <rPh sb="171" eb="172">
      <t>トク</t>
    </rPh>
    <rPh sb="173" eb="175">
      <t>フウリョク</t>
    </rPh>
    <rPh sb="175" eb="177">
      <t>ハツデン</t>
    </rPh>
    <rPh sb="254" eb="256">
      <t>フウリョク</t>
    </rPh>
    <rPh sb="256" eb="258">
      <t>ハツデン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</si>
</sst>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xf numFmtId="14" fontId="10" fillId="0" borderId="11" xfId="2" applyNumberFormat="1" applyFont="1" applyFill="1" applyBorder="1" applyAlignment="1" applyProtection="1">
      <alignment horizontal="center" vertical="center" shrinkToFit="1"/>
      <protection locked="0"/>
    </xf>
    <xf numFmtId="0" fontId="10" fillId="0" borderId="11" xfId="2" applyNumberFormat="1" applyFont="1" applyFill="1" applyBorder="1" applyAlignment="1" applyProtection="1">
      <alignment horizontal="center" vertical="center" shrinkToFit="1"/>
      <protection locked="0"/>
    </xf>
    <xf numFmtId="0" fontId="10" fillId="0" borderId="11" xfId="2" applyFont="1" applyBorder="1" applyAlignment="1" applyProtection="1">
      <alignment horizontal="center" vertical="center" shrinkToFi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101</c:v>
                </c:pt>
                <c:pt idx="1">
                  <c:v>102.1</c:v>
                </c:pt>
                <c:pt idx="2">
                  <c:v>93.2</c:v>
                </c:pt>
                <c:pt idx="3">
                  <c:v>74.900000000000006</c:v>
                </c:pt>
                <c:pt idx="4">
                  <c:v>115.9</c:v>
                </c:pt>
              </c:numCache>
            </c:numRef>
          </c:val>
          <c:extLst xmlns:c16r2="http://schemas.microsoft.com/office/drawing/2015/06/chart">
            <c:ext xmlns:c16="http://schemas.microsoft.com/office/drawing/2014/chart" uri="{C3380CC4-5D6E-409C-BE32-E72D297353CC}">
              <c16:uniqueId val="{00000000-F247-450B-AA1D-27872CBC888B}"/>
            </c:ext>
          </c:extLst>
        </c:ser>
        <c:dLbls>
          <c:showLegendKey val="0"/>
          <c:showVal val="0"/>
          <c:showCatName val="0"/>
          <c:showSerName val="0"/>
          <c:showPercent val="0"/>
          <c:showBubbleSize val="0"/>
        </c:dLbls>
        <c:gapWidth val="180"/>
        <c:overlap val="-90"/>
        <c:axId val="345385008"/>
        <c:axId val="34538579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164.1</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F247-450B-AA1D-27872CBC888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247-450B-AA1D-27872CBC888B}"/>
            </c:ext>
          </c:extLst>
        </c:ser>
        <c:dLbls>
          <c:showLegendKey val="0"/>
          <c:showVal val="0"/>
          <c:showCatName val="0"/>
          <c:showSerName val="0"/>
          <c:showPercent val="0"/>
          <c:showBubbleSize val="0"/>
        </c:dLbls>
        <c:marker val="1"/>
        <c:smooth val="0"/>
        <c:axId val="345385008"/>
        <c:axId val="345385792"/>
      </c:lineChart>
      <c:catAx>
        <c:axId val="345385008"/>
        <c:scaling>
          <c:orientation val="minMax"/>
        </c:scaling>
        <c:delete val="0"/>
        <c:axPos val="b"/>
        <c:numFmt formatCode="ge" sourceLinked="1"/>
        <c:majorTickMark val="none"/>
        <c:minorTickMark val="none"/>
        <c:tickLblPos val="none"/>
        <c:crossAx val="345385792"/>
        <c:crosses val="autoZero"/>
        <c:auto val="0"/>
        <c:lblAlgn val="ctr"/>
        <c:lblOffset val="100"/>
        <c:noMultiLvlLbl val="1"/>
      </c:catAx>
      <c:valAx>
        <c:axId val="345385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3850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252.8</c:v>
                </c:pt>
                <c:pt idx="1">
                  <c:v>247</c:v>
                </c:pt>
                <c:pt idx="2">
                  <c:v>327.2</c:v>
                </c:pt>
                <c:pt idx="3">
                  <c:v>164.6</c:v>
                </c:pt>
                <c:pt idx="4">
                  <c:v>375.5</c:v>
                </c:pt>
              </c:numCache>
            </c:numRef>
          </c:val>
          <c:extLst xmlns:c16r2="http://schemas.microsoft.com/office/drawing/2015/06/chart">
            <c:ext xmlns:c16="http://schemas.microsoft.com/office/drawing/2014/chart" uri="{C3380CC4-5D6E-409C-BE32-E72D297353CC}">
              <c16:uniqueId val="{00000000-82FF-4304-B0DC-BC11B177A110}"/>
            </c:ext>
          </c:extLst>
        </c:ser>
        <c:dLbls>
          <c:showLegendKey val="0"/>
          <c:showVal val="0"/>
          <c:showCatName val="0"/>
          <c:showSerName val="0"/>
          <c:showPercent val="0"/>
          <c:showBubbleSize val="0"/>
        </c:dLbls>
        <c:gapWidth val="180"/>
        <c:overlap val="-90"/>
        <c:axId val="345387752"/>
        <c:axId val="34538383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366.9</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82FF-4304-B0DC-BC11B177A11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2FF-4304-B0DC-BC11B177A110}"/>
            </c:ext>
          </c:extLst>
        </c:ser>
        <c:dLbls>
          <c:showLegendKey val="0"/>
          <c:showVal val="0"/>
          <c:showCatName val="0"/>
          <c:showSerName val="0"/>
          <c:showPercent val="0"/>
          <c:showBubbleSize val="0"/>
        </c:dLbls>
        <c:marker val="1"/>
        <c:smooth val="0"/>
        <c:axId val="345387752"/>
        <c:axId val="345383832"/>
      </c:lineChart>
      <c:catAx>
        <c:axId val="345387752"/>
        <c:scaling>
          <c:orientation val="minMax"/>
        </c:scaling>
        <c:delete val="0"/>
        <c:axPos val="b"/>
        <c:numFmt formatCode="ge" sourceLinked="1"/>
        <c:majorTickMark val="none"/>
        <c:minorTickMark val="none"/>
        <c:tickLblPos val="none"/>
        <c:crossAx val="345383832"/>
        <c:crosses val="autoZero"/>
        <c:auto val="0"/>
        <c:lblAlgn val="ctr"/>
        <c:lblOffset val="100"/>
        <c:noMultiLvlLbl val="1"/>
      </c:catAx>
      <c:valAx>
        <c:axId val="345383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387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29-43F4-AB16-CCCA7A9A894B}"/>
            </c:ext>
          </c:extLst>
        </c:ser>
        <c:dLbls>
          <c:showLegendKey val="0"/>
          <c:showVal val="0"/>
          <c:showCatName val="0"/>
          <c:showSerName val="0"/>
          <c:showPercent val="0"/>
          <c:showBubbleSize val="0"/>
        </c:dLbls>
        <c:gapWidth val="180"/>
        <c:overlap val="-90"/>
        <c:axId val="345387360"/>
        <c:axId val="345386576"/>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29-43F4-AB16-CCCA7A9A894B}"/>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9129-43F4-AB16-CCCA7A9A894B}"/>
            </c:ext>
          </c:extLst>
        </c:ser>
        <c:dLbls>
          <c:showLegendKey val="0"/>
          <c:showVal val="0"/>
          <c:showCatName val="0"/>
          <c:showSerName val="0"/>
          <c:showPercent val="0"/>
          <c:showBubbleSize val="0"/>
        </c:dLbls>
        <c:marker val="1"/>
        <c:smooth val="0"/>
        <c:axId val="345387360"/>
        <c:axId val="345386576"/>
      </c:lineChart>
      <c:catAx>
        <c:axId val="345387360"/>
        <c:scaling>
          <c:orientation val="minMax"/>
        </c:scaling>
        <c:delete val="0"/>
        <c:axPos val="b"/>
        <c:numFmt formatCode="ge" sourceLinked="1"/>
        <c:majorTickMark val="none"/>
        <c:minorTickMark val="none"/>
        <c:tickLblPos val="none"/>
        <c:crossAx val="345386576"/>
        <c:crosses val="autoZero"/>
        <c:auto val="0"/>
        <c:lblAlgn val="ctr"/>
        <c:lblOffset val="100"/>
        <c:noMultiLvlLbl val="1"/>
      </c:catAx>
      <c:valAx>
        <c:axId val="34538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387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16510.900000000001</c:v>
                </c:pt>
                <c:pt idx="1">
                  <c:v>17091.5</c:v>
                </c:pt>
                <c:pt idx="2">
                  <c:v>17609.2</c:v>
                </c:pt>
                <c:pt idx="3">
                  <c:v>21355.8</c:v>
                </c:pt>
                <c:pt idx="4">
                  <c:v>14608</c:v>
                </c:pt>
              </c:numCache>
            </c:numRef>
          </c:val>
          <c:extLst xmlns:c16r2="http://schemas.microsoft.com/office/drawing/2015/06/chart">
            <c:ext xmlns:c16="http://schemas.microsoft.com/office/drawing/2014/chart" uri="{C3380CC4-5D6E-409C-BE32-E72D297353CC}">
              <c16:uniqueId val="{00000000-750A-4D83-95DA-853C02B08904}"/>
            </c:ext>
          </c:extLst>
        </c:ser>
        <c:dLbls>
          <c:showLegendKey val="0"/>
          <c:showVal val="0"/>
          <c:showCatName val="0"/>
          <c:showSerName val="0"/>
          <c:showPercent val="0"/>
          <c:showBubbleSize val="0"/>
        </c:dLbls>
        <c:gapWidth val="180"/>
        <c:overlap val="-90"/>
        <c:axId val="345384224"/>
        <c:axId val="34538461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11717.4</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750A-4D83-95DA-853C02B08904}"/>
            </c:ext>
          </c:extLst>
        </c:ser>
        <c:dLbls>
          <c:showLegendKey val="0"/>
          <c:showVal val="0"/>
          <c:showCatName val="0"/>
          <c:showSerName val="0"/>
          <c:showPercent val="0"/>
          <c:showBubbleSize val="0"/>
        </c:dLbls>
        <c:marker val="1"/>
        <c:smooth val="0"/>
        <c:axId val="345384224"/>
        <c:axId val="345384616"/>
      </c:lineChart>
      <c:catAx>
        <c:axId val="345384224"/>
        <c:scaling>
          <c:orientation val="minMax"/>
        </c:scaling>
        <c:delete val="0"/>
        <c:axPos val="b"/>
        <c:numFmt formatCode="ge" sourceLinked="1"/>
        <c:majorTickMark val="none"/>
        <c:minorTickMark val="none"/>
        <c:tickLblPos val="none"/>
        <c:crossAx val="345384616"/>
        <c:crosses val="autoZero"/>
        <c:auto val="0"/>
        <c:lblAlgn val="ctr"/>
        <c:lblOffset val="100"/>
        <c:noMultiLvlLbl val="1"/>
      </c:catAx>
      <c:valAx>
        <c:axId val="345384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384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25260</c:v>
                </c:pt>
                <c:pt idx="1">
                  <c:v>26200</c:v>
                </c:pt>
                <c:pt idx="2">
                  <c:v>20196</c:v>
                </c:pt>
                <c:pt idx="3">
                  <c:v>5895</c:v>
                </c:pt>
                <c:pt idx="4">
                  <c:v>35345</c:v>
                </c:pt>
              </c:numCache>
            </c:numRef>
          </c:val>
          <c:extLst xmlns:c16r2="http://schemas.microsoft.com/office/drawing/2015/06/chart">
            <c:ext xmlns:c16="http://schemas.microsoft.com/office/drawing/2014/chart" uri="{C3380CC4-5D6E-409C-BE32-E72D297353CC}">
              <c16:uniqueId val="{00000000-C547-4F4C-B908-85713FDF5B64}"/>
            </c:ext>
          </c:extLst>
        </c:ser>
        <c:dLbls>
          <c:showLegendKey val="0"/>
          <c:showVal val="0"/>
          <c:showCatName val="0"/>
          <c:showSerName val="0"/>
          <c:showPercent val="0"/>
          <c:showBubbleSize val="0"/>
        </c:dLbls>
        <c:gapWidth val="180"/>
        <c:overlap val="-90"/>
        <c:axId val="396259304"/>
        <c:axId val="39626244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108538</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C547-4F4C-B908-85713FDF5B64}"/>
            </c:ext>
          </c:extLst>
        </c:ser>
        <c:dLbls>
          <c:showLegendKey val="0"/>
          <c:showVal val="0"/>
          <c:showCatName val="0"/>
          <c:showSerName val="0"/>
          <c:showPercent val="0"/>
          <c:showBubbleSize val="0"/>
        </c:dLbls>
        <c:marker val="1"/>
        <c:smooth val="0"/>
        <c:axId val="396259304"/>
        <c:axId val="396262440"/>
      </c:lineChart>
      <c:catAx>
        <c:axId val="396259304"/>
        <c:scaling>
          <c:orientation val="minMax"/>
        </c:scaling>
        <c:delete val="0"/>
        <c:axPos val="b"/>
        <c:numFmt formatCode="ge" sourceLinked="1"/>
        <c:majorTickMark val="none"/>
        <c:minorTickMark val="none"/>
        <c:tickLblPos val="none"/>
        <c:crossAx val="396262440"/>
        <c:crosses val="autoZero"/>
        <c:auto val="0"/>
        <c:lblAlgn val="ctr"/>
        <c:lblOffset val="100"/>
        <c:noMultiLvlLbl val="1"/>
      </c:catAx>
      <c:valAx>
        <c:axId val="39626244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259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46.2</c:v>
                </c:pt>
                <c:pt idx="1">
                  <c:v>45.6</c:v>
                </c:pt>
                <c:pt idx="2">
                  <c:v>43.4</c:v>
                </c:pt>
                <c:pt idx="3">
                  <c:v>45.5</c:v>
                </c:pt>
                <c:pt idx="4">
                  <c:v>47.5</c:v>
                </c:pt>
              </c:numCache>
            </c:numRef>
          </c:val>
          <c:extLst xmlns:c16r2="http://schemas.microsoft.com/office/drawing/2015/06/chart">
            <c:ext xmlns:c16="http://schemas.microsoft.com/office/drawing/2014/chart" uri="{C3380CC4-5D6E-409C-BE32-E72D297353CC}">
              <c16:uniqueId val="{00000000-D24A-4EA7-817E-7C636B5B7CD0}"/>
            </c:ext>
          </c:extLst>
        </c:ser>
        <c:dLbls>
          <c:showLegendKey val="0"/>
          <c:showVal val="0"/>
          <c:showCatName val="0"/>
          <c:showSerName val="0"/>
          <c:showPercent val="0"/>
          <c:showBubbleSize val="0"/>
        </c:dLbls>
        <c:gapWidth val="180"/>
        <c:overlap val="-90"/>
        <c:axId val="396263616"/>
        <c:axId val="39626048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35.9</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D24A-4EA7-817E-7C636B5B7CD0}"/>
            </c:ext>
          </c:extLst>
        </c:ser>
        <c:dLbls>
          <c:showLegendKey val="0"/>
          <c:showVal val="0"/>
          <c:showCatName val="0"/>
          <c:showSerName val="0"/>
          <c:showPercent val="0"/>
          <c:showBubbleSize val="0"/>
        </c:dLbls>
        <c:marker val="1"/>
        <c:smooth val="0"/>
        <c:axId val="396263616"/>
        <c:axId val="396260480"/>
      </c:lineChart>
      <c:catAx>
        <c:axId val="396263616"/>
        <c:scaling>
          <c:orientation val="minMax"/>
        </c:scaling>
        <c:delete val="0"/>
        <c:axPos val="b"/>
        <c:numFmt formatCode="ge" sourceLinked="1"/>
        <c:majorTickMark val="none"/>
        <c:minorTickMark val="none"/>
        <c:tickLblPos val="none"/>
        <c:crossAx val="396260480"/>
        <c:crosses val="autoZero"/>
        <c:auto val="0"/>
        <c:lblAlgn val="ctr"/>
        <c:lblOffset val="100"/>
        <c:noMultiLvlLbl val="1"/>
      </c:catAx>
      <c:valAx>
        <c:axId val="396260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2636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22.8</c:v>
                </c:pt>
                <c:pt idx="1">
                  <c:v>34.4</c:v>
                </c:pt>
                <c:pt idx="2">
                  <c:v>18.899999999999999</c:v>
                </c:pt>
                <c:pt idx="3">
                  <c:v>58.3</c:v>
                </c:pt>
                <c:pt idx="4">
                  <c:v>28.3</c:v>
                </c:pt>
              </c:numCache>
            </c:numRef>
          </c:val>
          <c:extLst xmlns:c16r2="http://schemas.microsoft.com/office/drawing/2015/06/chart">
            <c:ext xmlns:c16="http://schemas.microsoft.com/office/drawing/2014/chart" uri="{C3380CC4-5D6E-409C-BE32-E72D297353CC}">
              <c16:uniqueId val="{00000000-444E-4757-8B3F-D2900731D707}"/>
            </c:ext>
          </c:extLst>
        </c:ser>
        <c:dLbls>
          <c:showLegendKey val="0"/>
          <c:showVal val="0"/>
          <c:showCatName val="0"/>
          <c:showSerName val="0"/>
          <c:showPercent val="0"/>
          <c:showBubbleSize val="0"/>
        </c:dLbls>
        <c:gapWidth val="180"/>
        <c:overlap val="-90"/>
        <c:axId val="396264008"/>
        <c:axId val="39625852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23</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444E-4757-8B3F-D2900731D707}"/>
            </c:ext>
          </c:extLst>
        </c:ser>
        <c:dLbls>
          <c:showLegendKey val="0"/>
          <c:showVal val="0"/>
          <c:showCatName val="0"/>
          <c:showSerName val="0"/>
          <c:showPercent val="0"/>
          <c:showBubbleSize val="0"/>
        </c:dLbls>
        <c:marker val="1"/>
        <c:smooth val="0"/>
        <c:axId val="396264008"/>
        <c:axId val="396258520"/>
      </c:lineChart>
      <c:catAx>
        <c:axId val="396264008"/>
        <c:scaling>
          <c:orientation val="minMax"/>
        </c:scaling>
        <c:delete val="0"/>
        <c:axPos val="b"/>
        <c:numFmt formatCode="ge" sourceLinked="1"/>
        <c:majorTickMark val="none"/>
        <c:minorTickMark val="none"/>
        <c:tickLblPos val="none"/>
        <c:crossAx val="396258520"/>
        <c:crosses val="autoZero"/>
        <c:auto val="0"/>
        <c:lblAlgn val="ctr"/>
        <c:lblOffset val="100"/>
        <c:noMultiLvlLbl val="1"/>
      </c:catAx>
      <c:valAx>
        <c:axId val="396258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264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162.1</c:v>
                </c:pt>
                <c:pt idx="1">
                  <c:v>101.9</c:v>
                </c:pt>
                <c:pt idx="2">
                  <c:v>85.4</c:v>
                </c:pt>
                <c:pt idx="3">
                  <c:v>50.3</c:v>
                </c:pt>
                <c:pt idx="4">
                  <c:v>4.5999999999999996</c:v>
                </c:pt>
              </c:numCache>
            </c:numRef>
          </c:val>
          <c:extLst xmlns:c16r2="http://schemas.microsoft.com/office/drawing/2015/06/chart">
            <c:ext xmlns:c16="http://schemas.microsoft.com/office/drawing/2014/chart" uri="{C3380CC4-5D6E-409C-BE32-E72D297353CC}">
              <c16:uniqueId val="{00000000-3F77-4069-8C8F-DA1CF818723D}"/>
            </c:ext>
          </c:extLst>
        </c:ser>
        <c:dLbls>
          <c:showLegendKey val="0"/>
          <c:showVal val="0"/>
          <c:showCatName val="0"/>
          <c:showSerName val="0"/>
          <c:showPercent val="0"/>
          <c:showBubbleSize val="0"/>
        </c:dLbls>
        <c:gapWidth val="180"/>
        <c:overlap val="-90"/>
        <c:axId val="396257736"/>
        <c:axId val="3962628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106.8</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3F77-4069-8C8F-DA1CF818723D}"/>
            </c:ext>
          </c:extLst>
        </c:ser>
        <c:dLbls>
          <c:showLegendKey val="0"/>
          <c:showVal val="0"/>
          <c:showCatName val="0"/>
          <c:showSerName val="0"/>
          <c:showPercent val="0"/>
          <c:showBubbleSize val="0"/>
        </c:dLbls>
        <c:marker val="1"/>
        <c:smooth val="0"/>
        <c:axId val="396257736"/>
        <c:axId val="396262832"/>
      </c:lineChart>
      <c:catAx>
        <c:axId val="396257736"/>
        <c:scaling>
          <c:orientation val="minMax"/>
        </c:scaling>
        <c:delete val="0"/>
        <c:axPos val="b"/>
        <c:numFmt formatCode="ge" sourceLinked="1"/>
        <c:majorTickMark val="none"/>
        <c:minorTickMark val="none"/>
        <c:tickLblPos val="none"/>
        <c:crossAx val="396262832"/>
        <c:crosses val="autoZero"/>
        <c:auto val="0"/>
        <c:lblAlgn val="ctr"/>
        <c:lblOffset val="100"/>
        <c:noMultiLvlLbl val="1"/>
      </c:catAx>
      <c:valAx>
        <c:axId val="396262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257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11-48C2-A795-08CD5CFC8D9D}"/>
            </c:ext>
          </c:extLst>
        </c:ser>
        <c:dLbls>
          <c:showLegendKey val="0"/>
          <c:showVal val="0"/>
          <c:showCatName val="0"/>
          <c:showSerName val="0"/>
          <c:showPercent val="0"/>
          <c:showBubbleSize val="0"/>
        </c:dLbls>
        <c:gapWidth val="180"/>
        <c:overlap val="-90"/>
        <c:axId val="396260872"/>
        <c:axId val="39626126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11-48C2-A795-08CD5CFC8D9D}"/>
            </c:ext>
          </c:extLst>
        </c:ser>
        <c:dLbls>
          <c:showLegendKey val="0"/>
          <c:showVal val="0"/>
          <c:showCatName val="0"/>
          <c:showSerName val="0"/>
          <c:showPercent val="0"/>
          <c:showBubbleSize val="0"/>
        </c:dLbls>
        <c:marker val="1"/>
        <c:smooth val="0"/>
        <c:axId val="396260872"/>
        <c:axId val="396261264"/>
      </c:lineChart>
      <c:catAx>
        <c:axId val="396260872"/>
        <c:scaling>
          <c:orientation val="minMax"/>
        </c:scaling>
        <c:delete val="0"/>
        <c:axPos val="b"/>
        <c:numFmt formatCode="ge" sourceLinked="1"/>
        <c:majorTickMark val="none"/>
        <c:minorTickMark val="none"/>
        <c:tickLblPos val="none"/>
        <c:crossAx val="396261264"/>
        <c:crosses val="autoZero"/>
        <c:auto val="0"/>
        <c:lblAlgn val="ctr"/>
        <c:lblOffset val="100"/>
        <c:noMultiLvlLbl val="1"/>
      </c:catAx>
      <c:valAx>
        <c:axId val="396261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9626087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81.2</c:v>
                </c:pt>
                <c:pt idx="1">
                  <c:v>80.900000000000006</c:v>
                </c:pt>
                <c:pt idx="2">
                  <c:v>79.599999999999994</c:v>
                </c:pt>
                <c:pt idx="3">
                  <c:v>79.8</c:v>
                </c:pt>
                <c:pt idx="4">
                  <c:v>83.6</c:v>
                </c:pt>
              </c:numCache>
            </c:numRef>
          </c:val>
          <c:extLst xmlns:c16r2="http://schemas.microsoft.com/office/drawing/2015/06/chart">
            <c:ext xmlns:c16="http://schemas.microsoft.com/office/drawing/2014/chart" uri="{C3380CC4-5D6E-409C-BE32-E72D297353CC}">
              <c16:uniqueId val="{00000000-50B5-4854-90D1-7737C29B47CD}"/>
            </c:ext>
          </c:extLst>
        </c:ser>
        <c:dLbls>
          <c:showLegendKey val="0"/>
          <c:showVal val="0"/>
          <c:showCatName val="0"/>
          <c:showSerName val="0"/>
          <c:showPercent val="0"/>
          <c:showBubbleSize val="0"/>
        </c:dLbls>
        <c:gapWidth val="180"/>
        <c:overlap val="-90"/>
        <c:axId val="396256952"/>
        <c:axId val="39626165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61.5</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50B5-4854-90D1-7737C29B47CD}"/>
            </c:ext>
          </c:extLst>
        </c:ser>
        <c:dLbls>
          <c:showLegendKey val="0"/>
          <c:showVal val="0"/>
          <c:showCatName val="0"/>
          <c:showSerName val="0"/>
          <c:showPercent val="0"/>
          <c:showBubbleSize val="0"/>
        </c:dLbls>
        <c:marker val="1"/>
        <c:smooth val="0"/>
        <c:axId val="396256952"/>
        <c:axId val="396261656"/>
      </c:lineChart>
      <c:catAx>
        <c:axId val="396256952"/>
        <c:scaling>
          <c:orientation val="minMax"/>
        </c:scaling>
        <c:delete val="0"/>
        <c:axPos val="b"/>
        <c:numFmt formatCode="ge" sourceLinked="1"/>
        <c:majorTickMark val="none"/>
        <c:minorTickMark val="none"/>
        <c:tickLblPos val="none"/>
        <c:crossAx val="396261656"/>
        <c:crosses val="autoZero"/>
        <c:auto val="0"/>
        <c:lblAlgn val="ctr"/>
        <c:lblOffset val="100"/>
        <c:noMultiLvlLbl val="1"/>
      </c:catAx>
      <c:valAx>
        <c:axId val="396261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256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35-4EAF-A61B-F5D2682B4610}"/>
            </c:ext>
          </c:extLst>
        </c:ser>
        <c:dLbls>
          <c:showLegendKey val="0"/>
          <c:showVal val="0"/>
          <c:showCatName val="0"/>
          <c:showSerName val="0"/>
          <c:showPercent val="0"/>
          <c:showBubbleSize val="0"/>
        </c:dLbls>
        <c:gapWidth val="180"/>
        <c:overlap val="-90"/>
        <c:axId val="396257344"/>
        <c:axId val="39625812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35-4EAF-A61B-F5D2682B4610}"/>
            </c:ext>
          </c:extLst>
        </c:ser>
        <c:dLbls>
          <c:showLegendKey val="0"/>
          <c:showVal val="0"/>
          <c:showCatName val="0"/>
          <c:showSerName val="0"/>
          <c:showPercent val="0"/>
          <c:showBubbleSize val="0"/>
        </c:dLbls>
        <c:marker val="1"/>
        <c:smooth val="0"/>
        <c:axId val="396257344"/>
        <c:axId val="396258128"/>
      </c:lineChart>
      <c:catAx>
        <c:axId val="396257344"/>
        <c:scaling>
          <c:orientation val="minMax"/>
        </c:scaling>
        <c:delete val="0"/>
        <c:axPos val="b"/>
        <c:numFmt formatCode="ge" sourceLinked="1"/>
        <c:majorTickMark val="none"/>
        <c:minorTickMark val="none"/>
        <c:tickLblPos val="none"/>
        <c:crossAx val="396258128"/>
        <c:crosses val="autoZero"/>
        <c:auto val="0"/>
        <c:lblAlgn val="ctr"/>
        <c:lblOffset val="100"/>
        <c:noMultiLvlLbl val="1"/>
      </c:catAx>
      <c:valAx>
        <c:axId val="396258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257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AF-404C-B70B-954BB14709E4}"/>
            </c:ext>
          </c:extLst>
        </c:ser>
        <c:dLbls>
          <c:showLegendKey val="0"/>
          <c:showVal val="0"/>
          <c:showCatName val="0"/>
          <c:showSerName val="0"/>
          <c:showPercent val="0"/>
          <c:showBubbleSize val="0"/>
        </c:dLbls>
        <c:gapWidth val="180"/>
        <c:overlap val="-90"/>
        <c:axId val="345386184"/>
        <c:axId val="3453822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AF-404C-B70B-954BB14709E4}"/>
            </c:ext>
          </c:extLst>
        </c:ser>
        <c:dLbls>
          <c:showLegendKey val="0"/>
          <c:showVal val="0"/>
          <c:showCatName val="0"/>
          <c:showSerName val="0"/>
          <c:showPercent val="0"/>
          <c:showBubbleSize val="0"/>
        </c:dLbls>
        <c:marker val="1"/>
        <c:smooth val="0"/>
        <c:axId val="345386184"/>
        <c:axId val="345382264"/>
      </c:lineChart>
      <c:catAx>
        <c:axId val="345386184"/>
        <c:scaling>
          <c:orientation val="minMax"/>
        </c:scaling>
        <c:delete val="0"/>
        <c:axPos val="b"/>
        <c:numFmt formatCode="ge" sourceLinked="1"/>
        <c:majorTickMark val="none"/>
        <c:minorTickMark val="none"/>
        <c:tickLblPos val="none"/>
        <c:crossAx val="345382264"/>
        <c:crosses val="autoZero"/>
        <c:auto val="0"/>
        <c:lblAlgn val="ctr"/>
        <c:lblOffset val="100"/>
        <c:noMultiLvlLbl val="1"/>
      </c:catAx>
      <c:valAx>
        <c:axId val="345382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386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54-4EFE-9C78-FFCA2005E519}"/>
            </c:ext>
          </c:extLst>
        </c:ser>
        <c:dLbls>
          <c:showLegendKey val="0"/>
          <c:showVal val="0"/>
          <c:showCatName val="0"/>
          <c:showSerName val="0"/>
          <c:showPercent val="0"/>
          <c:showBubbleSize val="0"/>
        </c:dLbls>
        <c:gapWidth val="180"/>
        <c:overlap val="-90"/>
        <c:axId val="345383440"/>
        <c:axId val="39690852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54-4EFE-9C78-FFCA2005E519}"/>
            </c:ext>
          </c:extLst>
        </c:ser>
        <c:dLbls>
          <c:showLegendKey val="0"/>
          <c:showVal val="0"/>
          <c:showCatName val="0"/>
          <c:showSerName val="0"/>
          <c:showPercent val="0"/>
          <c:showBubbleSize val="0"/>
        </c:dLbls>
        <c:marker val="1"/>
        <c:smooth val="0"/>
        <c:axId val="345383440"/>
        <c:axId val="396908528"/>
      </c:lineChart>
      <c:catAx>
        <c:axId val="345383440"/>
        <c:scaling>
          <c:orientation val="minMax"/>
        </c:scaling>
        <c:delete val="0"/>
        <c:axPos val="b"/>
        <c:numFmt formatCode="ge" sourceLinked="1"/>
        <c:majorTickMark val="none"/>
        <c:minorTickMark val="none"/>
        <c:tickLblPos val="none"/>
        <c:crossAx val="396908528"/>
        <c:crosses val="autoZero"/>
        <c:auto val="0"/>
        <c:lblAlgn val="ctr"/>
        <c:lblOffset val="100"/>
        <c:noMultiLvlLbl val="1"/>
      </c:catAx>
      <c:valAx>
        <c:axId val="396908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53834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A4-4D3B-801D-B63E9D2C6415}"/>
            </c:ext>
          </c:extLst>
        </c:ser>
        <c:dLbls>
          <c:showLegendKey val="0"/>
          <c:showVal val="0"/>
          <c:showCatName val="0"/>
          <c:showSerName val="0"/>
          <c:showPercent val="0"/>
          <c:showBubbleSize val="0"/>
        </c:dLbls>
        <c:gapWidth val="180"/>
        <c:overlap val="-90"/>
        <c:axId val="396912448"/>
        <c:axId val="39691205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A4-4D3B-801D-B63E9D2C6415}"/>
            </c:ext>
          </c:extLst>
        </c:ser>
        <c:dLbls>
          <c:showLegendKey val="0"/>
          <c:showVal val="0"/>
          <c:showCatName val="0"/>
          <c:showSerName val="0"/>
          <c:showPercent val="0"/>
          <c:showBubbleSize val="0"/>
        </c:dLbls>
        <c:marker val="1"/>
        <c:smooth val="0"/>
        <c:axId val="396912448"/>
        <c:axId val="396912056"/>
      </c:lineChart>
      <c:catAx>
        <c:axId val="396912448"/>
        <c:scaling>
          <c:orientation val="minMax"/>
        </c:scaling>
        <c:delete val="0"/>
        <c:axPos val="b"/>
        <c:numFmt formatCode="ge" sourceLinked="1"/>
        <c:majorTickMark val="none"/>
        <c:minorTickMark val="none"/>
        <c:tickLblPos val="none"/>
        <c:crossAx val="396912056"/>
        <c:crosses val="autoZero"/>
        <c:auto val="0"/>
        <c:lblAlgn val="ctr"/>
        <c:lblOffset val="100"/>
        <c:noMultiLvlLbl val="1"/>
      </c:catAx>
      <c:valAx>
        <c:axId val="396912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912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91D-495A-A609-D41FD6EDDC6C}"/>
            </c:ext>
          </c:extLst>
        </c:ser>
        <c:dLbls>
          <c:showLegendKey val="0"/>
          <c:showVal val="0"/>
          <c:showCatName val="0"/>
          <c:showSerName val="0"/>
          <c:showPercent val="0"/>
          <c:showBubbleSize val="0"/>
        </c:dLbls>
        <c:gapWidth val="180"/>
        <c:overlap val="-90"/>
        <c:axId val="396909704"/>
        <c:axId val="39690892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1D-495A-A609-D41FD6EDDC6C}"/>
            </c:ext>
          </c:extLst>
        </c:ser>
        <c:dLbls>
          <c:showLegendKey val="0"/>
          <c:showVal val="0"/>
          <c:showCatName val="0"/>
          <c:showSerName val="0"/>
          <c:showPercent val="0"/>
          <c:showBubbleSize val="0"/>
        </c:dLbls>
        <c:marker val="1"/>
        <c:smooth val="0"/>
        <c:axId val="396909704"/>
        <c:axId val="396908920"/>
      </c:lineChart>
      <c:catAx>
        <c:axId val="396909704"/>
        <c:scaling>
          <c:orientation val="minMax"/>
        </c:scaling>
        <c:delete val="0"/>
        <c:axPos val="b"/>
        <c:numFmt formatCode="ge" sourceLinked="1"/>
        <c:majorTickMark val="none"/>
        <c:minorTickMark val="none"/>
        <c:tickLblPos val="none"/>
        <c:crossAx val="396908920"/>
        <c:crosses val="autoZero"/>
        <c:auto val="0"/>
        <c:lblAlgn val="ctr"/>
        <c:lblOffset val="100"/>
        <c:noMultiLvlLbl val="1"/>
      </c:catAx>
      <c:valAx>
        <c:axId val="396908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909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63.1</c:v>
                </c:pt>
                <c:pt idx="1">
                  <c:v>61.1</c:v>
                </c:pt>
                <c:pt idx="2">
                  <c:v>59.4</c:v>
                </c:pt>
                <c:pt idx="3">
                  <c:v>63.1</c:v>
                </c:pt>
                <c:pt idx="4">
                  <c:v>63.6</c:v>
                </c:pt>
              </c:numCache>
            </c:numRef>
          </c:val>
          <c:extLst xmlns:c16r2="http://schemas.microsoft.com/office/drawing/2015/06/chart">
            <c:ext xmlns:c16="http://schemas.microsoft.com/office/drawing/2014/chart" uri="{C3380CC4-5D6E-409C-BE32-E72D297353CC}">
              <c16:uniqueId val="{00000000-5287-4E7B-B2A8-017F9A31A10F}"/>
            </c:ext>
          </c:extLst>
        </c:ser>
        <c:dLbls>
          <c:showLegendKey val="0"/>
          <c:showVal val="0"/>
          <c:showCatName val="0"/>
          <c:showSerName val="0"/>
          <c:showPercent val="0"/>
          <c:showBubbleSize val="0"/>
        </c:dLbls>
        <c:gapWidth val="180"/>
        <c:overlap val="-90"/>
        <c:axId val="396913232"/>
        <c:axId val="3969128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48</c:v>
                </c:pt>
                <c:pt idx="1">
                  <c:v>48.9</c:v>
                </c:pt>
                <c:pt idx="2">
                  <c:v>47.8</c:v>
                </c:pt>
                <c:pt idx="3">
                  <c:v>53.5</c:v>
                </c:pt>
                <c:pt idx="4">
                  <c:v>62.3</c:v>
                </c:pt>
              </c:numCache>
            </c:numRef>
          </c:val>
          <c:smooth val="0"/>
          <c:extLst xmlns:c16r2="http://schemas.microsoft.com/office/drawing/2015/06/chart">
            <c:ext xmlns:c16="http://schemas.microsoft.com/office/drawing/2014/chart" uri="{C3380CC4-5D6E-409C-BE32-E72D297353CC}">
              <c16:uniqueId val="{00000001-5287-4E7B-B2A8-017F9A31A10F}"/>
            </c:ext>
          </c:extLst>
        </c:ser>
        <c:dLbls>
          <c:showLegendKey val="0"/>
          <c:showVal val="0"/>
          <c:showCatName val="0"/>
          <c:showSerName val="0"/>
          <c:showPercent val="0"/>
          <c:showBubbleSize val="0"/>
        </c:dLbls>
        <c:marker val="1"/>
        <c:smooth val="0"/>
        <c:axId val="396913232"/>
        <c:axId val="396912840"/>
      </c:lineChart>
      <c:catAx>
        <c:axId val="396913232"/>
        <c:scaling>
          <c:orientation val="minMax"/>
        </c:scaling>
        <c:delete val="0"/>
        <c:axPos val="b"/>
        <c:numFmt formatCode="ge" sourceLinked="1"/>
        <c:majorTickMark val="none"/>
        <c:minorTickMark val="none"/>
        <c:tickLblPos val="none"/>
        <c:crossAx val="396912840"/>
        <c:crosses val="autoZero"/>
        <c:auto val="0"/>
        <c:lblAlgn val="ctr"/>
        <c:lblOffset val="100"/>
        <c:noMultiLvlLbl val="1"/>
      </c:catAx>
      <c:valAx>
        <c:axId val="396912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91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F7-446C-BF17-08AE5032623F}"/>
            </c:ext>
          </c:extLst>
        </c:ser>
        <c:dLbls>
          <c:showLegendKey val="0"/>
          <c:showVal val="0"/>
          <c:showCatName val="0"/>
          <c:showSerName val="0"/>
          <c:showPercent val="0"/>
          <c:showBubbleSize val="0"/>
        </c:dLbls>
        <c:gapWidth val="180"/>
        <c:overlap val="-90"/>
        <c:axId val="396909312"/>
        <c:axId val="3969061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11.8</c:v>
                </c:pt>
                <c:pt idx="1">
                  <c:v>5.5</c:v>
                </c:pt>
                <c:pt idx="2">
                  <c:v>13.8</c:v>
                </c:pt>
                <c:pt idx="3">
                  <c:v>9.4</c:v>
                </c:pt>
                <c:pt idx="4">
                  <c:v>8.1999999999999993</c:v>
                </c:pt>
              </c:numCache>
            </c:numRef>
          </c:val>
          <c:smooth val="0"/>
          <c:extLst xmlns:c16r2="http://schemas.microsoft.com/office/drawing/2015/06/chart">
            <c:ext xmlns:c16="http://schemas.microsoft.com/office/drawing/2014/chart" uri="{C3380CC4-5D6E-409C-BE32-E72D297353CC}">
              <c16:uniqueId val="{00000001-71F7-446C-BF17-08AE5032623F}"/>
            </c:ext>
          </c:extLst>
        </c:ser>
        <c:dLbls>
          <c:showLegendKey val="0"/>
          <c:showVal val="0"/>
          <c:showCatName val="0"/>
          <c:showSerName val="0"/>
          <c:showPercent val="0"/>
          <c:showBubbleSize val="0"/>
        </c:dLbls>
        <c:marker val="1"/>
        <c:smooth val="0"/>
        <c:axId val="396909312"/>
        <c:axId val="396906176"/>
      </c:lineChart>
      <c:catAx>
        <c:axId val="396909312"/>
        <c:scaling>
          <c:orientation val="minMax"/>
        </c:scaling>
        <c:delete val="0"/>
        <c:axPos val="b"/>
        <c:numFmt formatCode="ge" sourceLinked="1"/>
        <c:majorTickMark val="none"/>
        <c:minorTickMark val="none"/>
        <c:tickLblPos val="none"/>
        <c:crossAx val="396906176"/>
        <c:crosses val="autoZero"/>
        <c:auto val="0"/>
        <c:lblAlgn val="ctr"/>
        <c:lblOffset val="100"/>
        <c:noMultiLvlLbl val="1"/>
      </c:catAx>
      <c:valAx>
        <c:axId val="396906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909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96.9</c:v>
                </c:pt>
                <c:pt idx="1">
                  <c:v>64.8</c:v>
                </c:pt>
                <c:pt idx="2">
                  <c:v>51.1</c:v>
                </c:pt>
                <c:pt idx="3">
                  <c:v>32.5</c:v>
                </c:pt>
                <c:pt idx="4">
                  <c:v>9.3000000000000007</c:v>
                </c:pt>
              </c:numCache>
            </c:numRef>
          </c:val>
          <c:extLst xmlns:c16r2="http://schemas.microsoft.com/office/drawing/2015/06/chart">
            <c:ext xmlns:c16="http://schemas.microsoft.com/office/drawing/2014/chart" uri="{C3380CC4-5D6E-409C-BE32-E72D297353CC}">
              <c16:uniqueId val="{00000000-4070-45EA-9AC9-20C669D911EC}"/>
            </c:ext>
          </c:extLst>
        </c:ser>
        <c:dLbls>
          <c:showLegendKey val="0"/>
          <c:showVal val="0"/>
          <c:showCatName val="0"/>
          <c:showSerName val="0"/>
          <c:showPercent val="0"/>
          <c:showBubbleSize val="0"/>
        </c:dLbls>
        <c:gapWidth val="180"/>
        <c:overlap val="-90"/>
        <c:axId val="396906960"/>
        <c:axId val="39691048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21.2</c:v>
                </c:pt>
                <c:pt idx="1">
                  <c:v>14.4</c:v>
                </c:pt>
                <c:pt idx="2">
                  <c:v>11.3</c:v>
                </c:pt>
                <c:pt idx="3">
                  <c:v>0.5</c:v>
                </c:pt>
                <c:pt idx="4">
                  <c:v>16.7</c:v>
                </c:pt>
              </c:numCache>
            </c:numRef>
          </c:val>
          <c:smooth val="0"/>
          <c:extLst xmlns:c16r2="http://schemas.microsoft.com/office/drawing/2015/06/chart">
            <c:ext xmlns:c16="http://schemas.microsoft.com/office/drawing/2014/chart" uri="{C3380CC4-5D6E-409C-BE32-E72D297353CC}">
              <c16:uniqueId val="{00000001-4070-45EA-9AC9-20C669D911EC}"/>
            </c:ext>
          </c:extLst>
        </c:ser>
        <c:dLbls>
          <c:showLegendKey val="0"/>
          <c:showVal val="0"/>
          <c:showCatName val="0"/>
          <c:showSerName val="0"/>
          <c:showPercent val="0"/>
          <c:showBubbleSize val="0"/>
        </c:dLbls>
        <c:marker val="1"/>
        <c:smooth val="0"/>
        <c:axId val="396906960"/>
        <c:axId val="396910488"/>
      </c:lineChart>
      <c:catAx>
        <c:axId val="396906960"/>
        <c:scaling>
          <c:orientation val="minMax"/>
        </c:scaling>
        <c:delete val="0"/>
        <c:axPos val="b"/>
        <c:numFmt formatCode="ge" sourceLinked="1"/>
        <c:majorTickMark val="none"/>
        <c:minorTickMark val="none"/>
        <c:tickLblPos val="none"/>
        <c:crossAx val="396910488"/>
        <c:crosses val="autoZero"/>
        <c:auto val="0"/>
        <c:lblAlgn val="ctr"/>
        <c:lblOffset val="100"/>
        <c:noMultiLvlLbl val="1"/>
      </c:catAx>
      <c:valAx>
        <c:axId val="396910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906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CF-490E-B858-B35AB2DA1EE6}"/>
            </c:ext>
          </c:extLst>
        </c:ser>
        <c:dLbls>
          <c:showLegendKey val="0"/>
          <c:showVal val="0"/>
          <c:showCatName val="0"/>
          <c:showSerName val="0"/>
          <c:showPercent val="0"/>
          <c:showBubbleSize val="0"/>
        </c:dLbls>
        <c:gapWidth val="180"/>
        <c:overlap val="-90"/>
        <c:axId val="396910880"/>
        <c:axId val="39691127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CF-490E-B858-B35AB2DA1EE6}"/>
            </c:ext>
          </c:extLst>
        </c:ser>
        <c:dLbls>
          <c:showLegendKey val="0"/>
          <c:showVal val="0"/>
          <c:showCatName val="0"/>
          <c:showSerName val="0"/>
          <c:showPercent val="0"/>
          <c:showBubbleSize val="0"/>
        </c:dLbls>
        <c:marker val="1"/>
        <c:smooth val="0"/>
        <c:axId val="396910880"/>
        <c:axId val="396911272"/>
      </c:lineChart>
      <c:catAx>
        <c:axId val="396910880"/>
        <c:scaling>
          <c:orientation val="minMax"/>
        </c:scaling>
        <c:delete val="0"/>
        <c:axPos val="b"/>
        <c:numFmt formatCode="ge" sourceLinked="1"/>
        <c:majorTickMark val="none"/>
        <c:minorTickMark val="none"/>
        <c:tickLblPos val="none"/>
        <c:crossAx val="396911272"/>
        <c:crosses val="autoZero"/>
        <c:auto val="0"/>
        <c:lblAlgn val="ctr"/>
        <c:lblOffset val="100"/>
        <c:noMultiLvlLbl val="1"/>
      </c:catAx>
      <c:valAx>
        <c:axId val="396911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6910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63.7</c:v>
                </c:pt>
                <c:pt idx="1">
                  <c:v>60.6</c:v>
                </c:pt>
                <c:pt idx="2">
                  <c:v>62.4</c:v>
                </c:pt>
                <c:pt idx="3">
                  <c:v>64.5</c:v>
                </c:pt>
                <c:pt idx="4">
                  <c:v>66.900000000000006</c:v>
                </c:pt>
              </c:numCache>
            </c:numRef>
          </c:val>
          <c:extLst xmlns:c16r2="http://schemas.microsoft.com/office/drawing/2015/06/chart">
            <c:ext xmlns:c16="http://schemas.microsoft.com/office/drawing/2014/chart" uri="{C3380CC4-5D6E-409C-BE32-E72D297353CC}">
              <c16:uniqueId val="{00000000-191E-4F60-B5D1-E27E9144085C}"/>
            </c:ext>
          </c:extLst>
        </c:ser>
        <c:dLbls>
          <c:showLegendKey val="0"/>
          <c:showVal val="0"/>
          <c:showCatName val="0"/>
          <c:showSerName val="0"/>
          <c:showPercent val="0"/>
          <c:showBubbleSize val="0"/>
        </c:dLbls>
        <c:gapWidth val="180"/>
        <c:overlap val="-90"/>
        <c:axId val="397176760"/>
        <c:axId val="39718185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44.9</c:v>
                </c:pt>
                <c:pt idx="1">
                  <c:v>55.8</c:v>
                </c:pt>
                <c:pt idx="2">
                  <c:v>57.2</c:v>
                </c:pt>
                <c:pt idx="3">
                  <c:v>54.1</c:v>
                </c:pt>
                <c:pt idx="4">
                  <c:v>58.2</c:v>
                </c:pt>
              </c:numCache>
            </c:numRef>
          </c:val>
          <c:smooth val="0"/>
          <c:extLst xmlns:c16r2="http://schemas.microsoft.com/office/drawing/2015/06/chart">
            <c:ext xmlns:c16="http://schemas.microsoft.com/office/drawing/2014/chart" uri="{C3380CC4-5D6E-409C-BE32-E72D297353CC}">
              <c16:uniqueId val="{00000001-191E-4F60-B5D1-E27E9144085C}"/>
            </c:ext>
          </c:extLst>
        </c:ser>
        <c:dLbls>
          <c:showLegendKey val="0"/>
          <c:showVal val="0"/>
          <c:showCatName val="0"/>
          <c:showSerName val="0"/>
          <c:showPercent val="0"/>
          <c:showBubbleSize val="0"/>
        </c:dLbls>
        <c:marker val="1"/>
        <c:smooth val="0"/>
        <c:axId val="397176760"/>
        <c:axId val="397181856"/>
      </c:lineChart>
      <c:catAx>
        <c:axId val="397176760"/>
        <c:scaling>
          <c:orientation val="minMax"/>
        </c:scaling>
        <c:delete val="0"/>
        <c:axPos val="b"/>
        <c:numFmt formatCode="ge" sourceLinked="1"/>
        <c:majorTickMark val="none"/>
        <c:minorTickMark val="none"/>
        <c:tickLblPos val="none"/>
        <c:crossAx val="397181856"/>
        <c:crosses val="autoZero"/>
        <c:auto val="0"/>
        <c:lblAlgn val="ctr"/>
        <c:lblOffset val="100"/>
        <c:noMultiLvlLbl val="1"/>
      </c:catAx>
      <c:valAx>
        <c:axId val="397181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176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9.4</c:v>
                </c:pt>
                <c:pt idx="1">
                  <c:v>12</c:v>
                </c:pt>
                <c:pt idx="2">
                  <c:v>8.5</c:v>
                </c:pt>
                <c:pt idx="3">
                  <c:v>7.3</c:v>
                </c:pt>
                <c:pt idx="4">
                  <c:v>12.6</c:v>
                </c:pt>
              </c:numCache>
            </c:numRef>
          </c:val>
          <c:extLst xmlns:c16r2="http://schemas.microsoft.com/office/drawing/2015/06/chart">
            <c:ext xmlns:c16="http://schemas.microsoft.com/office/drawing/2014/chart" uri="{C3380CC4-5D6E-409C-BE32-E72D297353CC}">
              <c16:uniqueId val="{00000000-6EC3-41BD-A024-C2B690C5A590}"/>
            </c:ext>
          </c:extLst>
        </c:ser>
        <c:dLbls>
          <c:showLegendKey val="0"/>
          <c:showVal val="0"/>
          <c:showCatName val="0"/>
          <c:showSerName val="0"/>
          <c:showPercent val="0"/>
          <c:showBubbleSize val="0"/>
        </c:dLbls>
        <c:gapWidth val="180"/>
        <c:overlap val="-90"/>
        <c:axId val="397177152"/>
        <c:axId val="39718224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19.600000000000001</c:v>
                </c:pt>
                <c:pt idx="1">
                  <c:v>18.5</c:v>
                </c:pt>
                <c:pt idx="2">
                  <c:v>16.100000000000001</c:v>
                </c:pt>
                <c:pt idx="3">
                  <c:v>19.600000000000001</c:v>
                </c:pt>
                <c:pt idx="4">
                  <c:v>17.899999999999999</c:v>
                </c:pt>
              </c:numCache>
            </c:numRef>
          </c:val>
          <c:smooth val="0"/>
          <c:extLst xmlns:c16r2="http://schemas.microsoft.com/office/drawing/2015/06/chart">
            <c:ext xmlns:c16="http://schemas.microsoft.com/office/drawing/2014/chart" uri="{C3380CC4-5D6E-409C-BE32-E72D297353CC}">
              <c16:uniqueId val="{00000001-6EC3-41BD-A024-C2B690C5A590}"/>
            </c:ext>
          </c:extLst>
        </c:ser>
        <c:dLbls>
          <c:showLegendKey val="0"/>
          <c:showVal val="0"/>
          <c:showCatName val="0"/>
          <c:showSerName val="0"/>
          <c:showPercent val="0"/>
          <c:showBubbleSize val="0"/>
        </c:dLbls>
        <c:marker val="1"/>
        <c:smooth val="0"/>
        <c:axId val="397177152"/>
        <c:axId val="397182248"/>
      </c:lineChart>
      <c:catAx>
        <c:axId val="397177152"/>
        <c:scaling>
          <c:orientation val="minMax"/>
        </c:scaling>
        <c:delete val="0"/>
        <c:axPos val="b"/>
        <c:numFmt formatCode="ge" sourceLinked="1"/>
        <c:majorTickMark val="none"/>
        <c:minorTickMark val="none"/>
        <c:tickLblPos val="none"/>
        <c:crossAx val="397182248"/>
        <c:crosses val="autoZero"/>
        <c:auto val="0"/>
        <c:lblAlgn val="ctr"/>
        <c:lblOffset val="100"/>
        <c:noMultiLvlLbl val="1"/>
      </c:catAx>
      <c:valAx>
        <c:axId val="397182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177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46.1</c:v>
                </c:pt>
                <c:pt idx="1">
                  <c:v>52.3</c:v>
                </c:pt>
                <c:pt idx="2">
                  <c:v>37</c:v>
                </c:pt>
                <c:pt idx="3">
                  <c:v>80.7</c:v>
                </c:pt>
                <c:pt idx="4">
                  <c:v>49.1</c:v>
                </c:pt>
              </c:numCache>
            </c:numRef>
          </c:val>
          <c:extLst xmlns:c16r2="http://schemas.microsoft.com/office/drawing/2015/06/chart">
            <c:ext xmlns:c16="http://schemas.microsoft.com/office/drawing/2014/chart" uri="{C3380CC4-5D6E-409C-BE32-E72D297353CC}">
              <c16:uniqueId val="{00000000-7EDA-4EC9-B053-681C4BDDE527}"/>
            </c:ext>
          </c:extLst>
        </c:ser>
        <c:dLbls>
          <c:showLegendKey val="0"/>
          <c:showVal val="0"/>
          <c:showCatName val="0"/>
          <c:showSerName val="0"/>
          <c:showPercent val="0"/>
          <c:showBubbleSize val="0"/>
        </c:dLbls>
        <c:gapWidth val="180"/>
        <c:overlap val="-90"/>
        <c:axId val="397183032"/>
        <c:axId val="39718264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45.4</c:v>
                </c:pt>
                <c:pt idx="1">
                  <c:v>46.6</c:v>
                </c:pt>
                <c:pt idx="2">
                  <c:v>48.3</c:v>
                </c:pt>
                <c:pt idx="3">
                  <c:v>48.2</c:v>
                </c:pt>
                <c:pt idx="4">
                  <c:v>34.5</c:v>
                </c:pt>
              </c:numCache>
            </c:numRef>
          </c:val>
          <c:smooth val="0"/>
          <c:extLst xmlns:c16r2="http://schemas.microsoft.com/office/drawing/2015/06/chart">
            <c:ext xmlns:c16="http://schemas.microsoft.com/office/drawing/2014/chart" uri="{C3380CC4-5D6E-409C-BE32-E72D297353CC}">
              <c16:uniqueId val="{00000001-7EDA-4EC9-B053-681C4BDDE527}"/>
            </c:ext>
          </c:extLst>
        </c:ser>
        <c:dLbls>
          <c:showLegendKey val="0"/>
          <c:showVal val="0"/>
          <c:showCatName val="0"/>
          <c:showSerName val="0"/>
          <c:showPercent val="0"/>
          <c:showBubbleSize val="0"/>
        </c:dLbls>
        <c:marker val="1"/>
        <c:smooth val="0"/>
        <c:axId val="397183032"/>
        <c:axId val="397182640"/>
      </c:lineChart>
      <c:catAx>
        <c:axId val="397183032"/>
        <c:scaling>
          <c:orientation val="minMax"/>
        </c:scaling>
        <c:delete val="0"/>
        <c:axPos val="b"/>
        <c:numFmt formatCode="ge" sourceLinked="1"/>
        <c:majorTickMark val="none"/>
        <c:minorTickMark val="none"/>
        <c:tickLblPos val="none"/>
        <c:crossAx val="397182640"/>
        <c:crosses val="autoZero"/>
        <c:auto val="0"/>
        <c:lblAlgn val="ctr"/>
        <c:lblOffset val="100"/>
        <c:noMultiLvlLbl val="1"/>
      </c:catAx>
      <c:valAx>
        <c:axId val="39718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183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232.4</c:v>
                </c:pt>
                <c:pt idx="1">
                  <c:v>139.4</c:v>
                </c:pt>
                <c:pt idx="2">
                  <c:v>129.69999999999999</c:v>
                </c:pt>
                <c:pt idx="3">
                  <c:v>75.599999999999994</c:v>
                </c:pt>
                <c:pt idx="4">
                  <c:v>0</c:v>
                </c:pt>
              </c:numCache>
            </c:numRef>
          </c:val>
          <c:extLst xmlns:c16r2="http://schemas.microsoft.com/office/drawing/2015/06/chart">
            <c:ext xmlns:c16="http://schemas.microsoft.com/office/drawing/2014/chart" uri="{C3380CC4-5D6E-409C-BE32-E72D297353CC}">
              <c16:uniqueId val="{00000000-109C-4204-8C2D-E923A6F8EED6}"/>
            </c:ext>
          </c:extLst>
        </c:ser>
        <c:dLbls>
          <c:showLegendKey val="0"/>
          <c:showVal val="0"/>
          <c:showCatName val="0"/>
          <c:showSerName val="0"/>
          <c:showPercent val="0"/>
          <c:showBubbleSize val="0"/>
        </c:dLbls>
        <c:gapWidth val="180"/>
        <c:overlap val="-90"/>
        <c:axId val="397180680"/>
        <c:axId val="397175976"/>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178.4</c:v>
                </c:pt>
                <c:pt idx="1">
                  <c:v>146.19999999999999</c:v>
                </c:pt>
                <c:pt idx="2">
                  <c:v>137.1</c:v>
                </c:pt>
                <c:pt idx="3">
                  <c:v>83.3</c:v>
                </c:pt>
                <c:pt idx="4">
                  <c:v>61.6</c:v>
                </c:pt>
              </c:numCache>
            </c:numRef>
          </c:val>
          <c:smooth val="0"/>
          <c:extLst xmlns:c16r2="http://schemas.microsoft.com/office/drawing/2015/06/chart">
            <c:ext xmlns:c16="http://schemas.microsoft.com/office/drawing/2014/chart" uri="{C3380CC4-5D6E-409C-BE32-E72D297353CC}">
              <c16:uniqueId val="{00000001-109C-4204-8C2D-E923A6F8EED6}"/>
            </c:ext>
          </c:extLst>
        </c:ser>
        <c:dLbls>
          <c:showLegendKey val="0"/>
          <c:showVal val="0"/>
          <c:showCatName val="0"/>
          <c:showSerName val="0"/>
          <c:showPercent val="0"/>
          <c:showBubbleSize val="0"/>
        </c:dLbls>
        <c:marker val="1"/>
        <c:smooth val="0"/>
        <c:axId val="397180680"/>
        <c:axId val="397175976"/>
      </c:lineChart>
      <c:catAx>
        <c:axId val="397180680"/>
        <c:scaling>
          <c:orientation val="minMax"/>
        </c:scaling>
        <c:delete val="0"/>
        <c:axPos val="b"/>
        <c:numFmt formatCode="ge" sourceLinked="1"/>
        <c:majorTickMark val="none"/>
        <c:minorTickMark val="none"/>
        <c:tickLblPos val="none"/>
        <c:crossAx val="397175976"/>
        <c:crosses val="autoZero"/>
        <c:auto val="0"/>
        <c:lblAlgn val="ctr"/>
        <c:lblOffset val="100"/>
        <c:noMultiLvlLbl val="1"/>
      </c:catAx>
      <c:valAx>
        <c:axId val="397175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180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C2-4A5A-AA6E-860F1A42647E}"/>
            </c:ext>
          </c:extLst>
        </c:ser>
        <c:dLbls>
          <c:showLegendKey val="0"/>
          <c:showVal val="0"/>
          <c:showCatName val="0"/>
          <c:showSerName val="0"/>
          <c:showPercent val="0"/>
          <c:showBubbleSize val="0"/>
        </c:dLbls>
        <c:gapWidth val="180"/>
        <c:overlap val="-90"/>
        <c:axId val="397176368"/>
        <c:axId val="397181072"/>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C2-4A5A-AA6E-860F1A42647E}"/>
            </c:ext>
          </c:extLst>
        </c:ser>
        <c:dLbls>
          <c:showLegendKey val="0"/>
          <c:showVal val="0"/>
          <c:showCatName val="0"/>
          <c:showSerName val="0"/>
          <c:showPercent val="0"/>
          <c:showBubbleSize val="0"/>
        </c:dLbls>
        <c:marker val="1"/>
        <c:smooth val="0"/>
        <c:axId val="397176368"/>
        <c:axId val="397181072"/>
      </c:lineChart>
      <c:catAx>
        <c:axId val="397176368"/>
        <c:scaling>
          <c:orientation val="minMax"/>
        </c:scaling>
        <c:delete val="0"/>
        <c:axPos val="b"/>
        <c:numFmt formatCode="ge" sourceLinked="1"/>
        <c:majorTickMark val="none"/>
        <c:minorTickMark val="none"/>
        <c:tickLblPos val="none"/>
        <c:crossAx val="397181072"/>
        <c:crosses val="autoZero"/>
        <c:auto val="0"/>
        <c:lblAlgn val="ctr"/>
        <c:lblOffset val="100"/>
        <c:noMultiLvlLbl val="1"/>
      </c:catAx>
      <c:valAx>
        <c:axId val="397181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17636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8D5-4F6B-8C58-5E4D521B3754}"/>
            </c:ext>
          </c:extLst>
        </c:ser>
        <c:dLbls>
          <c:showLegendKey val="0"/>
          <c:showVal val="0"/>
          <c:showCatName val="0"/>
          <c:showSerName val="0"/>
          <c:showPercent val="0"/>
          <c:showBubbleSize val="0"/>
        </c:dLbls>
        <c:gapWidth val="180"/>
        <c:overlap val="-90"/>
        <c:axId val="397177544"/>
        <c:axId val="3971791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86.6</c:v>
                </c:pt>
                <c:pt idx="1">
                  <c:v>98.4</c:v>
                </c:pt>
                <c:pt idx="2">
                  <c:v>98.4</c:v>
                </c:pt>
                <c:pt idx="3">
                  <c:v>99.1</c:v>
                </c:pt>
                <c:pt idx="4">
                  <c:v>98.8</c:v>
                </c:pt>
              </c:numCache>
            </c:numRef>
          </c:val>
          <c:smooth val="0"/>
          <c:extLst xmlns:c16r2="http://schemas.microsoft.com/office/drawing/2015/06/chart">
            <c:ext xmlns:c16="http://schemas.microsoft.com/office/drawing/2014/chart" uri="{C3380CC4-5D6E-409C-BE32-E72D297353CC}">
              <c16:uniqueId val="{00000001-38D5-4F6B-8C58-5E4D521B3754}"/>
            </c:ext>
          </c:extLst>
        </c:ser>
        <c:dLbls>
          <c:showLegendKey val="0"/>
          <c:showVal val="0"/>
          <c:showCatName val="0"/>
          <c:showSerName val="0"/>
          <c:showPercent val="0"/>
          <c:showBubbleSize val="0"/>
        </c:dLbls>
        <c:marker val="1"/>
        <c:smooth val="0"/>
        <c:axId val="397177544"/>
        <c:axId val="397179112"/>
      </c:lineChart>
      <c:catAx>
        <c:axId val="397177544"/>
        <c:scaling>
          <c:orientation val="minMax"/>
        </c:scaling>
        <c:delete val="0"/>
        <c:axPos val="b"/>
        <c:numFmt formatCode="ge" sourceLinked="1"/>
        <c:majorTickMark val="none"/>
        <c:minorTickMark val="none"/>
        <c:tickLblPos val="none"/>
        <c:crossAx val="397179112"/>
        <c:crosses val="autoZero"/>
        <c:auto val="0"/>
        <c:lblAlgn val="ctr"/>
        <c:lblOffset val="100"/>
        <c:noMultiLvlLbl val="1"/>
      </c:catAx>
      <c:valAx>
        <c:axId val="397179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177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49-41E4-B8D9-4B8F1B7E0E9D}"/>
            </c:ext>
          </c:extLst>
        </c:ser>
        <c:dLbls>
          <c:showLegendKey val="0"/>
          <c:showVal val="0"/>
          <c:showCatName val="0"/>
          <c:showSerName val="0"/>
          <c:showPercent val="0"/>
          <c:showBubbleSize val="0"/>
        </c:dLbls>
        <c:gapWidth val="180"/>
        <c:overlap val="-90"/>
        <c:axId val="397179504"/>
        <c:axId val="39718146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49-41E4-B8D9-4B8F1B7E0E9D}"/>
            </c:ext>
          </c:extLst>
        </c:ser>
        <c:dLbls>
          <c:showLegendKey val="0"/>
          <c:showVal val="0"/>
          <c:showCatName val="0"/>
          <c:showSerName val="0"/>
          <c:showPercent val="0"/>
          <c:showBubbleSize val="0"/>
        </c:dLbls>
        <c:marker val="1"/>
        <c:smooth val="0"/>
        <c:axId val="397179504"/>
        <c:axId val="397181464"/>
      </c:lineChart>
      <c:catAx>
        <c:axId val="397179504"/>
        <c:scaling>
          <c:orientation val="minMax"/>
        </c:scaling>
        <c:delete val="0"/>
        <c:axPos val="b"/>
        <c:numFmt formatCode="ge" sourceLinked="1"/>
        <c:majorTickMark val="none"/>
        <c:minorTickMark val="none"/>
        <c:tickLblPos val="none"/>
        <c:crossAx val="397181464"/>
        <c:crosses val="autoZero"/>
        <c:auto val="0"/>
        <c:lblAlgn val="ctr"/>
        <c:lblOffset val="100"/>
        <c:noMultiLvlLbl val="1"/>
      </c:catAx>
      <c:valAx>
        <c:axId val="397181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17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9E-4CF4-A2F6-4AE79E84927D}"/>
            </c:ext>
          </c:extLst>
        </c:ser>
        <c:dLbls>
          <c:showLegendKey val="0"/>
          <c:showVal val="0"/>
          <c:showCatName val="0"/>
          <c:showSerName val="0"/>
          <c:showPercent val="0"/>
          <c:showBubbleSize val="0"/>
        </c:dLbls>
        <c:gapWidth val="180"/>
        <c:overlap val="-90"/>
        <c:axId val="397911200"/>
        <c:axId val="39791159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9E-4CF4-A2F6-4AE79E84927D}"/>
            </c:ext>
          </c:extLst>
        </c:ser>
        <c:dLbls>
          <c:showLegendKey val="0"/>
          <c:showVal val="0"/>
          <c:showCatName val="0"/>
          <c:showSerName val="0"/>
          <c:showPercent val="0"/>
          <c:showBubbleSize val="0"/>
        </c:dLbls>
        <c:marker val="1"/>
        <c:smooth val="0"/>
        <c:axId val="397911200"/>
        <c:axId val="397911592"/>
      </c:lineChart>
      <c:catAx>
        <c:axId val="397911200"/>
        <c:scaling>
          <c:orientation val="minMax"/>
        </c:scaling>
        <c:delete val="0"/>
        <c:axPos val="b"/>
        <c:numFmt formatCode="ge" sourceLinked="1"/>
        <c:majorTickMark val="none"/>
        <c:minorTickMark val="none"/>
        <c:tickLblPos val="none"/>
        <c:crossAx val="397911592"/>
        <c:crosses val="autoZero"/>
        <c:auto val="0"/>
        <c:lblAlgn val="ctr"/>
        <c:lblOffset val="100"/>
        <c:noMultiLvlLbl val="1"/>
      </c:catAx>
      <c:valAx>
        <c:axId val="397911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911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24-4AA7-A2AD-7C5828A91869}"/>
            </c:ext>
          </c:extLst>
        </c:ser>
        <c:dLbls>
          <c:showLegendKey val="0"/>
          <c:showVal val="0"/>
          <c:showCatName val="0"/>
          <c:showSerName val="0"/>
          <c:showPercent val="0"/>
          <c:showBubbleSize val="0"/>
        </c:dLbls>
        <c:gapWidth val="180"/>
        <c:overlap val="-90"/>
        <c:axId val="397913944"/>
        <c:axId val="39791747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24-4AA7-A2AD-7C5828A91869}"/>
            </c:ext>
          </c:extLst>
        </c:ser>
        <c:dLbls>
          <c:showLegendKey val="0"/>
          <c:showVal val="0"/>
          <c:showCatName val="0"/>
          <c:showSerName val="0"/>
          <c:showPercent val="0"/>
          <c:showBubbleSize val="0"/>
        </c:dLbls>
        <c:marker val="1"/>
        <c:smooth val="0"/>
        <c:axId val="397913944"/>
        <c:axId val="397917472"/>
      </c:lineChart>
      <c:catAx>
        <c:axId val="397913944"/>
        <c:scaling>
          <c:orientation val="minMax"/>
        </c:scaling>
        <c:delete val="0"/>
        <c:axPos val="b"/>
        <c:numFmt formatCode="ge" sourceLinked="1"/>
        <c:majorTickMark val="none"/>
        <c:minorTickMark val="none"/>
        <c:tickLblPos val="none"/>
        <c:crossAx val="397917472"/>
        <c:crosses val="autoZero"/>
        <c:auto val="0"/>
        <c:lblAlgn val="ctr"/>
        <c:lblOffset val="100"/>
        <c:noMultiLvlLbl val="1"/>
      </c:catAx>
      <c:valAx>
        <c:axId val="39791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913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BDF-421A-9202-EE0F7BA3D0C6}"/>
            </c:ext>
          </c:extLst>
        </c:ser>
        <c:dLbls>
          <c:showLegendKey val="0"/>
          <c:showVal val="0"/>
          <c:showCatName val="0"/>
          <c:showSerName val="0"/>
          <c:showPercent val="0"/>
          <c:showBubbleSize val="0"/>
        </c:dLbls>
        <c:gapWidth val="180"/>
        <c:overlap val="-90"/>
        <c:axId val="397915120"/>
        <c:axId val="397910024"/>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BDF-421A-9202-EE0F7BA3D0C6}"/>
            </c:ext>
          </c:extLst>
        </c:ser>
        <c:dLbls>
          <c:showLegendKey val="0"/>
          <c:showVal val="0"/>
          <c:showCatName val="0"/>
          <c:showSerName val="0"/>
          <c:showPercent val="0"/>
          <c:showBubbleSize val="0"/>
        </c:dLbls>
        <c:marker val="1"/>
        <c:smooth val="0"/>
        <c:axId val="397915120"/>
        <c:axId val="397910024"/>
      </c:lineChart>
      <c:catAx>
        <c:axId val="397915120"/>
        <c:scaling>
          <c:orientation val="minMax"/>
        </c:scaling>
        <c:delete val="0"/>
        <c:axPos val="b"/>
        <c:numFmt formatCode="ge" sourceLinked="1"/>
        <c:majorTickMark val="none"/>
        <c:minorTickMark val="none"/>
        <c:tickLblPos val="none"/>
        <c:crossAx val="397910024"/>
        <c:crosses val="autoZero"/>
        <c:auto val="0"/>
        <c:lblAlgn val="ctr"/>
        <c:lblOffset val="100"/>
        <c:noMultiLvlLbl val="1"/>
      </c:catAx>
      <c:valAx>
        <c:axId val="397910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915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D8-473E-86F3-A5AA39677379}"/>
            </c:ext>
          </c:extLst>
        </c:ser>
        <c:dLbls>
          <c:showLegendKey val="0"/>
          <c:showVal val="0"/>
          <c:showCatName val="0"/>
          <c:showSerName val="0"/>
          <c:showPercent val="0"/>
          <c:showBubbleSize val="0"/>
        </c:dLbls>
        <c:gapWidth val="180"/>
        <c:overlap val="-90"/>
        <c:axId val="397915512"/>
        <c:axId val="39791276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D8-473E-86F3-A5AA39677379}"/>
            </c:ext>
          </c:extLst>
        </c:ser>
        <c:dLbls>
          <c:showLegendKey val="0"/>
          <c:showVal val="0"/>
          <c:showCatName val="0"/>
          <c:showSerName val="0"/>
          <c:showPercent val="0"/>
          <c:showBubbleSize val="0"/>
        </c:dLbls>
        <c:marker val="1"/>
        <c:smooth val="0"/>
        <c:axId val="397915512"/>
        <c:axId val="397912768"/>
      </c:lineChart>
      <c:catAx>
        <c:axId val="397915512"/>
        <c:scaling>
          <c:orientation val="minMax"/>
        </c:scaling>
        <c:delete val="0"/>
        <c:axPos val="b"/>
        <c:numFmt formatCode="ge" sourceLinked="1"/>
        <c:majorTickMark val="none"/>
        <c:minorTickMark val="none"/>
        <c:tickLblPos val="none"/>
        <c:crossAx val="397912768"/>
        <c:crosses val="autoZero"/>
        <c:auto val="0"/>
        <c:lblAlgn val="ctr"/>
        <c:lblOffset val="100"/>
        <c:noMultiLvlLbl val="1"/>
      </c:catAx>
      <c:valAx>
        <c:axId val="397912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97915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3.emf"/><Relationship Id="rId13" Type="http://schemas.openxmlformats.org/officeDocument/2006/relationships/image" Target="../media/image38.emf"/><Relationship Id="rId18" Type="http://schemas.openxmlformats.org/officeDocument/2006/relationships/image" Target="../media/image43.emf"/><Relationship Id="rId3" Type="http://schemas.openxmlformats.org/officeDocument/2006/relationships/image" Target="../media/image28.emf"/><Relationship Id="rId21" Type="http://schemas.openxmlformats.org/officeDocument/2006/relationships/image" Target="../media/image46.emf"/><Relationship Id="rId7" Type="http://schemas.openxmlformats.org/officeDocument/2006/relationships/image" Target="../media/image32.emf"/><Relationship Id="rId12" Type="http://schemas.openxmlformats.org/officeDocument/2006/relationships/image" Target="../media/image37.emf"/><Relationship Id="rId17" Type="http://schemas.openxmlformats.org/officeDocument/2006/relationships/image" Target="../media/image42.emf"/><Relationship Id="rId25" Type="http://schemas.openxmlformats.org/officeDocument/2006/relationships/image" Target="../media/image50.emf"/><Relationship Id="rId2" Type="http://schemas.openxmlformats.org/officeDocument/2006/relationships/image" Target="../media/image27.emf"/><Relationship Id="rId16" Type="http://schemas.openxmlformats.org/officeDocument/2006/relationships/image" Target="../media/image41.emf"/><Relationship Id="rId20" Type="http://schemas.openxmlformats.org/officeDocument/2006/relationships/image" Target="../media/image45.emf"/><Relationship Id="rId1" Type="http://schemas.openxmlformats.org/officeDocument/2006/relationships/image" Target="../media/image26.emf"/><Relationship Id="rId6" Type="http://schemas.openxmlformats.org/officeDocument/2006/relationships/image" Target="../media/image31.emf"/><Relationship Id="rId11" Type="http://schemas.openxmlformats.org/officeDocument/2006/relationships/image" Target="../media/image36.emf"/><Relationship Id="rId24" Type="http://schemas.openxmlformats.org/officeDocument/2006/relationships/image" Target="../media/image49.emf"/><Relationship Id="rId5" Type="http://schemas.openxmlformats.org/officeDocument/2006/relationships/image" Target="../media/image30.emf"/><Relationship Id="rId15" Type="http://schemas.openxmlformats.org/officeDocument/2006/relationships/image" Target="../media/image40.emf"/><Relationship Id="rId23" Type="http://schemas.openxmlformats.org/officeDocument/2006/relationships/image" Target="../media/image48.emf"/><Relationship Id="rId10" Type="http://schemas.openxmlformats.org/officeDocument/2006/relationships/image" Target="../media/image35.emf"/><Relationship Id="rId19" Type="http://schemas.openxmlformats.org/officeDocument/2006/relationships/image" Target="../media/image44.emf"/><Relationship Id="rId4" Type="http://schemas.openxmlformats.org/officeDocument/2006/relationships/image" Target="../media/image29.emf"/><Relationship Id="rId9" Type="http://schemas.openxmlformats.org/officeDocument/2006/relationships/image" Target="../media/image34.emf"/><Relationship Id="rId14" Type="http://schemas.openxmlformats.org/officeDocument/2006/relationships/image" Target="../media/image39.emf"/><Relationship Id="rId22" Type="http://schemas.openxmlformats.org/officeDocument/2006/relationships/image" Target="../media/image47.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91514" y="7257198"/>
          <a:ext cx="5680759" cy="299934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44116" y="7257198"/>
          <a:ext cx="5672736" cy="299934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388693" y="7257198"/>
          <a:ext cx="5680760" cy="299934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345377" y="7257198"/>
          <a:ext cx="5682260" cy="299934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317168" y="7257198"/>
          <a:ext cx="5690284" cy="299934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（最大出力合計5,390kW）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（最大出力合計3,690kW）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9015" y="12193776"/>
          <a:ext cx="5678938" cy="2748671"/>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9015" y="15085469"/>
          <a:ext cx="5678938" cy="2735794"/>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9015" y="17981601"/>
          <a:ext cx="5678938" cy="2735794"/>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9015" y="20860417"/>
          <a:ext cx="5678938" cy="2735794"/>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9015" y="23717029"/>
          <a:ext cx="5678938" cy="2735794"/>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6985423" y="12193776"/>
          <a:ext cx="5175126" cy="2748671"/>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6985423" y="15085469"/>
          <a:ext cx="5175126" cy="2735794"/>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6985423" y="17981601"/>
          <a:ext cx="5175126" cy="2735794"/>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6985423" y="20860417"/>
          <a:ext cx="5175126" cy="2735794"/>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6985423" y="23717029"/>
          <a:ext cx="5175126" cy="2735794"/>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853906" y="12193776"/>
          <a:ext cx="5184650" cy="2748671"/>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853906" y="15085469"/>
          <a:ext cx="5184650" cy="2735794"/>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853906" y="17981601"/>
          <a:ext cx="5184650" cy="2735794"/>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853906" y="20860417"/>
          <a:ext cx="5184650" cy="2735794"/>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853906" y="23717029"/>
          <a:ext cx="5184650" cy="2735794"/>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699519" y="12193776"/>
          <a:ext cx="5184651" cy="2748671"/>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699519" y="15085469"/>
          <a:ext cx="5184651" cy="2735794"/>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699519" y="17981601"/>
          <a:ext cx="5184651" cy="2735794"/>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699519" y="20860417"/>
          <a:ext cx="5184651" cy="2735794"/>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699519" y="23717029"/>
          <a:ext cx="5184651" cy="2735794"/>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603875" y="12193776"/>
          <a:ext cx="5184650" cy="2748671"/>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603875" y="15085469"/>
          <a:ext cx="5184650" cy="2735794"/>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603875" y="17981601"/>
          <a:ext cx="5184650" cy="2735794"/>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603875" y="20860417"/>
          <a:ext cx="5184650" cy="2735794"/>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603875" y="23717029"/>
          <a:ext cx="5184650" cy="2735794"/>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402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403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403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403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403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4034"/>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4035"/>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4036"/>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4037"/>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4038"/>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4039"/>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4040"/>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4041"/>
                </a:ext>
              </a:extLst>
            </xdr:cNvPicPr>
          </xdr:nvPicPr>
          <xdr:blipFill>
            <a:blip xmlns:r="http://schemas.openxmlformats.org/officeDocument/2006/relationships" r:embed="rId42"/>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4042"/>
                </a:ext>
              </a:extLst>
            </xdr:cNvPicPr>
          </xdr:nvPicPr>
          <xdr:blipFill>
            <a:blip xmlns:r="http://schemas.openxmlformats.org/officeDocument/2006/relationships" r:embed="rId42"/>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4043"/>
                </a:ext>
              </a:extLst>
            </xdr:cNvPicPr>
          </xdr:nvPicPr>
          <xdr:blipFill>
            <a:blip xmlns:r="http://schemas.openxmlformats.org/officeDocument/2006/relationships" r:embed="rId42"/>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4044"/>
                </a:ext>
              </a:extLst>
            </xdr:cNvPicPr>
          </xdr:nvPicPr>
          <xdr:blipFill>
            <a:blip xmlns:r="http://schemas.openxmlformats.org/officeDocument/2006/relationships" r:embed="rId43"/>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4045"/>
                </a:ext>
              </a:extLst>
            </xdr:cNvPicPr>
          </xdr:nvPicPr>
          <xdr:blipFill>
            <a:blip xmlns:r="http://schemas.openxmlformats.org/officeDocument/2006/relationships" r:embed="rId44"/>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4046"/>
                </a:ext>
              </a:extLst>
            </xdr:cNvPicPr>
          </xdr:nvPicPr>
          <xdr:blipFill>
            <a:blip xmlns:r="http://schemas.openxmlformats.org/officeDocument/2006/relationships" r:embed="rId45"/>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4047"/>
                </a:ext>
              </a:extLst>
            </xdr:cNvPicPr>
          </xdr:nvPicPr>
          <xdr:blipFill>
            <a:blip xmlns:r="http://schemas.openxmlformats.org/officeDocument/2006/relationships" r:embed="rId46"/>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4048"/>
                </a:ext>
              </a:extLst>
            </xdr:cNvPicPr>
          </xdr:nvPicPr>
          <xdr:blipFill>
            <a:blip xmlns:r="http://schemas.openxmlformats.org/officeDocument/2006/relationships" r:embed="rId47"/>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4049"/>
                </a:ext>
              </a:extLst>
            </xdr:cNvPicPr>
          </xdr:nvPicPr>
          <xdr:blipFill>
            <a:blip xmlns:r="http://schemas.openxmlformats.org/officeDocument/2006/relationships" r:embed="rId48"/>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4050"/>
                </a:ext>
              </a:extLst>
            </xdr:cNvPicPr>
          </xdr:nvPicPr>
          <xdr:blipFill>
            <a:blip xmlns:r="http://schemas.openxmlformats.org/officeDocument/2006/relationships" r:embed="rId49"/>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4051"/>
                </a:ext>
              </a:extLst>
            </xdr:cNvPicPr>
          </xdr:nvPicPr>
          <xdr:blipFill>
            <a:blip xmlns:r="http://schemas.openxmlformats.org/officeDocument/2006/relationships" r:embed="rId50"/>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4052"/>
                </a:ext>
              </a:extLst>
            </xdr:cNvPicPr>
          </xdr:nvPicPr>
          <xdr:blipFill>
            <a:blip xmlns:r="http://schemas.openxmlformats.org/officeDocument/2006/relationships" r:embed="rId5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4053"/>
                </a:ext>
              </a:extLst>
            </xdr:cNvPicPr>
          </xdr:nvPicPr>
          <xdr:blipFill>
            <a:blip xmlns:r="http://schemas.openxmlformats.org/officeDocument/2006/relationships" r:embed="rId52"/>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4054"/>
                </a:ext>
              </a:extLst>
            </xdr:cNvPicPr>
          </xdr:nvPicPr>
          <xdr:blipFill>
            <a:blip xmlns:r="http://schemas.openxmlformats.org/officeDocument/2006/relationships" r:embed="rId5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4055"/>
                </a:ext>
              </a:extLst>
            </xdr:cNvPicPr>
          </xdr:nvPicPr>
          <xdr:blipFill>
            <a:blip xmlns:r="http://schemas.openxmlformats.org/officeDocument/2006/relationships" r:embed="rId5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4056"/>
                </a:ext>
              </a:extLst>
            </xdr:cNvPicPr>
          </xdr:nvPicPr>
          <xdr:blipFill>
            <a:blip xmlns:r="http://schemas.openxmlformats.org/officeDocument/2006/relationships" r:embed="rId5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4057"/>
                </a:ext>
              </a:extLst>
            </xdr:cNvPicPr>
          </xdr:nvPicPr>
          <xdr:blipFill>
            <a:blip xmlns:r="http://schemas.openxmlformats.org/officeDocument/2006/relationships" r:embed="rId5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4058"/>
                </a:ext>
              </a:extLst>
            </xdr:cNvPicPr>
          </xdr:nvPicPr>
          <xdr:blipFill>
            <a:blip xmlns:r="http://schemas.openxmlformats.org/officeDocument/2006/relationships" r:embed="rId53"/>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4059"/>
                </a:ext>
              </a:extLst>
            </xdr:cNvPicPr>
          </xdr:nvPicPr>
          <xdr:blipFill>
            <a:blip xmlns:r="http://schemas.openxmlformats.org/officeDocument/2006/relationships" r:embed="rId54"/>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4060"/>
                </a:ext>
              </a:extLst>
            </xdr:cNvPicPr>
          </xdr:nvPicPr>
          <xdr:blipFill>
            <a:blip xmlns:r="http://schemas.openxmlformats.org/officeDocument/2006/relationships" r:embed="rId54"/>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4061"/>
                </a:ext>
              </a:extLst>
            </xdr:cNvPicPr>
          </xdr:nvPicPr>
          <xdr:blipFill>
            <a:blip xmlns:r="http://schemas.openxmlformats.org/officeDocument/2006/relationships" r:embed="rId54"/>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4062"/>
                </a:ext>
              </a:extLst>
            </xdr:cNvPicPr>
          </xdr:nvPicPr>
          <xdr:blipFill>
            <a:blip xmlns:r="http://schemas.openxmlformats.org/officeDocument/2006/relationships" r:embed="rId54"/>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4063"/>
                </a:ext>
              </a:extLst>
            </xdr:cNvPicPr>
          </xdr:nvPicPr>
          <xdr:blipFill>
            <a:blip xmlns:r="http://schemas.openxmlformats.org/officeDocument/2006/relationships" r:embed="rId54"/>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4064"/>
                </a:ext>
              </a:extLst>
            </xdr:cNvPicPr>
          </xdr:nvPicPr>
          <xdr:blipFill>
            <a:blip xmlns:r="http://schemas.openxmlformats.org/officeDocument/2006/relationships" r:embed="rId54"/>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4065"/>
                </a:ext>
              </a:extLst>
            </xdr:cNvPicPr>
          </xdr:nvPicPr>
          <xdr:blipFill>
            <a:blip xmlns:r="http://schemas.openxmlformats.org/officeDocument/2006/relationships" r:embed="rId54"/>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 xmlns:a16="http://schemas.microsoft.com/office/drawing/2014/main" id="{00000000-0008-0000-0000-00007C000000}"/>
                </a:ext>
              </a:extLst>
            </xdr:cNvPr>
            <xdr:cNvPicPr>
              <a:picLocks noChangeAspect="1" noChangeArrowheads="1"/>
              <a:extLst>
                <a:ext uri="{84589F7E-364E-4C9E-8A38-B11213B215E9}">
                  <a14:cameraTool cellRange="データ!$E$22:$I$35" spid="_x0000_s4066"/>
                </a:ext>
              </a:extLst>
            </xdr:cNvPicPr>
          </xdr:nvPicPr>
          <xdr:blipFill>
            <a:blip xmlns:r="http://schemas.openxmlformats.org/officeDocument/2006/relationships" r:embed="rId54"/>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 xmlns:a16="http://schemas.microsoft.com/office/drawing/2014/main" id="{00000000-0008-0000-0000-00007D000000}"/>
                </a:ext>
              </a:extLst>
            </xdr:cNvPr>
            <xdr:cNvPicPr>
              <a:picLocks noChangeAspect="1" noChangeArrowheads="1"/>
              <a:extLst>
                <a:ext uri="{84589F7E-364E-4C9E-8A38-B11213B215E9}">
                  <a14:cameraTool cellRange="データ!$E$22:$I$35" spid="_x0000_s4067"/>
                </a:ext>
              </a:extLst>
            </xdr:cNvPicPr>
          </xdr:nvPicPr>
          <xdr:blipFill>
            <a:blip xmlns:r="http://schemas.openxmlformats.org/officeDocument/2006/relationships" r:embed="rId54"/>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 xmlns:a16="http://schemas.microsoft.com/office/drawing/2014/main" id="{00000000-0008-0000-0000-00007E000000}"/>
                </a:ext>
              </a:extLst>
            </xdr:cNvPr>
            <xdr:cNvPicPr>
              <a:picLocks noChangeAspect="1" noChangeArrowheads="1"/>
              <a:extLst>
                <a:ext uri="{84589F7E-364E-4C9E-8A38-B11213B215E9}">
                  <a14:cameraTool cellRange="データ!$E$22:$I$35" spid="_x0000_s4068"/>
                </a:ext>
              </a:extLst>
            </xdr:cNvPicPr>
          </xdr:nvPicPr>
          <xdr:blipFill>
            <a:blip xmlns:r="http://schemas.openxmlformats.org/officeDocument/2006/relationships" r:embed="rId54"/>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4069"/>
                </a:ext>
              </a:extLst>
            </xdr:cNvPicPr>
          </xdr:nvPicPr>
          <xdr:blipFill>
            <a:blip xmlns:r="http://schemas.openxmlformats.org/officeDocument/2006/relationships" r:embed="rId54"/>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 xmlns:a16="http://schemas.microsoft.com/office/drawing/2014/main" id="{00000000-0008-0000-0000-000080000000}"/>
                </a:ext>
              </a:extLst>
            </xdr:cNvPr>
            <xdr:cNvPicPr>
              <a:picLocks noChangeAspect="1" noChangeArrowheads="1"/>
              <a:extLst>
                <a:ext uri="{84589F7E-364E-4C9E-8A38-B11213B215E9}">
                  <a14:cameraTool cellRange="データ!$E$22:$I$35" spid="_x0000_s4070"/>
                </a:ext>
              </a:extLst>
            </xdr:cNvPicPr>
          </xdr:nvPicPr>
          <xdr:blipFill>
            <a:blip xmlns:r="http://schemas.openxmlformats.org/officeDocument/2006/relationships" r:embed="rId54"/>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4071"/>
                </a:ext>
              </a:extLst>
            </xdr:cNvPicPr>
          </xdr:nvPicPr>
          <xdr:blipFill>
            <a:blip xmlns:r="http://schemas.openxmlformats.org/officeDocument/2006/relationships" r:embed="rId55"/>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4072"/>
                </a:ext>
              </a:extLst>
            </xdr:cNvPicPr>
          </xdr:nvPicPr>
          <xdr:blipFill>
            <a:blip xmlns:r="http://schemas.openxmlformats.org/officeDocument/2006/relationships" r:embed="rId55"/>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91" zoomScale="78" zoomScaleNormal="78"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　出雲市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0" t="s">
        <v>6</v>
      </c>
      <c r="T2" s="191"/>
      <c r="U2" s="191"/>
      <c r="V2" s="191"/>
      <c r="W2" s="191"/>
      <c r="X2" s="191"/>
      <c r="Y2" s="191"/>
      <c r="Z2" s="191"/>
      <c r="AA2" s="191"/>
      <c r="AB2" s="191"/>
      <c r="AC2" s="191"/>
      <c r="AD2" s="191"/>
      <c r="AE2" s="191"/>
      <c r="AF2" s="191"/>
      <c r="AG2" s="191"/>
      <c r="AH2" s="192"/>
      <c r="AI2" s="1"/>
      <c r="AJ2" s="1"/>
      <c r="AK2" s="187" t="s">
        <v>7</v>
      </c>
      <c r="AL2" s="188"/>
      <c r="AM2" s="188"/>
      <c r="AN2" s="188"/>
      <c r="AO2" s="188"/>
      <c r="AP2" s="188"/>
      <c r="AQ2" s="189"/>
    </row>
    <row r="3" spans="1:43" ht="23.1" customHeight="1" x14ac:dyDescent="0.15">
      <c r="A3" s="1"/>
      <c r="B3" s="171" t="str">
        <f>データ!I6</f>
        <v>法非適用</v>
      </c>
      <c r="C3" s="172"/>
      <c r="D3" s="172"/>
      <c r="E3" s="172"/>
      <c r="F3" s="172" t="str">
        <f>データ!J6</f>
        <v>電気事業</v>
      </c>
      <c r="G3" s="172"/>
      <c r="H3" s="172"/>
      <c r="I3" s="172"/>
      <c r="J3" s="172" t="str">
        <f>データ!K6</f>
        <v>非設置</v>
      </c>
      <c r="K3" s="172"/>
      <c r="L3" s="172"/>
      <c r="M3" s="172"/>
      <c r="N3" s="173" t="str">
        <f>データ!L6</f>
        <v>該当数値なし</v>
      </c>
      <c r="O3" s="173"/>
      <c r="P3" s="173"/>
      <c r="Q3" s="174"/>
      <c r="R3" s="1"/>
      <c r="S3" s="175" t="s">
        <v>267</v>
      </c>
      <c r="T3" s="176"/>
      <c r="U3" s="176"/>
      <c r="V3" s="176"/>
      <c r="W3" s="176"/>
      <c r="X3" s="176"/>
      <c r="Y3" s="176"/>
      <c r="Z3" s="176"/>
      <c r="AA3" s="176"/>
      <c r="AB3" s="176"/>
      <c r="AC3" s="176"/>
      <c r="AD3" s="176"/>
      <c r="AE3" s="176"/>
      <c r="AF3" s="176"/>
      <c r="AG3" s="176"/>
      <c r="AH3" s="177"/>
      <c r="AI3" s="1"/>
      <c r="AJ3" s="1"/>
      <c r="AK3" s="112" t="s">
        <v>269</v>
      </c>
      <c r="AL3" s="113"/>
      <c r="AM3" s="113"/>
      <c r="AN3" s="113"/>
      <c r="AO3" s="113"/>
      <c r="AP3" s="113"/>
      <c r="AQ3" s="114"/>
    </row>
    <row r="4" spans="1:43" ht="23.1" customHeight="1" x14ac:dyDescent="0.15">
      <c r="A4" s="1"/>
      <c r="B4" s="154" t="s">
        <v>8</v>
      </c>
      <c r="C4" s="155"/>
      <c r="D4" s="155"/>
      <c r="E4" s="155"/>
      <c r="F4" s="155" t="s">
        <v>9</v>
      </c>
      <c r="G4" s="155"/>
      <c r="H4" s="155"/>
      <c r="I4" s="155"/>
      <c r="J4" s="155" t="s">
        <v>10</v>
      </c>
      <c r="K4" s="155"/>
      <c r="L4" s="155"/>
      <c r="M4" s="155"/>
      <c r="N4" s="155" t="s">
        <v>11</v>
      </c>
      <c r="O4" s="155"/>
      <c r="P4" s="155"/>
      <c r="Q4" s="156"/>
      <c r="R4" s="1"/>
      <c r="S4" s="178"/>
      <c r="T4" s="179"/>
      <c r="U4" s="179"/>
      <c r="V4" s="179"/>
      <c r="W4" s="179"/>
      <c r="X4" s="179"/>
      <c r="Y4" s="179"/>
      <c r="Z4" s="179"/>
      <c r="AA4" s="179"/>
      <c r="AB4" s="179"/>
      <c r="AC4" s="179"/>
      <c r="AD4" s="179"/>
      <c r="AE4" s="179"/>
      <c r="AF4" s="179"/>
      <c r="AG4" s="179"/>
      <c r="AH4" s="180"/>
      <c r="AI4" s="1"/>
      <c r="AJ4" s="1"/>
      <c r="AK4" s="112"/>
      <c r="AL4" s="113"/>
      <c r="AM4" s="113"/>
      <c r="AN4" s="113"/>
      <c r="AO4" s="113"/>
      <c r="AP4" s="113"/>
      <c r="AQ4" s="114"/>
    </row>
    <row r="5" spans="1:43" ht="23.1" customHeight="1" x14ac:dyDescent="0.15">
      <c r="A5" s="1"/>
      <c r="B5" s="184" t="str">
        <f>データ!M6</f>
        <v>-</v>
      </c>
      <c r="C5" s="185"/>
      <c r="D5" s="185"/>
      <c r="E5" s="185"/>
      <c r="F5" s="168">
        <f>データ!N6</f>
        <v>1</v>
      </c>
      <c r="G5" s="168"/>
      <c r="H5" s="168"/>
      <c r="I5" s="168"/>
      <c r="J5" s="168">
        <f>データ!O6</f>
        <v>1</v>
      </c>
      <c r="K5" s="168"/>
      <c r="L5" s="168"/>
      <c r="M5" s="168"/>
      <c r="N5" s="168" t="str">
        <f>データ!P6</f>
        <v>-</v>
      </c>
      <c r="O5" s="168"/>
      <c r="P5" s="168"/>
      <c r="Q5" s="186"/>
      <c r="R5" s="1"/>
      <c r="S5" s="178"/>
      <c r="T5" s="179"/>
      <c r="U5" s="179"/>
      <c r="V5" s="179"/>
      <c r="W5" s="179"/>
      <c r="X5" s="179"/>
      <c r="Y5" s="179"/>
      <c r="Z5" s="179"/>
      <c r="AA5" s="179"/>
      <c r="AB5" s="179"/>
      <c r="AC5" s="179"/>
      <c r="AD5" s="179"/>
      <c r="AE5" s="179"/>
      <c r="AF5" s="179"/>
      <c r="AG5" s="179"/>
      <c r="AH5" s="180"/>
      <c r="AI5" s="1"/>
      <c r="AJ5" s="1"/>
      <c r="AK5" s="112"/>
      <c r="AL5" s="113"/>
      <c r="AM5" s="113"/>
      <c r="AN5" s="113"/>
      <c r="AO5" s="113"/>
      <c r="AP5" s="113"/>
      <c r="AQ5" s="114"/>
    </row>
    <row r="6" spans="1:43" ht="23.1" customHeight="1" x14ac:dyDescent="0.15">
      <c r="A6" s="1"/>
      <c r="B6" s="154" t="s">
        <v>12</v>
      </c>
      <c r="C6" s="155"/>
      <c r="D6" s="155"/>
      <c r="E6" s="155"/>
      <c r="F6" s="155" t="s">
        <v>13</v>
      </c>
      <c r="G6" s="155"/>
      <c r="H6" s="155"/>
      <c r="I6" s="155"/>
      <c r="J6" s="155" t="s">
        <v>14</v>
      </c>
      <c r="K6" s="155"/>
      <c r="L6" s="155"/>
      <c r="M6" s="155"/>
      <c r="N6" s="155" t="s">
        <v>15</v>
      </c>
      <c r="O6" s="155"/>
      <c r="P6" s="155"/>
      <c r="Q6" s="156"/>
      <c r="R6" s="1"/>
      <c r="S6" s="178"/>
      <c r="T6" s="179"/>
      <c r="U6" s="179"/>
      <c r="V6" s="179"/>
      <c r="W6" s="179"/>
      <c r="X6" s="179"/>
      <c r="Y6" s="179"/>
      <c r="Z6" s="179"/>
      <c r="AA6" s="179"/>
      <c r="AB6" s="179"/>
      <c r="AC6" s="179"/>
      <c r="AD6" s="179"/>
      <c r="AE6" s="179"/>
      <c r="AF6" s="179"/>
      <c r="AG6" s="179"/>
      <c r="AH6" s="180"/>
      <c r="AI6" s="1"/>
      <c r="AJ6" s="1"/>
      <c r="AK6" s="112"/>
      <c r="AL6" s="113"/>
      <c r="AM6" s="113"/>
      <c r="AN6" s="113"/>
      <c r="AO6" s="113"/>
      <c r="AP6" s="113"/>
      <c r="AQ6" s="114"/>
    </row>
    <row r="7" spans="1:43" ht="22.5" customHeight="1" x14ac:dyDescent="0.15">
      <c r="A7" s="1"/>
      <c r="B7" s="167" t="str">
        <f>データ!Q6</f>
        <v>-</v>
      </c>
      <c r="C7" s="168"/>
      <c r="D7" s="168"/>
      <c r="E7" s="168"/>
      <c r="F7" s="204" t="s">
        <v>127</v>
      </c>
      <c r="G7" s="205"/>
      <c r="H7" s="205"/>
      <c r="I7" s="205"/>
      <c r="J7" s="206" t="s">
        <v>128</v>
      </c>
      <c r="K7" s="206"/>
      <c r="L7" s="206"/>
      <c r="M7" s="206"/>
      <c r="N7" s="169" t="str">
        <f>データ!T6</f>
        <v>無</v>
      </c>
      <c r="O7" s="169"/>
      <c r="P7" s="169"/>
      <c r="Q7" s="170"/>
      <c r="R7" s="1"/>
      <c r="S7" s="178"/>
      <c r="T7" s="179"/>
      <c r="U7" s="179"/>
      <c r="V7" s="179"/>
      <c r="W7" s="179"/>
      <c r="X7" s="179"/>
      <c r="Y7" s="179"/>
      <c r="Z7" s="179"/>
      <c r="AA7" s="179"/>
      <c r="AB7" s="179"/>
      <c r="AC7" s="179"/>
      <c r="AD7" s="179"/>
      <c r="AE7" s="179"/>
      <c r="AF7" s="179"/>
      <c r="AG7" s="179"/>
      <c r="AH7" s="180"/>
      <c r="AI7" s="1"/>
      <c r="AJ7" s="1"/>
      <c r="AK7" s="112"/>
      <c r="AL7" s="113"/>
      <c r="AM7" s="113"/>
      <c r="AN7" s="113"/>
      <c r="AO7" s="113"/>
      <c r="AP7" s="113"/>
      <c r="AQ7" s="114"/>
    </row>
    <row r="8" spans="1:43" ht="23.1" customHeight="1" x14ac:dyDescent="0.15">
      <c r="A8" s="1"/>
      <c r="B8" s="154" t="s">
        <v>16</v>
      </c>
      <c r="C8" s="155"/>
      <c r="D8" s="155"/>
      <c r="E8" s="155"/>
      <c r="F8" s="155" t="s">
        <v>17</v>
      </c>
      <c r="G8" s="155"/>
      <c r="H8" s="155"/>
      <c r="I8" s="155"/>
      <c r="J8" s="155"/>
      <c r="K8" s="155"/>
      <c r="L8" s="155"/>
      <c r="M8" s="155"/>
      <c r="N8" s="155"/>
      <c r="O8" s="155"/>
      <c r="P8" s="155"/>
      <c r="Q8" s="156"/>
      <c r="R8" s="1"/>
      <c r="S8" s="178"/>
      <c r="T8" s="179"/>
      <c r="U8" s="179"/>
      <c r="V8" s="179"/>
      <c r="W8" s="179"/>
      <c r="X8" s="179"/>
      <c r="Y8" s="179"/>
      <c r="Z8" s="179"/>
      <c r="AA8" s="179"/>
      <c r="AB8" s="179"/>
      <c r="AC8" s="179"/>
      <c r="AD8" s="179"/>
      <c r="AE8" s="179"/>
      <c r="AF8" s="179"/>
      <c r="AG8" s="179"/>
      <c r="AH8" s="180"/>
      <c r="AI8" s="1"/>
      <c r="AJ8" s="1"/>
      <c r="AK8" s="112"/>
      <c r="AL8" s="113"/>
      <c r="AM8" s="113"/>
      <c r="AN8" s="113"/>
      <c r="AO8" s="113"/>
      <c r="AP8" s="113"/>
      <c r="AQ8" s="114"/>
    </row>
    <row r="9" spans="1:43" ht="23.1" customHeight="1" thickBot="1" x14ac:dyDescent="0.2">
      <c r="A9" s="1"/>
      <c r="B9" s="157" t="s">
        <v>130</v>
      </c>
      <c r="C9" s="158"/>
      <c r="D9" s="158"/>
      <c r="E9" s="158"/>
      <c r="F9" s="159" t="str">
        <f>データ!V6</f>
        <v>-</v>
      </c>
      <c r="G9" s="159"/>
      <c r="H9" s="159"/>
      <c r="I9" s="159"/>
      <c r="J9" s="160"/>
      <c r="K9" s="160"/>
      <c r="L9" s="160"/>
      <c r="M9" s="160"/>
      <c r="N9" s="161"/>
      <c r="O9" s="161"/>
      <c r="P9" s="161"/>
      <c r="Q9" s="162"/>
      <c r="R9" s="1"/>
      <c r="S9" s="178"/>
      <c r="T9" s="179"/>
      <c r="U9" s="179"/>
      <c r="V9" s="179"/>
      <c r="W9" s="179"/>
      <c r="X9" s="179"/>
      <c r="Y9" s="179"/>
      <c r="Z9" s="179"/>
      <c r="AA9" s="179"/>
      <c r="AB9" s="179"/>
      <c r="AC9" s="179"/>
      <c r="AD9" s="179"/>
      <c r="AE9" s="179"/>
      <c r="AF9" s="179"/>
      <c r="AG9" s="179"/>
      <c r="AH9" s="180"/>
      <c r="AI9" s="1"/>
      <c r="AJ9" s="1"/>
      <c r="AK9" s="112"/>
      <c r="AL9" s="113"/>
      <c r="AM9" s="113"/>
      <c r="AN9" s="113"/>
      <c r="AO9" s="113"/>
      <c r="AP9" s="113"/>
      <c r="AQ9" s="114"/>
    </row>
    <row r="10" spans="1:43" ht="27" customHeight="1" thickBot="1" x14ac:dyDescent="0.2">
      <c r="A10" s="1"/>
      <c r="B10" s="6" t="s">
        <v>18</v>
      </c>
      <c r="C10" s="7"/>
      <c r="D10" s="7"/>
      <c r="E10" s="7"/>
      <c r="F10" s="7"/>
      <c r="G10" s="7"/>
      <c r="H10" s="7"/>
      <c r="I10" s="7"/>
      <c r="J10" s="7"/>
      <c r="K10" s="7"/>
      <c r="L10" s="7"/>
      <c r="M10" s="7"/>
      <c r="N10" s="7"/>
      <c r="O10" s="7"/>
      <c r="P10" s="7"/>
      <c r="Q10" s="7"/>
      <c r="R10" s="1"/>
      <c r="S10" s="178"/>
      <c r="T10" s="179"/>
      <c r="U10" s="179"/>
      <c r="V10" s="179"/>
      <c r="W10" s="179"/>
      <c r="X10" s="179"/>
      <c r="Y10" s="179"/>
      <c r="Z10" s="179"/>
      <c r="AA10" s="179"/>
      <c r="AB10" s="179"/>
      <c r="AC10" s="179"/>
      <c r="AD10" s="179"/>
      <c r="AE10" s="179"/>
      <c r="AF10" s="179"/>
      <c r="AG10" s="179"/>
      <c r="AH10" s="180"/>
      <c r="AI10" s="1"/>
      <c r="AJ10" s="1"/>
      <c r="AK10" s="112"/>
      <c r="AL10" s="113"/>
      <c r="AM10" s="113"/>
      <c r="AN10" s="113"/>
      <c r="AO10" s="113"/>
      <c r="AP10" s="113"/>
      <c r="AQ10" s="114"/>
    </row>
    <row r="11" spans="1:43" ht="23.1" customHeight="1" x14ac:dyDescent="0.15">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78"/>
      <c r="T11" s="179"/>
      <c r="U11" s="179"/>
      <c r="V11" s="179"/>
      <c r="W11" s="179"/>
      <c r="X11" s="179"/>
      <c r="Y11" s="179"/>
      <c r="Z11" s="179"/>
      <c r="AA11" s="179"/>
      <c r="AB11" s="179"/>
      <c r="AC11" s="179"/>
      <c r="AD11" s="179"/>
      <c r="AE11" s="179"/>
      <c r="AF11" s="179"/>
      <c r="AG11" s="179"/>
      <c r="AH11" s="180"/>
      <c r="AI11" s="1"/>
      <c r="AJ11" s="1"/>
      <c r="AK11" s="112"/>
      <c r="AL11" s="113"/>
      <c r="AM11" s="113"/>
      <c r="AN11" s="113"/>
      <c r="AO11" s="113"/>
      <c r="AP11" s="113"/>
      <c r="AQ11" s="114"/>
    </row>
    <row r="12" spans="1:43" ht="23.1" customHeight="1" x14ac:dyDescent="0.15">
      <c r="A12" s="1"/>
      <c r="B12" s="154" t="s">
        <v>20</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78"/>
      <c r="T12" s="179"/>
      <c r="U12" s="179"/>
      <c r="V12" s="179"/>
      <c r="W12" s="179"/>
      <c r="X12" s="179"/>
      <c r="Y12" s="179"/>
      <c r="Z12" s="179"/>
      <c r="AA12" s="179"/>
      <c r="AB12" s="179"/>
      <c r="AC12" s="179"/>
      <c r="AD12" s="179"/>
      <c r="AE12" s="179"/>
      <c r="AF12" s="179"/>
      <c r="AG12" s="179"/>
      <c r="AH12" s="180"/>
      <c r="AI12" s="1"/>
      <c r="AJ12" s="1"/>
      <c r="AK12" s="112"/>
      <c r="AL12" s="113"/>
      <c r="AM12" s="113"/>
      <c r="AN12" s="113"/>
      <c r="AO12" s="113"/>
      <c r="AP12" s="113"/>
      <c r="AQ12" s="114"/>
    </row>
    <row r="13" spans="1:43" ht="23.1" customHeight="1" x14ac:dyDescent="0.15">
      <c r="A13" s="1"/>
      <c r="B13" s="147" t="s">
        <v>21</v>
      </c>
      <c r="C13" s="148"/>
      <c r="D13" s="148"/>
      <c r="E13" s="149"/>
      <c r="F13" s="150">
        <f>データ!AB6</f>
        <v>20405</v>
      </c>
      <c r="G13" s="151"/>
      <c r="H13" s="150">
        <f>データ!AC6</f>
        <v>19744</v>
      </c>
      <c r="I13" s="151"/>
      <c r="J13" s="150">
        <f>データ!AD6</f>
        <v>19255</v>
      </c>
      <c r="K13" s="151"/>
      <c r="L13" s="150">
        <f>データ!AE6</f>
        <v>20388</v>
      </c>
      <c r="M13" s="151"/>
      <c r="N13" s="152">
        <f>データ!AF6</f>
        <v>20561</v>
      </c>
      <c r="O13" s="153"/>
      <c r="P13" s="8"/>
      <c r="Q13" s="8"/>
      <c r="R13" s="1"/>
      <c r="S13" s="178"/>
      <c r="T13" s="179"/>
      <c r="U13" s="179"/>
      <c r="V13" s="179"/>
      <c r="W13" s="179"/>
      <c r="X13" s="179"/>
      <c r="Y13" s="179"/>
      <c r="Z13" s="179"/>
      <c r="AA13" s="179"/>
      <c r="AB13" s="179"/>
      <c r="AC13" s="179"/>
      <c r="AD13" s="179"/>
      <c r="AE13" s="179"/>
      <c r="AF13" s="179"/>
      <c r="AG13" s="179"/>
      <c r="AH13" s="180"/>
      <c r="AI13" s="1"/>
      <c r="AJ13" s="1"/>
      <c r="AK13" s="112"/>
      <c r="AL13" s="113"/>
      <c r="AM13" s="113"/>
      <c r="AN13" s="113"/>
      <c r="AO13" s="113"/>
      <c r="AP13" s="113"/>
      <c r="AQ13" s="114"/>
    </row>
    <row r="14" spans="1:43" ht="23.1" customHeight="1" x14ac:dyDescent="0.15">
      <c r="A14" s="1"/>
      <c r="B14" s="147" t="s">
        <v>22</v>
      </c>
      <c r="C14" s="148"/>
      <c r="D14" s="148"/>
      <c r="E14" s="149"/>
      <c r="F14" s="150">
        <f>データ!AG6</f>
        <v>1393</v>
      </c>
      <c r="G14" s="151"/>
      <c r="H14" s="150">
        <f>データ!AH6</f>
        <v>1781</v>
      </c>
      <c r="I14" s="151"/>
      <c r="J14" s="150">
        <f>データ!AI6</f>
        <v>1274</v>
      </c>
      <c r="K14" s="151"/>
      <c r="L14" s="150">
        <f>データ!AJ6</f>
        <v>1093</v>
      </c>
      <c r="M14" s="151"/>
      <c r="N14" s="152">
        <f>データ!AK6</f>
        <v>1870</v>
      </c>
      <c r="O14" s="153"/>
      <c r="P14" s="8"/>
      <c r="Q14" s="8"/>
      <c r="R14" s="1"/>
      <c r="S14" s="178"/>
      <c r="T14" s="179"/>
      <c r="U14" s="179"/>
      <c r="V14" s="179"/>
      <c r="W14" s="179"/>
      <c r="X14" s="179"/>
      <c r="Y14" s="179"/>
      <c r="Z14" s="179"/>
      <c r="AA14" s="179"/>
      <c r="AB14" s="179"/>
      <c r="AC14" s="179"/>
      <c r="AD14" s="179"/>
      <c r="AE14" s="179"/>
      <c r="AF14" s="179"/>
      <c r="AG14" s="179"/>
      <c r="AH14" s="180"/>
      <c r="AI14" s="1"/>
      <c r="AJ14" s="1"/>
      <c r="AK14" s="112"/>
      <c r="AL14" s="113"/>
      <c r="AM14" s="113"/>
      <c r="AN14" s="113"/>
      <c r="AO14" s="113"/>
      <c r="AP14" s="113"/>
      <c r="AQ14" s="114"/>
    </row>
    <row r="15" spans="1:43" ht="23.1" customHeight="1" x14ac:dyDescent="0.15">
      <c r="A15" s="1"/>
      <c r="B15" s="140" t="s">
        <v>23</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78"/>
      <c r="T15" s="179"/>
      <c r="U15" s="179"/>
      <c r="V15" s="179"/>
      <c r="W15" s="179"/>
      <c r="X15" s="179"/>
      <c r="Y15" s="179"/>
      <c r="Z15" s="179"/>
      <c r="AA15" s="179"/>
      <c r="AB15" s="179"/>
      <c r="AC15" s="179"/>
      <c r="AD15" s="179"/>
      <c r="AE15" s="179"/>
      <c r="AF15" s="179"/>
      <c r="AG15" s="179"/>
      <c r="AH15" s="180"/>
      <c r="AI15" s="1"/>
      <c r="AJ15" s="1"/>
      <c r="AK15" s="112"/>
      <c r="AL15" s="113"/>
      <c r="AM15" s="113"/>
      <c r="AN15" s="113"/>
      <c r="AO15" s="113"/>
      <c r="AP15" s="113"/>
      <c r="AQ15" s="114"/>
    </row>
    <row r="16" spans="1:43" ht="23.1" customHeight="1" thickBot="1" x14ac:dyDescent="0.2">
      <c r="A16" s="1"/>
      <c r="B16" s="133" t="s">
        <v>24</v>
      </c>
      <c r="C16" s="134"/>
      <c r="D16" s="134"/>
      <c r="E16" s="135"/>
      <c r="F16" s="146">
        <f>データ!AQ6</f>
        <v>21798</v>
      </c>
      <c r="G16" s="146"/>
      <c r="H16" s="146">
        <f>データ!AR6</f>
        <v>21525</v>
      </c>
      <c r="I16" s="146"/>
      <c r="J16" s="146">
        <f>データ!AS6</f>
        <v>20529</v>
      </c>
      <c r="K16" s="146"/>
      <c r="L16" s="146">
        <f>データ!AT6</f>
        <v>21481</v>
      </c>
      <c r="M16" s="146"/>
      <c r="N16" s="138">
        <f>データ!AU6</f>
        <v>22431</v>
      </c>
      <c r="O16" s="139"/>
      <c r="P16" s="8"/>
      <c r="Q16" s="8"/>
      <c r="R16" s="1"/>
      <c r="S16" s="178"/>
      <c r="T16" s="179"/>
      <c r="U16" s="179"/>
      <c r="V16" s="179"/>
      <c r="W16" s="179"/>
      <c r="X16" s="179"/>
      <c r="Y16" s="179"/>
      <c r="Z16" s="179"/>
      <c r="AA16" s="179"/>
      <c r="AB16" s="179"/>
      <c r="AC16" s="179"/>
      <c r="AD16" s="179"/>
      <c r="AE16" s="179"/>
      <c r="AF16" s="179"/>
      <c r="AG16" s="179"/>
      <c r="AH16" s="180"/>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78"/>
      <c r="T17" s="179"/>
      <c r="U17" s="179"/>
      <c r="V17" s="179"/>
      <c r="W17" s="179"/>
      <c r="X17" s="179"/>
      <c r="Y17" s="179"/>
      <c r="Z17" s="179"/>
      <c r="AA17" s="179"/>
      <c r="AB17" s="179"/>
      <c r="AC17" s="179"/>
      <c r="AD17" s="179"/>
      <c r="AE17" s="179"/>
      <c r="AF17" s="179"/>
      <c r="AG17" s="179"/>
      <c r="AH17" s="180"/>
      <c r="AI17" s="1"/>
      <c r="AJ17" s="1"/>
      <c r="AK17" s="112"/>
      <c r="AL17" s="113"/>
      <c r="AM17" s="113"/>
      <c r="AN17" s="113"/>
      <c r="AO17" s="113"/>
      <c r="AP17" s="113"/>
      <c r="AQ17" s="114"/>
    </row>
    <row r="18" spans="1:43" ht="23.1" customHeight="1" x14ac:dyDescent="0.15">
      <c r="A18" s="1"/>
      <c r="B18" s="129"/>
      <c r="C18" s="130"/>
      <c r="D18" s="130"/>
      <c r="E18" s="130"/>
      <c r="F18" s="131" t="s">
        <v>25</v>
      </c>
      <c r="G18" s="131"/>
      <c r="H18" s="131"/>
      <c r="I18" s="131" t="s">
        <v>26</v>
      </c>
      <c r="J18" s="131"/>
      <c r="K18" s="131"/>
      <c r="L18" s="131" t="s">
        <v>24</v>
      </c>
      <c r="M18" s="131"/>
      <c r="N18" s="131"/>
      <c r="O18" s="132"/>
      <c r="P18" s="1"/>
      <c r="Q18" s="1"/>
      <c r="R18" s="1"/>
      <c r="S18" s="178"/>
      <c r="T18" s="179"/>
      <c r="U18" s="179"/>
      <c r="V18" s="179"/>
      <c r="W18" s="179"/>
      <c r="X18" s="179"/>
      <c r="Y18" s="179"/>
      <c r="Z18" s="179"/>
      <c r="AA18" s="179"/>
      <c r="AB18" s="179"/>
      <c r="AC18" s="179"/>
      <c r="AD18" s="179"/>
      <c r="AE18" s="179"/>
      <c r="AF18" s="179"/>
      <c r="AG18" s="179"/>
      <c r="AH18" s="180"/>
      <c r="AI18" s="1"/>
      <c r="AJ18" s="1"/>
      <c r="AK18" s="112"/>
      <c r="AL18" s="113"/>
      <c r="AM18" s="113"/>
      <c r="AN18" s="113"/>
      <c r="AO18" s="113"/>
      <c r="AP18" s="113"/>
      <c r="AQ18" s="114"/>
    </row>
    <row r="19" spans="1:43" ht="23.1" customHeight="1" thickBot="1" x14ac:dyDescent="0.2">
      <c r="A19" s="1"/>
      <c r="B19" s="133" t="s">
        <v>27</v>
      </c>
      <c r="C19" s="134"/>
      <c r="D19" s="134"/>
      <c r="E19" s="135"/>
      <c r="F19" s="136">
        <f>データ!AV6</f>
        <v>11793</v>
      </c>
      <c r="G19" s="136"/>
      <c r="H19" s="136"/>
      <c r="I19" s="136">
        <f>データ!AW6</f>
        <v>60323</v>
      </c>
      <c r="J19" s="136"/>
      <c r="K19" s="136"/>
      <c r="L19" s="136">
        <f>データ!AX6</f>
        <v>72116</v>
      </c>
      <c r="M19" s="136"/>
      <c r="N19" s="136"/>
      <c r="O19" s="137"/>
      <c r="P19" s="1"/>
      <c r="Q19" s="1"/>
      <c r="R19" s="1"/>
      <c r="S19" s="181"/>
      <c r="T19" s="182"/>
      <c r="U19" s="182"/>
      <c r="V19" s="182"/>
      <c r="W19" s="182"/>
      <c r="X19" s="182"/>
      <c r="Y19" s="182"/>
      <c r="Z19" s="182"/>
      <c r="AA19" s="182"/>
      <c r="AB19" s="182"/>
      <c r="AC19" s="182"/>
      <c r="AD19" s="182"/>
      <c r="AE19" s="182"/>
      <c r="AF19" s="182"/>
      <c r="AG19" s="182"/>
      <c r="AH19" s="183"/>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30</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268</v>
      </c>
      <c r="AL40" s="113"/>
      <c r="AM40" s="113"/>
      <c r="AN40" s="113"/>
      <c r="AO40" s="113"/>
      <c r="AP40" s="113"/>
      <c r="AQ40" s="114"/>
    </row>
    <row r="41" spans="1:43" ht="29.45" customHeight="1" x14ac:dyDescent="0.15">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33</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270</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d/C2SKaoFXnKEKQKWJfwm2WXT8qGZXE1tjw/JxZNuIKCpSJJfxzIvF3tP2kMfSiSQZUuTeXvhezBoJ/pR+OE0Q==" saltValue="Cd7JZImGh5Tk+kwJupOoNg=="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x14ac:dyDescent="0.15">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x14ac:dyDescent="0.15">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7.5" x14ac:dyDescent="0.15">
      <c r="A6" s="49" t="s">
        <v>114</v>
      </c>
      <c r="B6" s="67" t="str">
        <f>B7</f>
        <v>2017</v>
      </c>
      <c r="C6" s="67" t="str">
        <f t="shared" ref="C6:AX6" si="6">C7</f>
        <v>322032</v>
      </c>
      <c r="D6" s="67" t="str">
        <f t="shared" si="6"/>
        <v>47</v>
      </c>
      <c r="E6" s="67" t="str">
        <f t="shared" si="6"/>
        <v>04</v>
      </c>
      <c r="F6" s="67" t="str">
        <f t="shared" si="6"/>
        <v>0</v>
      </c>
      <c r="G6" s="67" t="str">
        <f t="shared" si="6"/>
        <v>000</v>
      </c>
      <c r="H6" s="67" t="str">
        <f t="shared" si="6"/>
        <v>島根県　出雲市</v>
      </c>
      <c r="I6" s="67" t="str">
        <f t="shared" si="6"/>
        <v>法非適用</v>
      </c>
      <c r="J6" s="67" t="str">
        <f t="shared" si="6"/>
        <v>電気事業</v>
      </c>
      <c r="K6" s="67" t="str">
        <f t="shared" si="6"/>
        <v>非設置</v>
      </c>
      <c r="L6" s="68" t="str">
        <f t="shared" si="6"/>
        <v>該当数値なし</v>
      </c>
      <c r="M6" s="69" t="str">
        <f t="shared" si="6"/>
        <v>-</v>
      </c>
      <c r="N6" s="69">
        <f t="shared" si="6"/>
        <v>1</v>
      </c>
      <c r="O6" s="69">
        <f t="shared" si="6"/>
        <v>1</v>
      </c>
      <c r="P6" s="69" t="str">
        <f t="shared" si="6"/>
        <v>-</v>
      </c>
      <c r="Q6" s="69" t="str">
        <f t="shared" si="6"/>
        <v>-</v>
      </c>
      <c r="R6" s="70" t="str">
        <f>R7</f>
        <v>平成31年3月31日　出雲エネルギーセンター</v>
      </c>
      <c r="S6" s="71" t="str">
        <f t="shared" si="6"/>
        <v>平成35年5月31日　キララトゥーリマキ風力発電所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f t="shared" si="6"/>
        <v>20405</v>
      </c>
      <c r="AC6" s="69">
        <f t="shared" si="6"/>
        <v>19744</v>
      </c>
      <c r="AD6" s="69">
        <f t="shared" si="6"/>
        <v>19255</v>
      </c>
      <c r="AE6" s="69">
        <f t="shared" si="6"/>
        <v>20388</v>
      </c>
      <c r="AF6" s="69">
        <f t="shared" si="6"/>
        <v>20561</v>
      </c>
      <c r="AG6" s="69">
        <f t="shared" si="6"/>
        <v>1393</v>
      </c>
      <c r="AH6" s="69">
        <f t="shared" si="6"/>
        <v>1781</v>
      </c>
      <c r="AI6" s="69">
        <f t="shared" si="6"/>
        <v>1274</v>
      </c>
      <c r="AJ6" s="69">
        <f t="shared" si="6"/>
        <v>1093</v>
      </c>
      <c r="AK6" s="69">
        <f t="shared" si="6"/>
        <v>1870</v>
      </c>
      <c r="AL6" s="69" t="str">
        <f t="shared" si="6"/>
        <v>-</v>
      </c>
      <c r="AM6" s="69" t="str">
        <f t="shared" si="6"/>
        <v>-</v>
      </c>
      <c r="AN6" s="69" t="str">
        <f t="shared" si="6"/>
        <v>-</v>
      </c>
      <c r="AO6" s="69" t="str">
        <f t="shared" si="6"/>
        <v>-</v>
      </c>
      <c r="AP6" s="69" t="str">
        <f t="shared" si="6"/>
        <v>-</v>
      </c>
      <c r="AQ6" s="69">
        <f t="shared" si="6"/>
        <v>21798</v>
      </c>
      <c r="AR6" s="69">
        <f t="shared" si="6"/>
        <v>21525</v>
      </c>
      <c r="AS6" s="69">
        <f t="shared" si="6"/>
        <v>20529</v>
      </c>
      <c r="AT6" s="69">
        <f t="shared" si="6"/>
        <v>21481</v>
      </c>
      <c r="AU6" s="69">
        <f t="shared" si="6"/>
        <v>22431</v>
      </c>
      <c r="AV6" s="69">
        <f t="shared" si="6"/>
        <v>11793</v>
      </c>
      <c r="AW6" s="69">
        <f t="shared" si="6"/>
        <v>60323</v>
      </c>
      <c r="AX6" s="69">
        <f t="shared" si="6"/>
        <v>72116</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115</v>
      </c>
      <c r="C7" s="77" t="s">
        <v>116</v>
      </c>
      <c r="D7" s="77" t="s">
        <v>117</v>
      </c>
      <c r="E7" s="77" t="s">
        <v>118</v>
      </c>
      <c r="F7" s="77" t="s">
        <v>119</v>
      </c>
      <c r="G7" s="77" t="s">
        <v>120</v>
      </c>
      <c r="H7" s="77" t="s">
        <v>121</v>
      </c>
      <c r="I7" s="77" t="s">
        <v>122</v>
      </c>
      <c r="J7" s="77" t="s">
        <v>123</v>
      </c>
      <c r="K7" s="77" t="s">
        <v>124</v>
      </c>
      <c r="L7" s="78" t="s">
        <v>125</v>
      </c>
      <c r="M7" s="79" t="s">
        <v>126</v>
      </c>
      <c r="N7" s="79">
        <v>1</v>
      </c>
      <c r="O7" s="80">
        <v>1</v>
      </c>
      <c r="P7" s="80" t="s">
        <v>126</v>
      </c>
      <c r="Q7" s="80" t="s">
        <v>126</v>
      </c>
      <c r="R7" s="81" t="s">
        <v>127</v>
      </c>
      <c r="S7" s="81" t="s">
        <v>128</v>
      </c>
      <c r="T7" s="82" t="s">
        <v>129</v>
      </c>
      <c r="U7" s="81" t="s">
        <v>130</v>
      </c>
      <c r="V7" s="78" t="s">
        <v>126</v>
      </c>
      <c r="W7" s="80" t="s">
        <v>126</v>
      </c>
      <c r="X7" s="80" t="s">
        <v>126</v>
      </c>
      <c r="Y7" s="80" t="s">
        <v>126</v>
      </c>
      <c r="Z7" s="80" t="s">
        <v>126</v>
      </c>
      <c r="AA7" s="80" t="s">
        <v>126</v>
      </c>
      <c r="AB7" s="80">
        <v>20405</v>
      </c>
      <c r="AC7" s="80">
        <v>19744</v>
      </c>
      <c r="AD7" s="80">
        <v>19255</v>
      </c>
      <c r="AE7" s="80">
        <v>20388</v>
      </c>
      <c r="AF7" s="80">
        <v>20561</v>
      </c>
      <c r="AG7" s="80">
        <v>1393</v>
      </c>
      <c r="AH7" s="80">
        <v>1781</v>
      </c>
      <c r="AI7" s="80">
        <v>1274</v>
      </c>
      <c r="AJ7" s="80">
        <v>1093</v>
      </c>
      <c r="AK7" s="80">
        <v>1870</v>
      </c>
      <c r="AL7" s="80" t="s">
        <v>126</v>
      </c>
      <c r="AM7" s="80" t="s">
        <v>126</v>
      </c>
      <c r="AN7" s="80" t="s">
        <v>126</v>
      </c>
      <c r="AO7" s="80" t="s">
        <v>126</v>
      </c>
      <c r="AP7" s="80" t="s">
        <v>126</v>
      </c>
      <c r="AQ7" s="80">
        <v>21798</v>
      </c>
      <c r="AR7" s="80">
        <v>21525</v>
      </c>
      <c r="AS7" s="80">
        <v>20529</v>
      </c>
      <c r="AT7" s="80">
        <v>21481</v>
      </c>
      <c r="AU7" s="80">
        <v>22431</v>
      </c>
      <c r="AV7" s="80">
        <v>11793</v>
      </c>
      <c r="AW7" s="80">
        <v>60323</v>
      </c>
      <c r="AX7" s="80">
        <v>72116</v>
      </c>
      <c r="AY7" s="83">
        <v>101</v>
      </c>
      <c r="AZ7" s="83">
        <v>102.1</v>
      </c>
      <c r="BA7" s="83">
        <v>93.2</v>
      </c>
      <c r="BB7" s="83">
        <v>74.900000000000006</v>
      </c>
      <c r="BC7" s="83">
        <v>115.9</v>
      </c>
      <c r="BD7" s="83">
        <v>164.1</v>
      </c>
      <c r="BE7" s="83">
        <v>124.4</v>
      </c>
      <c r="BF7" s="83">
        <v>118.8</v>
      </c>
      <c r="BG7" s="83">
        <v>88.8</v>
      </c>
      <c r="BH7" s="83">
        <v>121.3</v>
      </c>
      <c r="BI7" s="83">
        <v>100</v>
      </c>
      <c r="BJ7" s="83">
        <v>252.8</v>
      </c>
      <c r="BK7" s="83">
        <v>247</v>
      </c>
      <c r="BL7" s="83">
        <v>327.2</v>
      </c>
      <c r="BM7" s="83">
        <v>164.6</v>
      </c>
      <c r="BN7" s="83">
        <v>375.5</v>
      </c>
      <c r="BO7" s="83">
        <v>366.9</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v>16510.900000000001</v>
      </c>
      <c r="CG7" s="83">
        <v>17091.5</v>
      </c>
      <c r="CH7" s="83">
        <v>17609.2</v>
      </c>
      <c r="CI7" s="83">
        <v>21355.8</v>
      </c>
      <c r="CJ7" s="83">
        <v>14608</v>
      </c>
      <c r="CK7" s="83">
        <v>11717.4</v>
      </c>
      <c r="CL7" s="83">
        <v>17642.5</v>
      </c>
      <c r="CM7" s="83">
        <v>18815.8</v>
      </c>
      <c r="CN7" s="83">
        <v>22847.9</v>
      </c>
      <c r="CO7" s="83">
        <v>19210.5</v>
      </c>
      <c r="CP7" s="80">
        <v>25260</v>
      </c>
      <c r="CQ7" s="80">
        <v>26200</v>
      </c>
      <c r="CR7" s="80">
        <v>20196</v>
      </c>
      <c r="CS7" s="80">
        <v>5895</v>
      </c>
      <c r="CT7" s="80">
        <v>35345</v>
      </c>
      <c r="CU7" s="80">
        <v>108538</v>
      </c>
      <c r="CV7" s="80">
        <v>58539</v>
      </c>
      <c r="CW7" s="80">
        <v>37685</v>
      </c>
      <c r="CX7" s="80">
        <v>2390</v>
      </c>
      <c r="CY7" s="80">
        <v>32739</v>
      </c>
      <c r="CZ7" s="80">
        <v>5390</v>
      </c>
      <c r="DA7" s="83">
        <v>46.2</v>
      </c>
      <c r="DB7" s="83">
        <v>45.6</v>
      </c>
      <c r="DC7" s="83">
        <v>43.4</v>
      </c>
      <c r="DD7" s="83">
        <v>45.5</v>
      </c>
      <c r="DE7" s="83">
        <v>47.5</v>
      </c>
      <c r="DF7" s="83">
        <v>35.9</v>
      </c>
      <c r="DG7" s="83">
        <v>35.299999999999997</v>
      </c>
      <c r="DH7" s="83">
        <v>32.299999999999997</v>
      </c>
      <c r="DI7" s="83">
        <v>35.799999999999997</v>
      </c>
      <c r="DJ7" s="83">
        <v>31.7</v>
      </c>
      <c r="DK7" s="83">
        <v>22.8</v>
      </c>
      <c r="DL7" s="83">
        <v>34.4</v>
      </c>
      <c r="DM7" s="83">
        <v>18.899999999999999</v>
      </c>
      <c r="DN7" s="83">
        <v>58.3</v>
      </c>
      <c r="DO7" s="83">
        <v>28.3</v>
      </c>
      <c r="DP7" s="83">
        <v>23</v>
      </c>
      <c r="DQ7" s="83">
        <v>14.6</v>
      </c>
      <c r="DR7" s="83">
        <v>17.3</v>
      </c>
      <c r="DS7" s="83">
        <v>14.6</v>
      </c>
      <c r="DT7" s="83">
        <v>11.9</v>
      </c>
      <c r="DU7" s="83">
        <v>162.1</v>
      </c>
      <c r="DV7" s="83">
        <v>101.9</v>
      </c>
      <c r="DW7" s="83">
        <v>85.4</v>
      </c>
      <c r="DX7" s="83">
        <v>50.3</v>
      </c>
      <c r="DY7" s="83">
        <v>4.5999999999999996</v>
      </c>
      <c r="DZ7" s="83">
        <v>106.8</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v>81.2</v>
      </c>
      <c r="EP7" s="83">
        <v>80.900000000000006</v>
      </c>
      <c r="EQ7" s="83">
        <v>79.599999999999994</v>
      </c>
      <c r="ER7" s="83">
        <v>79.8</v>
      </c>
      <c r="ES7" s="83">
        <v>83.6</v>
      </c>
      <c r="ET7" s="83">
        <v>61.5</v>
      </c>
      <c r="EU7" s="83">
        <v>74.599999999999994</v>
      </c>
      <c r="EV7" s="83">
        <v>77.099999999999994</v>
      </c>
      <c r="EW7" s="83">
        <v>79.8</v>
      </c>
      <c r="EX7" s="83">
        <v>88</v>
      </c>
      <c r="EY7" s="80" t="s">
        <v>126</v>
      </c>
      <c r="EZ7" s="83" t="s">
        <v>126</v>
      </c>
      <c r="FA7" s="83" t="s">
        <v>126</v>
      </c>
      <c r="FB7" s="83" t="s">
        <v>126</v>
      </c>
      <c r="FC7" s="83" t="s">
        <v>126</v>
      </c>
      <c r="FD7" s="83" t="s">
        <v>126</v>
      </c>
      <c r="FE7" s="83">
        <v>64</v>
      </c>
      <c r="FF7" s="83">
        <v>56.1</v>
      </c>
      <c r="FG7" s="83">
        <v>61.8</v>
      </c>
      <c r="FH7" s="83">
        <v>61.6</v>
      </c>
      <c r="FI7" s="83">
        <v>57.3</v>
      </c>
      <c r="FJ7" s="83" t="s">
        <v>126</v>
      </c>
      <c r="FK7" s="83" t="s">
        <v>126</v>
      </c>
      <c r="FL7" s="83" t="s">
        <v>126</v>
      </c>
      <c r="FM7" s="83" t="s">
        <v>126</v>
      </c>
      <c r="FN7" s="83" t="s">
        <v>126</v>
      </c>
      <c r="FO7" s="83">
        <v>22.1</v>
      </c>
      <c r="FP7" s="83">
        <v>16.7</v>
      </c>
      <c r="FQ7" s="83">
        <v>8.6999999999999993</v>
      </c>
      <c r="FR7" s="83">
        <v>5.7</v>
      </c>
      <c r="FS7" s="83">
        <v>4.2</v>
      </c>
      <c r="FT7" s="83" t="s">
        <v>126</v>
      </c>
      <c r="FU7" s="83" t="s">
        <v>126</v>
      </c>
      <c r="FV7" s="83" t="s">
        <v>126</v>
      </c>
      <c r="FW7" s="83" t="s">
        <v>126</v>
      </c>
      <c r="FX7" s="83" t="s">
        <v>126</v>
      </c>
      <c r="FY7" s="83">
        <v>279.2</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v>56.2</v>
      </c>
      <c r="GT7" s="83">
        <v>58.4</v>
      </c>
      <c r="GU7" s="83">
        <v>80.599999999999994</v>
      </c>
      <c r="GV7" s="83">
        <v>85.6</v>
      </c>
      <c r="GW7" s="83">
        <v>92</v>
      </c>
      <c r="GX7" s="80">
        <v>3690</v>
      </c>
      <c r="GY7" s="83">
        <v>63.1</v>
      </c>
      <c r="GZ7" s="83">
        <v>61.1</v>
      </c>
      <c r="HA7" s="83">
        <v>59.4</v>
      </c>
      <c r="HB7" s="83">
        <v>63.1</v>
      </c>
      <c r="HC7" s="83">
        <v>63.6</v>
      </c>
      <c r="HD7" s="83">
        <v>48</v>
      </c>
      <c r="HE7" s="83">
        <v>48.9</v>
      </c>
      <c r="HF7" s="83">
        <v>47.8</v>
      </c>
      <c r="HG7" s="83">
        <v>53.5</v>
      </c>
      <c r="HH7" s="83">
        <v>62.3</v>
      </c>
      <c r="HI7" s="83">
        <v>0</v>
      </c>
      <c r="HJ7" s="83">
        <v>0</v>
      </c>
      <c r="HK7" s="83">
        <v>0</v>
      </c>
      <c r="HL7" s="83">
        <v>0</v>
      </c>
      <c r="HM7" s="83">
        <v>0</v>
      </c>
      <c r="HN7" s="83">
        <v>11.8</v>
      </c>
      <c r="HO7" s="83">
        <v>5.5</v>
      </c>
      <c r="HP7" s="83">
        <v>13.8</v>
      </c>
      <c r="HQ7" s="83">
        <v>9.4</v>
      </c>
      <c r="HR7" s="83">
        <v>8.1999999999999993</v>
      </c>
      <c r="HS7" s="83">
        <v>96.9</v>
      </c>
      <c r="HT7" s="83">
        <v>64.8</v>
      </c>
      <c r="HU7" s="83">
        <v>51.1</v>
      </c>
      <c r="HV7" s="83">
        <v>32.5</v>
      </c>
      <c r="HW7" s="83">
        <v>9.3000000000000007</v>
      </c>
      <c r="HX7" s="83">
        <v>21.2</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v>63.7</v>
      </c>
      <c r="IN7" s="83">
        <v>60.6</v>
      </c>
      <c r="IO7" s="83">
        <v>62.4</v>
      </c>
      <c r="IP7" s="83">
        <v>64.5</v>
      </c>
      <c r="IQ7" s="83">
        <v>66.900000000000006</v>
      </c>
      <c r="IR7" s="83">
        <v>44.9</v>
      </c>
      <c r="IS7" s="83">
        <v>55.8</v>
      </c>
      <c r="IT7" s="83">
        <v>57.2</v>
      </c>
      <c r="IU7" s="83">
        <v>54.1</v>
      </c>
      <c r="IV7" s="83">
        <v>58.2</v>
      </c>
      <c r="IW7" s="80">
        <v>1700</v>
      </c>
      <c r="IX7" s="83">
        <v>9.4</v>
      </c>
      <c r="IY7" s="83">
        <v>12</v>
      </c>
      <c r="IZ7" s="83">
        <v>8.5</v>
      </c>
      <c r="JA7" s="83">
        <v>7.3</v>
      </c>
      <c r="JB7" s="83">
        <v>12.6</v>
      </c>
      <c r="JC7" s="83">
        <v>19.600000000000001</v>
      </c>
      <c r="JD7" s="83">
        <v>18.5</v>
      </c>
      <c r="JE7" s="83">
        <v>16.100000000000001</v>
      </c>
      <c r="JF7" s="83">
        <v>19.600000000000001</v>
      </c>
      <c r="JG7" s="83">
        <v>17.899999999999999</v>
      </c>
      <c r="JH7" s="83">
        <v>46.1</v>
      </c>
      <c r="JI7" s="83">
        <v>52.3</v>
      </c>
      <c r="JJ7" s="83">
        <v>37</v>
      </c>
      <c r="JK7" s="83">
        <v>80.7</v>
      </c>
      <c r="JL7" s="83">
        <v>49.1</v>
      </c>
      <c r="JM7" s="83">
        <v>45.4</v>
      </c>
      <c r="JN7" s="83">
        <v>46.6</v>
      </c>
      <c r="JO7" s="83">
        <v>48.3</v>
      </c>
      <c r="JP7" s="83">
        <v>48.2</v>
      </c>
      <c r="JQ7" s="83">
        <v>34.5</v>
      </c>
      <c r="JR7" s="83">
        <v>232.4</v>
      </c>
      <c r="JS7" s="83">
        <v>139.4</v>
      </c>
      <c r="JT7" s="83">
        <v>129.69999999999999</v>
      </c>
      <c r="JU7" s="83">
        <v>75.599999999999994</v>
      </c>
      <c r="JV7" s="83">
        <v>0</v>
      </c>
      <c r="JW7" s="83">
        <v>178.4</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v>100</v>
      </c>
      <c r="KM7" s="83">
        <v>100</v>
      </c>
      <c r="KN7" s="83">
        <v>100</v>
      </c>
      <c r="KO7" s="83">
        <v>100</v>
      </c>
      <c r="KP7" s="83">
        <v>100</v>
      </c>
      <c r="KQ7" s="83">
        <v>86.6</v>
      </c>
      <c r="KR7" s="83">
        <v>98.4</v>
      </c>
      <c r="KS7" s="83">
        <v>98.4</v>
      </c>
      <c r="KT7" s="83">
        <v>99.1</v>
      </c>
      <c r="KU7" s="83">
        <v>98.8</v>
      </c>
      <c r="KV7" s="80" t="s">
        <v>126</v>
      </c>
      <c r="KW7" s="83" t="s">
        <v>126</v>
      </c>
      <c r="KX7" s="83" t="s">
        <v>126</v>
      </c>
      <c r="KY7" s="83" t="s">
        <v>126</v>
      </c>
      <c r="KZ7" s="83" t="s">
        <v>126</v>
      </c>
      <c r="LA7" s="83" t="s">
        <v>126</v>
      </c>
      <c r="LB7" s="83">
        <v>6.4</v>
      </c>
      <c r="LC7" s="83">
        <v>13.7</v>
      </c>
      <c r="LD7" s="83">
        <v>12</v>
      </c>
      <c r="LE7" s="83">
        <v>14.5</v>
      </c>
      <c r="LF7" s="83">
        <v>14.9</v>
      </c>
      <c r="LG7" s="83" t="s">
        <v>126</v>
      </c>
      <c r="LH7" s="83" t="s">
        <v>126</v>
      </c>
      <c r="LI7" s="83" t="s">
        <v>126</v>
      </c>
      <c r="LJ7" s="83" t="s">
        <v>126</v>
      </c>
      <c r="LK7" s="83" t="s">
        <v>126</v>
      </c>
      <c r="LL7" s="83">
        <v>0.2</v>
      </c>
      <c r="LM7" s="83">
        <v>2.5</v>
      </c>
      <c r="LN7" s="83">
        <v>0.3</v>
      </c>
      <c r="LO7" s="83">
        <v>0.3</v>
      </c>
      <c r="LP7" s="83">
        <v>0.3</v>
      </c>
      <c r="LQ7" s="83" t="s">
        <v>126</v>
      </c>
      <c r="LR7" s="83" t="s">
        <v>126</v>
      </c>
      <c r="LS7" s="83" t="s">
        <v>126</v>
      </c>
      <c r="LT7" s="83" t="s">
        <v>126</v>
      </c>
      <c r="LU7" s="83" t="s">
        <v>126</v>
      </c>
      <c r="LV7" s="83">
        <v>448</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t="s">
        <v>126</v>
      </c>
      <c r="MM7" s="83" t="s">
        <v>126</v>
      </c>
      <c r="MN7" s="83" t="s">
        <v>126</v>
      </c>
      <c r="MO7" s="83" t="s">
        <v>126</v>
      </c>
      <c r="MP7" s="83">
        <v>100</v>
      </c>
      <c r="MQ7" s="83">
        <v>100</v>
      </c>
      <c r="MR7" s="83">
        <v>98.2</v>
      </c>
      <c r="MS7" s="83">
        <v>98.8</v>
      </c>
      <c r="MT7" s="83">
        <v>98.3</v>
      </c>
      <c r="MU7" s="83" t="s">
        <v>126</v>
      </c>
      <c r="MV7" s="83" t="s">
        <v>126</v>
      </c>
      <c r="MW7" s="83" t="s">
        <v>126</v>
      </c>
      <c r="MX7" s="83" t="s">
        <v>126</v>
      </c>
      <c r="MY7" s="83">
        <v>1</v>
      </c>
      <c r="MZ7" s="83">
        <v>1</v>
      </c>
      <c r="NA7" s="83">
        <v>1</v>
      </c>
      <c r="NB7" s="83">
        <v>1</v>
      </c>
      <c r="NC7" s="83">
        <v>1</v>
      </c>
      <c r="ND7" s="83">
        <v>1</v>
      </c>
      <c r="NE7" s="83">
        <v>1</v>
      </c>
      <c r="NF7" s="83">
        <v>1</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131</v>
      </c>
      <c r="FB8" s="85"/>
      <c r="FC8" s="85"/>
      <c r="FD8" s="85"/>
      <c r="FE8" s="85"/>
      <c r="FF8" s="86"/>
      <c r="FG8" s="85"/>
      <c r="FH8" s="85"/>
      <c r="FI8" s="85" t="str">
        <f>FJ4</f>
        <v>修繕費比率（％）</v>
      </c>
      <c r="FJ8" s="85" t="b">
        <f>IF(SUM($M$6,$MU$7:$MX$7)=0,FALSE,TRUE)</f>
        <v>0</v>
      </c>
      <c r="FK8" s="87" t="s">
        <v>131</v>
      </c>
      <c r="FL8" s="85"/>
      <c r="FM8" s="85"/>
      <c r="FN8" s="85"/>
      <c r="FO8" s="85"/>
      <c r="FP8" s="85"/>
      <c r="FQ8" s="86"/>
      <c r="FR8" s="85"/>
      <c r="FS8" s="85" t="str">
        <f>FT4</f>
        <v>企業債残高対料金収入比率（％）</v>
      </c>
      <c r="FT8" s="85" t="b">
        <f>IF(SUM($M$6,$MU$7:$MX$7)=0,FALSE,TRUE)</f>
        <v>0</v>
      </c>
      <c r="FU8" s="87" t="s">
        <v>131</v>
      </c>
      <c r="FV8" s="85"/>
      <c r="FW8" s="85"/>
      <c r="FX8" s="85"/>
      <c r="FY8" s="85"/>
      <c r="FZ8" s="85"/>
      <c r="GA8" s="85"/>
      <c r="GB8" s="86"/>
      <c r="GC8" s="85" t="str">
        <f>GD4</f>
        <v>有形固定資産減価償却率（％）</v>
      </c>
      <c r="GD8" s="85" t="b">
        <v>0</v>
      </c>
      <c r="GE8" s="87" t="s">
        <v>132</v>
      </c>
      <c r="GF8" s="85"/>
      <c r="GG8" s="85"/>
      <c r="GH8" s="85"/>
      <c r="GI8" s="85"/>
      <c r="GJ8" s="85"/>
      <c r="GK8" s="85"/>
      <c r="GL8" s="85"/>
      <c r="GM8" s="85" t="str">
        <f>GN4</f>
        <v>FIT収入割合（％）</v>
      </c>
      <c r="GN8" s="85" t="b">
        <f>IF(SUM($M$6,$MU$7:$MX$7)=0,FALSE,TRUE)</f>
        <v>0</v>
      </c>
      <c r="GO8" s="87" t="s">
        <v>131</v>
      </c>
      <c r="GP8" s="85"/>
      <c r="GQ8" s="85"/>
      <c r="GR8" s="85"/>
      <c r="GS8" s="84"/>
      <c r="GT8" s="84"/>
      <c r="GU8" s="84"/>
      <c r="GV8" s="84"/>
      <c r="GW8" s="85" t="str">
        <f>GX5</f>
        <v>最大出力合計</v>
      </c>
      <c r="GX8" s="85" t="str">
        <f>GY4</f>
        <v>設備利用率（％）</v>
      </c>
      <c r="GY8" s="85" t="b">
        <f>IF(SUM($N$7,$MY$7:$NB$7)=0,FALSE,TRUE)</f>
        <v>1</v>
      </c>
      <c r="GZ8" s="87" t="s">
        <v>131</v>
      </c>
      <c r="HA8" s="85"/>
      <c r="HB8" s="85"/>
      <c r="HC8" s="85"/>
      <c r="HD8" s="85"/>
      <c r="HE8" s="86"/>
      <c r="HF8" s="85"/>
      <c r="HG8" s="85"/>
      <c r="HH8" s="85" t="str">
        <f>HI4</f>
        <v>修繕費比率（％）</v>
      </c>
      <c r="HI8" s="85" t="b">
        <f>IF(SUM($N$7,$MY$7:$NB$7)=0,FALSE,TRUE)</f>
        <v>1</v>
      </c>
      <c r="HJ8" s="87" t="s">
        <v>131</v>
      </c>
      <c r="HK8" s="85"/>
      <c r="HL8" s="85"/>
      <c r="HM8" s="85"/>
      <c r="HN8" s="85"/>
      <c r="HO8" s="85"/>
      <c r="HP8" s="86"/>
      <c r="HQ8" s="85"/>
      <c r="HR8" s="85" t="str">
        <f>HS4</f>
        <v>企業債残高対料金収入比率（％）</v>
      </c>
      <c r="HS8" s="85" t="b">
        <f>IF(SUM($N$7,$MY$7:$NB$7)=0,FALSE,TRUE)</f>
        <v>1</v>
      </c>
      <c r="HT8" s="87" t="s">
        <v>131</v>
      </c>
      <c r="HU8" s="85"/>
      <c r="HV8" s="85"/>
      <c r="HW8" s="85"/>
      <c r="HX8" s="85"/>
      <c r="HY8" s="85"/>
      <c r="HZ8" s="85"/>
      <c r="IA8" s="86"/>
      <c r="IB8" s="85" t="str">
        <f>IC4</f>
        <v>有形固定資産減価償却率（％）</v>
      </c>
      <c r="IC8" s="85" t="b">
        <v>0</v>
      </c>
      <c r="ID8" s="87" t="s">
        <v>132</v>
      </c>
      <c r="IE8" s="85"/>
      <c r="IF8" s="85"/>
      <c r="IG8" s="85"/>
      <c r="IH8" s="85"/>
      <c r="II8" s="85"/>
      <c r="IJ8" s="85"/>
      <c r="IK8" s="85"/>
      <c r="IL8" s="85" t="str">
        <f>IM4</f>
        <v>FIT収入割合（％）</v>
      </c>
      <c r="IM8" s="85" t="b">
        <f>IF(SUM($N$7,$MY$7:$NB$7)=0,FALSE,TRUE)</f>
        <v>1</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v>0</v>
      </c>
      <c r="KC8" s="87" t="s">
        <v>132</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v>0</v>
      </c>
      <c r="MB8" s="87" t="s">
        <v>132</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133</v>
      </c>
      <c r="C9" s="89" t="s">
        <v>134</v>
      </c>
      <c r="D9" s="89" t="s">
        <v>135</v>
      </c>
      <c r="E9" s="89" t="s">
        <v>136</v>
      </c>
      <c r="F9" s="89" t="s">
        <v>137</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138</v>
      </c>
      <c r="AY9" s="90"/>
      <c r="AZ9" s="90"/>
      <c r="BA9" s="90"/>
      <c r="BB9" s="90"/>
      <c r="BC9" s="90"/>
      <c r="BD9" s="84"/>
      <c r="BE9" s="85"/>
      <c r="BF9" s="85"/>
      <c r="BG9" s="85"/>
      <c r="BH9" s="85"/>
      <c r="BI9" s="85" t="s">
        <v>138</v>
      </c>
      <c r="BJ9" s="90"/>
      <c r="BK9" s="90"/>
      <c r="BL9" s="90"/>
      <c r="BM9" s="90"/>
      <c r="BN9" s="90"/>
      <c r="BO9" s="84"/>
      <c r="BP9" s="85"/>
      <c r="BQ9" s="85"/>
      <c r="BR9" s="85"/>
      <c r="BS9" s="85"/>
      <c r="BT9" s="85" t="s">
        <v>138</v>
      </c>
      <c r="BU9" s="90"/>
      <c r="BV9" s="90"/>
      <c r="BW9" s="90"/>
      <c r="BX9" s="90"/>
      <c r="BY9" s="90"/>
      <c r="BZ9" s="84"/>
      <c r="CA9" s="85"/>
      <c r="CB9" s="85"/>
      <c r="CC9" s="85"/>
      <c r="CD9" s="85"/>
      <c r="CE9" s="85" t="s">
        <v>138</v>
      </c>
      <c r="CF9" s="90"/>
      <c r="CG9" s="90"/>
      <c r="CH9" s="90"/>
      <c r="CI9" s="90"/>
      <c r="CJ9" s="90"/>
      <c r="CK9" s="84"/>
      <c r="CL9" s="85"/>
      <c r="CM9" s="85"/>
      <c r="CN9" s="85"/>
      <c r="CO9" s="85" t="s">
        <v>138</v>
      </c>
      <c r="CP9" s="90"/>
      <c r="CQ9" s="90"/>
      <c r="CR9" s="90"/>
      <c r="CS9" s="90"/>
      <c r="CT9" s="90"/>
      <c r="CU9" s="85"/>
      <c r="CV9" s="84"/>
      <c r="CW9" s="85"/>
      <c r="CX9" s="85"/>
      <c r="CY9" s="91" t="str">
        <f>"（最大出力合計"&amp;TEXT(CZ7,"#,##0")&amp;"kW）"</f>
        <v>（最大出力合計5,390kW）</v>
      </c>
      <c r="CZ9" s="85" t="s">
        <v>138</v>
      </c>
      <c r="DA9" s="90"/>
      <c r="DB9" s="90"/>
      <c r="DC9" s="90"/>
      <c r="DD9" s="90"/>
      <c r="DE9" s="90"/>
      <c r="DF9" s="85"/>
      <c r="DG9" s="84"/>
      <c r="DH9" s="85"/>
      <c r="DI9" s="85"/>
      <c r="DJ9" s="85" t="s">
        <v>138</v>
      </c>
      <c r="DK9" s="90"/>
      <c r="DL9" s="90"/>
      <c r="DM9" s="90"/>
      <c r="DN9" s="90"/>
      <c r="DO9" s="90"/>
      <c r="DP9" s="85"/>
      <c r="DQ9" s="85"/>
      <c r="DR9" s="84"/>
      <c r="DS9" s="85"/>
      <c r="DT9" s="85" t="s">
        <v>138</v>
      </c>
      <c r="DU9" s="90"/>
      <c r="DV9" s="90"/>
      <c r="DW9" s="90"/>
      <c r="DX9" s="90"/>
      <c r="DY9" s="90"/>
      <c r="DZ9" s="85"/>
      <c r="EA9" s="85"/>
      <c r="EB9" s="85"/>
      <c r="EC9" s="84"/>
      <c r="ED9" s="85" t="s">
        <v>138</v>
      </c>
      <c r="EE9" s="90"/>
      <c r="EF9" s="90"/>
      <c r="EG9" s="90"/>
      <c r="EH9" s="90"/>
      <c r="EI9" s="90"/>
      <c r="EJ9" s="85"/>
      <c r="EK9" s="85"/>
      <c r="EL9" s="85"/>
      <c r="EM9" s="85"/>
      <c r="EN9" s="85" t="s">
        <v>138</v>
      </c>
      <c r="EO9" s="90"/>
      <c r="EP9" s="90"/>
      <c r="EQ9" s="90"/>
      <c r="ER9" s="90"/>
      <c r="ES9" s="90"/>
      <c r="ET9" s="84"/>
      <c r="EU9" s="84"/>
      <c r="EV9" s="84"/>
      <c r="EW9" s="84"/>
      <c r="EX9" s="91" t="str">
        <f>"（最大出力合計"&amp;TEXT(EY7,"#,##0")&amp;"kW）"</f>
        <v>（最大出力合計-kW）</v>
      </c>
      <c r="EY9" s="85" t="s">
        <v>138</v>
      </c>
      <c r="EZ9" s="90"/>
      <c r="FA9" s="90"/>
      <c r="FB9" s="90"/>
      <c r="FC9" s="90"/>
      <c r="FD9" s="90"/>
      <c r="FE9" s="85"/>
      <c r="FF9" s="84"/>
      <c r="FG9" s="85"/>
      <c r="FH9" s="85"/>
      <c r="FI9" s="85" t="s">
        <v>138</v>
      </c>
      <c r="FJ9" s="90"/>
      <c r="FK9" s="90"/>
      <c r="FL9" s="90"/>
      <c r="FM9" s="90"/>
      <c r="FN9" s="90"/>
      <c r="FO9" s="85"/>
      <c r="FP9" s="85"/>
      <c r="FQ9" s="84"/>
      <c r="FR9" s="85"/>
      <c r="FS9" s="85" t="s">
        <v>138</v>
      </c>
      <c r="FT9" s="90"/>
      <c r="FU9" s="90"/>
      <c r="FV9" s="90"/>
      <c r="FW9" s="90"/>
      <c r="FX9" s="90"/>
      <c r="FY9" s="85"/>
      <c r="FZ9" s="85"/>
      <c r="GA9" s="85"/>
      <c r="GB9" s="84"/>
      <c r="GC9" s="85" t="s">
        <v>138</v>
      </c>
      <c r="GD9" s="90"/>
      <c r="GE9" s="90"/>
      <c r="GF9" s="90"/>
      <c r="GG9" s="90"/>
      <c r="GH9" s="90"/>
      <c r="GI9" s="85"/>
      <c r="GJ9" s="85"/>
      <c r="GK9" s="85"/>
      <c r="GL9" s="85"/>
      <c r="GM9" s="85" t="s">
        <v>138</v>
      </c>
      <c r="GN9" s="90"/>
      <c r="GO9" s="90"/>
      <c r="GP9" s="90"/>
      <c r="GQ9" s="90"/>
      <c r="GR9" s="90"/>
      <c r="GS9" s="84"/>
      <c r="GT9" s="84"/>
      <c r="GU9" s="84"/>
      <c r="GV9" s="84"/>
      <c r="GW9" s="91" t="str">
        <f>"（最大出力合計"&amp;TEXT(GX7,"#,##0")&amp;"kW）"</f>
        <v>（最大出力合計3,690kW）</v>
      </c>
      <c r="GX9" s="85" t="s">
        <v>138</v>
      </c>
      <c r="GY9" s="90"/>
      <c r="GZ9" s="90"/>
      <c r="HA9" s="90"/>
      <c r="HB9" s="90"/>
      <c r="HC9" s="90"/>
      <c r="HD9" s="85"/>
      <c r="HE9" s="84"/>
      <c r="HF9" s="85"/>
      <c r="HG9" s="85"/>
      <c r="HH9" s="85" t="s">
        <v>138</v>
      </c>
      <c r="HI9" s="90"/>
      <c r="HJ9" s="90"/>
      <c r="HK9" s="90"/>
      <c r="HL9" s="90"/>
      <c r="HM9" s="90"/>
      <c r="HN9" s="85"/>
      <c r="HO9" s="85"/>
      <c r="HP9" s="84"/>
      <c r="HQ9" s="85"/>
      <c r="HR9" s="85" t="s">
        <v>138</v>
      </c>
      <c r="HS9" s="90"/>
      <c r="HT9" s="90"/>
      <c r="HU9" s="90"/>
      <c r="HV9" s="90"/>
      <c r="HW9" s="90"/>
      <c r="HX9" s="85"/>
      <c r="HY9" s="85"/>
      <c r="HZ9" s="85"/>
      <c r="IA9" s="84"/>
      <c r="IB9" s="85" t="s">
        <v>138</v>
      </c>
      <c r="IC9" s="90"/>
      <c r="ID9" s="90"/>
      <c r="IE9" s="90"/>
      <c r="IF9" s="90"/>
      <c r="IG9" s="90"/>
      <c r="IH9" s="85"/>
      <c r="II9" s="85"/>
      <c r="IJ9" s="85"/>
      <c r="IK9" s="85"/>
      <c r="IL9" s="85" t="s">
        <v>138</v>
      </c>
      <c r="IM9" s="90"/>
      <c r="IN9" s="90"/>
      <c r="IO9" s="90"/>
      <c r="IP9" s="90"/>
      <c r="IQ9" s="90"/>
      <c r="IR9" s="84"/>
      <c r="IS9" s="84"/>
      <c r="IT9" s="84"/>
      <c r="IU9" s="84"/>
      <c r="IV9" s="91" t="str">
        <f>"（最大出力合計"&amp;TEXT(IW7,"#,##0")&amp;"kW）"</f>
        <v>（最大出力合計1,700kW）</v>
      </c>
      <c r="IW9" s="85" t="s">
        <v>138</v>
      </c>
      <c r="IX9" s="90"/>
      <c r="IY9" s="90"/>
      <c r="IZ9" s="90"/>
      <c r="JA9" s="90"/>
      <c r="JB9" s="90"/>
      <c r="JC9" s="85"/>
      <c r="JD9" s="84"/>
      <c r="JE9" s="85"/>
      <c r="JF9" s="85"/>
      <c r="JG9" s="85" t="s">
        <v>138</v>
      </c>
      <c r="JH9" s="90"/>
      <c r="JI9" s="90"/>
      <c r="JJ9" s="90"/>
      <c r="JK9" s="90"/>
      <c r="JL9" s="90"/>
      <c r="JM9" s="85"/>
      <c r="JN9" s="85"/>
      <c r="JO9" s="84"/>
      <c r="JP9" s="85"/>
      <c r="JQ9" s="85" t="s">
        <v>138</v>
      </c>
      <c r="JR9" s="90"/>
      <c r="JS9" s="90"/>
      <c r="JT9" s="90"/>
      <c r="JU9" s="90"/>
      <c r="JV9" s="90"/>
      <c r="JW9" s="85"/>
      <c r="JX9" s="85"/>
      <c r="JY9" s="85"/>
      <c r="JZ9" s="84"/>
      <c r="KA9" s="85" t="s">
        <v>138</v>
      </c>
      <c r="KB9" s="90"/>
      <c r="KC9" s="90"/>
      <c r="KD9" s="90"/>
      <c r="KE9" s="90"/>
      <c r="KF9" s="90"/>
      <c r="KG9" s="85"/>
      <c r="KH9" s="85"/>
      <c r="KI9" s="85"/>
      <c r="KJ9" s="85"/>
      <c r="KK9" s="85" t="s">
        <v>138</v>
      </c>
      <c r="KL9" s="90"/>
      <c r="KM9" s="90"/>
      <c r="KN9" s="90"/>
      <c r="KO9" s="90"/>
      <c r="KP9" s="90"/>
      <c r="KQ9" s="84"/>
      <c r="KR9" s="84"/>
      <c r="KS9" s="84"/>
      <c r="KT9" s="84"/>
      <c r="KU9" s="91" t="str">
        <f>"（最大出力合計"&amp;TEXT(KV7,"#,##0")&amp;"kW）"</f>
        <v>（最大出力合計-kW）</v>
      </c>
      <c r="KV9" s="85" t="s">
        <v>138</v>
      </c>
      <c r="KW9" s="90"/>
      <c r="KX9" s="90"/>
      <c r="KY9" s="90"/>
      <c r="KZ9" s="90"/>
      <c r="LA9" s="90"/>
      <c r="LB9" s="85"/>
      <c r="LC9" s="84"/>
      <c r="LD9" s="85"/>
      <c r="LE9" s="85"/>
      <c r="LF9" s="85" t="s">
        <v>138</v>
      </c>
      <c r="LG9" s="90"/>
      <c r="LH9" s="90"/>
      <c r="LI9" s="90"/>
      <c r="LJ9" s="90"/>
      <c r="LK9" s="90"/>
      <c r="LL9" s="85"/>
      <c r="LM9" s="85"/>
      <c r="LN9" s="84"/>
      <c r="LO9" s="85"/>
      <c r="LP9" s="85" t="s">
        <v>138</v>
      </c>
      <c r="LQ9" s="90"/>
      <c r="LR9" s="90"/>
      <c r="LS9" s="90"/>
      <c r="LT9" s="90"/>
      <c r="LU9" s="90"/>
      <c r="LV9" s="85"/>
      <c r="LW9" s="85"/>
      <c r="LX9" s="85"/>
      <c r="LY9" s="84"/>
      <c r="LZ9" s="85" t="s">
        <v>138</v>
      </c>
      <c r="MA9" s="90"/>
      <c r="MB9" s="90"/>
      <c r="MC9" s="90"/>
      <c r="MD9" s="90"/>
      <c r="ME9" s="90"/>
      <c r="MF9" s="85"/>
      <c r="MG9" s="85"/>
      <c r="MH9" s="85"/>
      <c r="MI9" s="85"/>
      <c r="MJ9" s="85" t="s">
        <v>138</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139</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140</v>
      </c>
      <c r="AY11" s="95">
        <f>AY7</f>
        <v>101</v>
      </c>
      <c r="AZ11" s="95">
        <f>AZ7</f>
        <v>102.1</v>
      </c>
      <c r="BA11" s="95">
        <f>BA7</f>
        <v>93.2</v>
      </c>
      <c r="BB11" s="95">
        <f>BB7</f>
        <v>74.900000000000006</v>
      </c>
      <c r="BC11" s="95">
        <f>BC7</f>
        <v>115.9</v>
      </c>
      <c r="BD11" s="84"/>
      <c r="BE11" s="84"/>
      <c r="BF11" s="84"/>
      <c r="BG11" s="84"/>
      <c r="BH11" s="84"/>
      <c r="BI11" s="94" t="s">
        <v>140</v>
      </c>
      <c r="BJ11" s="95">
        <f>BJ7</f>
        <v>252.8</v>
      </c>
      <c r="BK11" s="95">
        <f>BK7</f>
        <v>247</v>
      </c>
      <c r="BL11" s="95">
        <f>BL7</f>
        <v>327.2</v>
      </c>
      <c r="BM11" s="95">
        <f>BM7</f>
        <v>164.6</v>
      </c>
      <c r="BN11" s="95">
        <f>BN7</f>
        <v>375.5</v>
      </c>
      <c r="BO11" s="84"/>
      <c r="BP11" s="84"/>
      <c r="BQ11" s="84"/>
      <c r="BR11" s="84"/>
      <c r="BS11" s="84"/>
      <c r="BT11" s="94" t="s">
        <v>140</v>
      </c>
      <c r="BU11" s="95" t="str">
        <f>BU7</f>
        <v>-</v>
      </c>
      <c r="BV11" s="95" t="str">
        <f>BV7</f>
        <v>-</v>
      </c>
      <c r="BW11" s="95" t="str">
        <f>BW7</f>
        <v>-</v>
      </c>
      <c r="BX11" s="95" t="str">
        <f>BX7</f>
        <v>-</v>
      </c>
      <c r="BY11" s="95" t="str">
        <f>BY7</f>
        <v>-</v>
      </c>
      <c r="BZ11" s="84"/>
      <c r="CA11" s="84"/>
      <c r="CB11" s="84"/>
      <c r="CC11" s="84"/>
      <c r="CD11" s="84"/>
      <c r="CE11" s="94" t="s">
        <v>140</v>
      </c>
      <c r="CF11" s="95">
        <f>CF7</f>
        <v>16510.900000000001</v>
      </c>
      <c r="CG11" s="95">
        <f>CG7</f>
        <v>17091.5</v>
      </c>
      <c r="CH11" s="95">
        <f>CH7</f>
        <v>17609.2</v>
      </c>
      <c r="CI11" s="95">
        <f>CI7</f>
        <v>21355.8</v>
      </c>
      <c r="CJ11" s="95">
        <f>CJ7</f>
        <v>14608</v>
      </c>
      <c r="CK11" s="84"/>
      <c r="CL11" s="84"/>
      <c r="CM11" s="84"/>
      <c r="CN11" s="84"/>
      <c r="CO11" s="94" t="s">
        <v>140</v>
      </c>
      <c r="CP11" s="96">
        <f>CP7</f>
        <v>25260</v>
      </c>
      <c r="CQ11" s="96">
        <f>CQ7</f>
        <v>26200</v>
      </c>
      <c r="CR11" s="96">
        <f>CR7</f>
        <v>20196</v>
      </c>
      <c r="CS11" s="96">
        <f>CS7</f>
        <v>5895</v>
      </c>
      <c r="CT11" s="96">
        <f>CT7</f>
        <v>35345</v>
      </c>
      <c r="CU11" s="84"/>
      <c r="CV11" s="84"/>
      <c r="CW11" s="84"/>
      <c r="CX11" s="84"/>
      <c r="CY11" s="84"/>
      <c r="CZ11" s="94" t="s">
        <v>140</v>
      </c>
      <c r="DA11" s="95">
        <f>DA7</f>
        <v>46.2</v>
      </c>
      <c r="DB11" s="95">
        <f>DB7</f>
        <v>45.6</v>
      </c>
      <c r="DC11" s="95">
        <f>DC7</f>
        <v>43.4</v>
      </c>
      <c r="DD11" s="95">
        <f>DD7</f>
        <v>45.5</v>
      </c>
      <c r="DE11" s="95">
        <f>DE7</f>
        <v>47.5</v>
      </c>
      <c r="DF11" s="84"/>
      <c r="DG11" s="84"/>
      <c r="DH11" s="84"/>
      <c r="DI11" s="84"/>
      <c r="DJ11" s="94" t="s">
        <v>140</v>
      </c>
      <c r="DK11" s="95">
        <f>DK7</f>
        <v>22.8</v>
      </c>
      <c r="DL11" s="95">
        <f>DL7</f>
        <v>34.4</v>
      </c>
      <c r="DM11" s="95">
        <f>DM7</f>
        <v>18.899999999999999</v>
      </c>
      <c r="DN11" s="95">
        <f>DN7</f>
        <v>58.3</v>
      </c>
      <c r="DO11" s="95">
        <f>DO7</f>
        <v>28.3</v>
      </c>
      <c r="DP11" s="84"/>
      <c r="DQ11" s="84"/>
      <c r="DR11" s="84"/>
      <c r="DS11" s="84"/>
      <c r="DT11" s="94" t="s">
        <v>141</v>
      </c>
      <c r="DU11" s="95">
        <f>DU7</f>
        <v>162.1</v>
      </c>
      <c r="DV11" s="95">
        <f>DV7</f>
        <v>101.9</v>
      </c>
      <c r="DW11" s="95">
        <f>DW7</f>
        <v>85.4</v>
      </c>
      <c r="DX11" s="95">
        <f>DX7</f>
        <v>50.3</v>
      </c>
      <c r="DY11" s="95">
        <f>DY7</f>
        <v>4.5999999999999996</v>
      </c>
      <c r="DZ11" s="84"/>
      <c r="EA11" s="84"/>
      <c r="EB11" s="84"/>
      <c r="EC11" s="84"/>
      <c r="ED11" s="94" t="s">
        <v>140</v>
      </c>
      <c r="EE11" s="95" t="str">
        <f>EE7</f>
        <v>-</v>
      </c>
      <c r="EF11" s="95" t="str">
        <f>EF7</f>
        <v>-</v>
      </c>
      <c r="EG11" s="95" t="str">
        <f>EG7</f>
        <v>-</v>
      </c>
      <c r="EH11" s="95" t="str">
        <f>EH7</f>
        <v>-</v>
      </c>
      <c r="EI11" s="95" t="str">
        <f>EI7</f>
        <v>-</v>
      </c>
      <c r="EJ11" s="84"/>
      <c r="EK11" s="84"/>
      <c r="EL11" s="84"/>
      <c r="EM11" s="84"/>
      <c r="EN11" s="94" t="s">
        <v>140</v>
      </c>
      <c r="EO11" s="95">
        <f>EO7</f>
        <v>81.2</v>
      </c>
      <c r="EP11" s="95">
        <f>EP7</f>
        <v>80.900000000000006</v>
      </c>
      <c r="EQ11" s="95">
        <f>EQ7</f>
        <v>79.599999999999994</v>
      </c>
      <c r="ER11" s="95">
        <f>ER7</f>
        <v>79.8</v>
      </c>
      <c r="ES11" s="95">
        <f>ES7</f>
        <v>83.6</v>
      </c>
      <c r="ET11" s="84"/>
      <c r="EU11" s="84"/>
      <c r="EV11" s="84"/>
      <c r="EW11" s="84"/>
      <c r="EX11" s="84"/>
      <c r="EY11" s="94" t="s">
        <v>140</v>
      </c>
      <c r="EZ11" s="95" t="str">
        <f>EZ7</f>
        <v>-</v>
      </c>
      <c r="FA11" s="95" t="str">
        <f>FA7</f>
        <v>-</v>
      </c>
      <c r="FB11" s="95" t="str">
        <f>FB7</f>
        <v>-</v>
      </c>
      <c r="FC11" s="95" t="str">
        <f>FC7</f>
        <v>-</v>
      </c>
      <c r="FD11" s="95" t="str">
        <f>FD7</f>
        <v>-</v>
      </c>
      <c r="FE11" s="84"/>
      <c r="FF11" s="84"/>
      <c r="FG11" s="84"/>
      <c r="FH11" s="84"/>
      <c r="FI11" s="94" t="s">
        <v>140</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140</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140</v>
      </c>
      <c r="GY11" s="95">
        <f>GY7</f>
        <v>63.1</v>
      </c>
      <c r="GZ11" s="95">
        <f>GZ7</f>
        <v>61.1</v>
      </c>
      <c r="HA11" s="95">
        <f>HA7</f>
        <v>59.4</v>
      </c>
      <c r="HB11" s="95">
        <f>HB7</f>
        <v>63.1</v>
      </c>
      <c r="HC11" s="95">
        <f>HC7</f>
        <v>63.6</v>
      </c>
      <c r="HD11" s="84"/>
      <c r="HE11" s="84"/>
      <c r="HF11" s="84"/>
      <c r="HG11" s="84"/>
      <c r="HH11" s="94" t="s">
        <v>140</v>
      </c>
      <c r="HI11" s="95">
        <f>HI7</f>
        <v>0</v>
      </c>
      <c r="HJ11" s="95">
        <f>HJ7</f>
        <v>0</v>
      </c>
      <c r="HK11" s="95">
        <f>HK7</f>
        <v>0</v>
      </c>
      <c r="HL11" s="95">
        <f>HL7</f>
        <v>0</v>
      </c>
      <c r="HM11" s="95">
        <f>HM7</f>
        <v>0</v>
      </c>
      <c r="HN11" s="84"/>
      <c r="HO11" s="84"/>
      <c r="HP11" s="84"/>
      <c r="HQ11" s="84"/>
      <c r="HR11" s="94" t="s">
        <v>140</v>
      </c>
      <c r="HS11" s="95">
        <f>HS7</f>
        <v>96.9</v>
      </c>
      <c r="HT11" s="95">
        <f>HT7</f>
        <v>64.8</v>
      </c>
      <c r="HU11" s="95">
        <f>HU7</f>
        <v>51.1</v>
      </c>
      <c r="HV11" s="95">
        <f>HV7</f>
        <v>32.5</v>
      </c>
      <c r="HW11" s="95">
        <f>HW7</f>
        <v>9.3000000000000007</v>
      </c>
      <c r="HX11" s="84"/>
      <c r="HY11" s="84"/>
      <c r="HZ11" s="84"/>
      <c r="IA11" s="84"/>
      <c r="IB11" s="94" t="s">
        <v>140</v>
      </c>
      <c r="IC11" s="95" t="str">
        <f>IC7</f>
        <v>-</v>
      </c>
      <c r="ID11" s="95" t="str">
        <f>ID7</f>
        <v>-</v>
      </c>
      <c r="IE11" s="95" t="str">
        <f>IE7</f>
        <v>-</v>
      </c>
      <c r="IF11" s="95" t="str">
        <f>IF7</f>
        <v>-</v>
      </c>
      <c r="IG11" s="95" t="str">
        <f>IG7</f>
        <v>-</v>
      </c>
      <c r="IH11" s="84"/>
      <c r="II11" s="84"/>
      <c r="IJ11" s="84"/>
      <c r="IK11" s="84"/>
      <c r="IL11" s="94" t="s">
        <v>140</v>
      </c>
      <c r="IM11" s="95">
        <f>IM7</f>
        <v>63.7</v>
      </c>
      <c r="IN11" s="95">
        <f>IN7</f>
        <v>60.6</v>
      </c>
      <c r="IO11" s="95">
        <f>IO7</f>
        <v>62.4</v>
      </c>
      <c r="IP11" s="95">
        <f>IP7</f>
        <v>64.5</v>
      </c>
      <c r="IQ11" s="95">
        <f>IQ7</f>
        <v>66.900000000000006</v>
      </c>
      <c r="IR11" s="84"/>
      <c r="IS11" s="84"/>
      <c r="IT11" s="84"/>
      <c r="IU11" s="84"/>
      <c r="IV11" s="84"/>
      <c r="IW11" s="94" t="s">
        <v>140</v>
      </c>
      <c r="IX11" s="95">
        <f>IX7</f>
        <v>9.4</v>
      </c>
      <c r="IY11" s="95">
        <f>IY7</f>
        <v>12</v>
      </c>
      <c r="IZ11" s="95">
        <f>IZ7</f>
        <v>8.5</v>
      </c>
      <c r="JA11" s="95">
        <f>JA7</f>
        <v>7.3</v>
      </c>
      <c r="JB11" s="95">
        <f>JB7</f>
        <v>12.6</v>
      </c>
      <c r="JC11" s="84"/>
      <c r="JD11" s="84"/>
      <c r="JE11" s="84"/>
      <c r="JF11" s="84"/>
      <c r="JG11" s="94" t="s">
        <v>140</v>
      </c>
      <c r="JH11" s="95">
        <f>JH7</f>
        <v>46.1</v>
      </c>
      <c r="JI11" s="95">
        <f>JI7</f>
        <v>52.3</v>
      </c>
      <c r="JJ11" s="95">
        <f>JJ7</f>
        <v>37</v>
      </c>
      <c r="JK11" s="95">
        <f>JK7</f>
        <v>80.7</v>
      </c>
      <c r="JL11" s="95">
        <f>JL7</f>
        <v>49.1</v>
      </c>
      <c r="JM11" s="84"/>
      <c r="JN11" s="84"/>
      <c r="JO11" s="84"/>
      <c r="JP11" s="84"/>
      <c r="JQ11" s="94" t="s">
        <v>140</v>
      </c>
      <c r="JR11" s="95">
        <f>JR7</f>
        <v>232.4</v>
      </c>
      <c r="JS11" s="95">
        <f>JS7</f>
        <v>139.4</v>
      </c>
      <c r="JT11" s="95">
        <f>JT7</f>
        <v>129.69999999999999</v>
      </c>
      <c r="JU11" s="95">
        <f>JU7</f>
        <v>75.599999999999994</v>
      </c>
      <c r="JV11" s="95">
        <f>JV7</f>
        <v>0</v>
      </c>
      <c r="JW11" s="84"/>
      <c r="JX11" s="84"/>
      <c r="JY11" s="84"/>
      <c r="JZ11" s="84"/>
      <c r="KA11" s="94" t="s">
        <v>140</v>
      </c>
      <c r="KB11" s="95" t="str">
        <f>KB7</f>
        <v>-</v>
      </c>
      <c r="KC11" s="95" t="str">
        <f>KC7</f>
        <v>-</v>
      </c>
      <c r="KD11" s="95" t="str">
        <f>KD7</f>
        <v>-</v>
      </c>
      <c r="KE11" s="95" t="str">
        <f>KE7</f>
        <v>-</v>
      </c>
      <c r="KF11" s="95" t="str">
        <f>KF7</f>
        <v>-</v>
      </c>
      <c r="KG11" s="84"/>
      <c r="KH11" s="84"/>
      <c r="KI11" s="84"/>
      <c r="KJ11" s="84"/>
      <c r="KK11" s="94" t="s">
        <v>140</v>
      </c>
      <c r="KL11" s="95">
        <f>KL7</f>
        <v>100</v>
      </c>
      <c r="KM11" s="95">
        <f>KM7</f>
        <v>100</v>
      </c>
      <c r="KN11" s="95">
        <f>KN7</f>
        <v>100</v>
      </c>
      <c r="KO11" s="95">
        <f>KO7</f>
        <v>100</v>
      </c>
      <c r="KP11" s="95">
        <f>KP7</f>
        <v>100</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140</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164.1</v>
      </c>
      <c r="AZ12" s="95">
        <f>BE7</f>
        <v>124.4</v>
      </c>
      <c r="BA12" s="95">
        <f>BF7</f>
        <v>118.8</v>
      </c>
      <c r="BB12" s="95">
        <f>BG7</f>
        <v>88.8</v>
      </c>
      <c r="BC12" s="95">
        <f>BH7</f>
        <v>121.3</v>
      </c>
      <c r="BD12" s="84"/>
      <c r="BE12" s="84"/>
      <c r="BF12" s="84"/>
      <c r="BG12" s="84"/>
      <c r="BH12" s="84"/>
      <c r="BI12" s="94" t="s">
        <v>144</v>
      </c>
      <c r="BJ12" s="95">
        <f>BO7</f>
        <v>366.9</v>
      </c>
      <c r="BK12" s="95">
        <f>BP7</f>
        <v>324.60000000000002</v>
      </c>
      <c r="BL12" s="95">
        <f>BQ7</f>
        <v>255.4</v>
      </c>
      <c r="BM12" s="95">
        <f>BR7</f>
        <v>269.8</v>
      </c>
      <c r="BN12" s="95">
        <f>BS7</f>
        <v>247.9</v>
      </c>
      <c r="BO12" s="84"/>
      <c r="BP12" s="84"/>
      <c r="BQ12" s="84"/>
      <c r="BR12" s="84"/>
      <c r="BS12" s="84"/>
      <c r="BT12" s="94" t="s">
        <v>144</v>
      </c>
      <c r="BU12" s="95" t="str">
        <f>BZ7</f>
        <v>-</v>
      </c>
      <c r="BV12" s="95" t="str">
        <f>CA7</f>
        <v>-</v>
      </c>
      <c r="BW12" s="95" t="str">
        <f>CB7</f>
        <v>-</v>
      </c>
      <c r="BX12" s="95" t="str">
        <f>CC7</f>
        <v>-</v>
      </c>
      <c r="BY12" s="95" t="str">
        <f>CD7</f>
        <v>-</v>
      </c>
      <c r="BZ12" s="84"/>
      <c r="CA12" s="84"/>
      <c r="CB12" s="84"/>
      <c r="CC12" s="84"/>
      <c r="CD12" s="84"/>
      <c r="CE12" s="94" t="s">
        <v>144</v>
      </c>
      <c r="CF12" s="95">
        <f>CK7</f>
        <v>11717.4</v>
      </c>
      <c r="CG12" s="95">
        <f>CL7</f>
        <v>17642.5</v>
      </c>
      <c r="CH12" s="95">
        <f>CM7</f>
        <v>18815.8</v>
      </c>
      <c r="CI12" s="95">
        <f>CN7</f>
        <v>22847.9</v>
      </c>
      <c r="CJ12" s="95">
        <f>CO7</f>
        <v>19210.5</v>
      </c>
      <c r="CK12" s="84"/>
      <c r="CL12" s="84"/>
      <c r="CM12" s="84"/>
      <c r="CN12" s="84"/>
      <c r="CO12" s="94" t="s">
        <v>144</v>
      </c>
      <c r="CP12" s="96">
        <f>CU7</f>
        <v>108538</v>
      </c>
      <c r="CQ12" s="96">
        <f>CV7</f>
        <v>58539</v>
      </c>
      <c r="CR12" s="96">
        <f>CW7</f>
        <v>37685</v>
      </c>
      <c r="CS12" s="96">
        <f>CX7</f>
        <v>2390</v>
      </c>
      <c r="CT12" s="96">
        <f>CY7</f>
        <v>32739</v>
      </c>
      <c r="CU12" s="84"/>
      <c r="CV12" s="84"/>
      <c r="CW12" s="84"/>
      <c r="CX12" s="84"/>
      <c r="CY12" s="84"/>
      <c r="CZ12" s="94" t="s">
        <v>143</v>
      </c>
      <c r="DA12" s="95">
        <f>DF7</f>
        <v>35.9</v>
      </c>
      <c r="DB12" s="95">
        <f>DG7</f>
        <v>35.299999999999997</v>
      </c>
      <c r="DC12" s="95">
        <f>DH7</f>
        <v>32.299999999999997</v>
      </c>
      <c r="DD12" s="95">
        <f>DI7</f>
        <v>35.799999999999997</v>
      </c>
      <c r="DE12" s="95">
        <f>DJ7</f>
        <v>31.7</v>
      </c>
      <c r="DF12" s="84"/>
      <c r="DG12" s="84"/>
      <c r="DH12" s="84"/>
      <c r="DI12" s="84"/>
      <c r="DJ12" s="94" t="s">
        <v>145</v>
      </c>
      <c r="DK12" s="95">
        <f>DP7</f>
        <v>23</v>
      </c>
      <c r="DL12" s="95">
        <f>DQ7</f>
        <v>14.6</v>
      </c>
      <c r="DM12" s="95">
        <f>DR7</f>
        <v>17.3</v>
      </c>
      <c r="DN12" s="95">
        <f>DS7</f>
        <v>14.6</v>
      </c>
      <c r="DO12" s="95">
        <f>DT7</f>
        <v>11.9</v>
      </c>
      <c r="DP12" s="84"/>
      <c r="DQ12" s="84"/>
      <c r="DR12" s="84"/>
      <c r="DS12" s="84"/>
      <c r="DT12" s="94" t="s">
        <v>144</v>
      </c>
      <c r="DU12" s="95">
        <f>DZ7</f>
        <v>106.8</v>
      </c>
      <c r="DV12" s="95">
        <f>EA7</f>
        <v>102</v>
      </c>
      <c r="DW12" s="95">
        <f>EB7</f>
        <v>100.7</v>
      </c>
      <c r="DX12" s="95">
        <f>EC7</f>
        <v>100.1</v>
      </c>
      <c r="DY12" s="95">
        <f>ED7</f>
        <v>132.80000000000001</v>
      </c>
      <c r="DZ12" s="84"/>
      <c r="EA12" s="84"/>
      <c r="EB12" s="84"/>
      <c r="EC12" s="84"/>
      <c r="ED12" s="94" t="s">
        <v>144</v>
      </c>
      <c r="EE12" s="95" t="str">
        <f>EJ7</f>
        <v>-</v>
      </c>
      <c r="EF12" s="95" t="str">
        <f>EK7</f>
        <v>-</v>
      </c>
      <c r="EG12" s="95" t="str">
        <f>EL7</f>
        <v>-</v>
      </c>
      <c r="EH12" s="95" t="str">
        <f>EM7</f>
        <v>-</v>
      </c>
      <c r="EI12" s="95" t="str">
        <f>EN7</f>
        <v>-</v>
      </c>
      <c r="EJ12" s="84"/>
      <c r="EK12" s="84"/>
      <c r="EL12" s="84"/>
      <c r="EM12" s="84"/>
      <c r="EN12" s="94" t="s">
        <v>144</v>
      </c>
      <c r="EO12" s="95">
        <f>ET7</f>
        <v>61.5</v>
      </c>
      <c r="EP12" s="95">
        <f>EU7</f>
        <v>74.599999999999994</v>
      </c>
      <c r="EQ12" s="95">
        <f>EV7</f>
        <v>77.099999999999994</v>
      </c>
      <c r="ER12" s="95">
        <f>EW7</f>
        <v>79.8</v>
      </c>
      <c r="ES12" s="95">
        <f>EX7</f>
        <v>88</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144</v>
      </c>
      <c r="FJ12" s="95" t="str">
        <f>IF($FJ$8,FO7,"-")</f>
        <v>-</v>
      </c>
      <c r="FK12" s="95" t="str">
        <f>IF($FJ$8,FP7,"-")</f>
        <v>-</v>
      </c>
      <c r="FL12" s="95" t="str">
        <f>IF($FJ$8,FQ7,"-")</f>
        <v>-</v>
      </c>
      <c r="FM12" s="95" t="str">
        <f>IF($FJ$8,FR7,"-")</f>
        <v>-</v>
      </c>
      <c r="FN12" s="95" t="str">
        <f>IF($FJ$8,FS7,"-")</f>
        <v>-</v>
      </c>
      <c r="FO12" s="84"/>
      <c r="FP12" s="84"/>
      <c r="FQ12" s="84"/>
      <c r="FR12" s="84"/>
      <c r="FS12" s="94" t="s">
        <v>146</v>
      </c>
      <c r="FT12" s="95" t="str">
        <f>IF($FT$8,FY7,"-")</f>
        <v>-</v>
      </c>
      <c r="FU12" s="95" t="str">
        <f>IF($FT$8,FZ7,"-")</f>
        <v>-</v>
      </c>
      <c r="FV12" s="95" t="str">
        <f>IF($FT$8,GA7,"-")</f>
        <v>-</v>
      </c>
      <c r="FW12" s="95" t="str">
        <f>IF($FT$8,GB7,"-")</f>
        <v>-</v>
      </c>
      <c r="FX12" s="95" t="str">
        <f>IF($FT$8,GC7,"-")</f>
        <v>-</v>
      </c>
      <c r="FY12" s="84"/>
      <c r="FZ12" s="84"/>
      <c r="GA12" s="84"/>
      <c r="GB12" s="84"/>
      <c r="GC12" s="94" t="s">
        <v>144</v>
      </c>
      <c r="GD12" s="95" t="str">
        <f>IF($GD$8,GI7,"-")</f>
        <v>-</v>
      </c>
      <c r="GE12" s="95" t="str">
        <f>IF($GD$8,GJ7,"-")</f>
        <v>-</v>
      </c>
      <c r="GF12" s="95" t="str">
        <f>IF($GD$8,GK7,"-")</f>
        <v>-</v>
      </c>
      <c r="GG12" s="95" t="str">
        <f>IF($GD$8,GL7,"-")</f>
        <v>-</v>
      </c>
      <c r="GH12" s="95" t="str">
        <f>IF($GD$8,GM7,"-")</f>
        <v>-</v>
      </c>
      <c r="GI12" s="84"/>
      <c r="GJ12" s="84"/>
      <c r="GK12" s="84"/>
      <c r="GL12" s="84"/>
      <c r="GM12" s="94" t="s">
        <v>144</v>
      </c>
      <c r="GN12" s="95" t="str">
        <f>IF($GN$8,GS7,"-")</f>
        <v>-</v>
      </c>
      <c r="GO12" s="95" t="str">
        <f>IF($GN$8,GT7,"-")</f>
        <v>-</v>
      </c>
      <c r="GP12" s="95" t="str">
        <f>IF($GN$8,GU7,"-")</f>
        <v>-</v>
      </c>
      <c r="GQ12" s="95" t="str">
        <f>IF($GN$8,GV7,"-")</f>
        <v>-</v>
      </c>
      <c r="GR12" s="95" t="str">
        <f>IF($GN$8,GW7,"-")</f>
        <v>-</v>
      </c>
      <c r="GS12" s="84"/>
      <c r="GT12" s="84"/>
      <c r="GU12" s="84"/>
      <c r="GV12" s="84"/>
      <c r="GW12" s="84"/>
      <c r="GX12" s="94" t="s">
        <v>146</v>
      </c>
      <c r="GY12" s="95">
        <f>IF($GY$8,HD7,"-")</f>
        <v>48</v>
      </c>
      <c r="GZ12" s="95">
        <f>IF($GY$8,HE7,"-")</f>
        <v>48.9</v>
      </c>
      <c r="HA12" s="95">
        <f>IF($GY$8,HF7,"-")</f>
        <v>47.8</v>
      </c>
      <c r="HB12" s="95">
        <f>IF($GY$8,HG7,"-")</f>
        <v>53.5</v>
      </c>
      <c r="HC12" s="95">
        <f>IF($GY$8,HH7,"-")</f>
        <v>62.3</v>
      </c>
      <c r="HD12" s="84"/>
      <c r="HE12" s="84"/>
      <c r="HF12" s="84"/>
      <c r="HG12" s="84"/>
      <c r="HH12" s="94" t="s">
        <v>144</v>
      </c>
      <c r="HI12" s="95">
        <f>IF($HI$8,HN7,"-")</f>
        <v>11.8</v>
      </c>
      <c r="HJ12" s="95">
        <f>IF($HI$8,HO7,"-")</f>
        <v>5.5</v>
      </c>
      <c r="HK12" s="95">
        <f>IF($HI$8,HP7,"-")</f>
        <v>13.8</v>
      </c>
      <c r="HL12" s="95">
        <f>IF($HI$8,HQ7,"-")</f>
        <v>9.4</v>
      </c>
      <c r="HM12" s="95">
        <f>IF($HI$8,HR7,"-")</f>
        <v>8.1999999999999993</v>
      </c>
      <c r="HN12" s="84"/>
      <c r="HO12" s="84"/>
      <c r="HP12" s="84"/>
      <c r="HQ12" s="84"/>
      <c r="HR12" s="94" t="s">
        <v>144</v>
      </c>
      <c r="HS12" s="95">
        <f>IF($HS$8,HX7,"-")</f>
        <v>21.2</v>
      </c>
      <c r="HT12" s="95">
        <f>IF($HS$8,HY7,"-")</f>
        <v>14.4</v>
      </c>
      <c r="HU12" s="95">
        <f>IF($HS$8,HZ7,"-")</f>
        <v>11.3</v>
      </c>
      <c r="HV12" s="95">
        <f>IF($HS$8,IA7,"-")</f>
        <v>0.5</v>
      </c>
      <c r="HW12" s="95">
        <f>IF($HS$8,IB7,"-")</f>
        <v>16.7</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144</v>
      </c>
      <c r="IM12" s="95">
        <f>IF($IM$8,IR7,"-")</f>
        <v>44.9</v>
      </c>
      <c r="IN12" s="95">
        <f>IF($IM$8,IS7,"-")</f>
        <v>55.8</v>
      </c>
      <c r="IO12" s="95">
        <f>IF($IM$8,IT7,"-")</f>
        <v>57.2</v>
      </c>
      <c r="IP12" s="95">
        <f>IF($IM$8,IU7,"-")</f>
        <v>54.1</v>
      </c>
      <c r="IQ12" s="95">
        <f>IF($IM$8,IV7,"-")</f>
        <v>58.2</v>
      </c>
      <c r="IR12" s="84"/>
      <c r="IS12" s="84"/>
      <c r="IT12" s="84"/>
      <c r="IU12" s="84"/>
      <c r="IV12" s="84"/>
      <c r="IW12" s="94" t="s">
        <v>144</v>
      </c>
      <c r="IX12" s="95">
        <f>IF($IX$8,JC7,"-")</f>
        <v>19.600000000000001</v>
      </c>
      <c r="IY12" s="95">
        <f>IF($IX$8,JD7,"-")</f>
        <v>18.5</v>
      </c>
      <c r="IZ12" s="95">
        <f>IF($IX$8,JE7,"-")</f>
        <v>16.100000000000001</v>
      </c>
      <c r="JA12" s="95">
        <f>IF($IX$8,JF7,"-")</f>
        <v>19.600000000000001</v>
      </c>
      <c r="JB12" s="95">
        <f>IF($IX$8,JG7,"-")</f>
        <v>17.899999999999999</v>
      </c>
      <c r="JC12" s="84"/>
      <c r="JD12" s="84"/>
      <c r="JE12" s="84"/>
      <c r="JF12" s="84"/>
      <c r="JG12" s="94" t="s">
        <v>144</v>
      </c>
      <c r="JH12" s="95">
        <f>IF($JH$8,JM7,"-")</f>
        <v>45.4</v>
      </c>
      <c r="JI12" s="95">
        <f>IF($JH$8,JN7,"-")</f>
        <v>46.6</v>
      </c>
      <c r="JJ12" s="95">
        <f>IF($JH$8,JO7,"-")</f>
        <v>48.3</v>
      </c>
      <c r="JK12" s="95">
        <f>IF($JH$8,JP7,"-")</f>
        <v>48.2</v>
      </c>
      <c r="JL12" s="95">
        <f>IF($JH$8,JQ7,"-")</f>
        <v>34.5</v>
      </c>
      <c r="JM12" s="84"/>
      <c r="JN12" s="84"/>
      <c r="JO12" s="84"/>
      <c r="JP12" s="84"/>
      <c r="JQ12" s="94" t="s">
        <v>144</v>
      </c>
      <c r="JR12" s="95">
        <f>IF($JR$8,JW7,"-")</f>
        <v>178.4</v>
      </c>
      <c r="JS12" s="95">
        <f>IF($JR$8,JX7,"-")</f>
        <v>146.19999999999999</v>
      </c>
      <c r="JT12" s="95">
        <f>IF($JR$8,JY7,"-")</f>
        <v>137.1</v>
      </c>
      <c r="JU12" s="95">
        <f>IF($JR$8,JZ7,"-")</f>
        <v>83.3</v>
      </c>
      <c r="JV12" s="95">
        <f>IF($JR$8,KA7,"-")</f>
        <v>61.6</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146</v>
      </c>
      <c r="KL12" s="95">
        <f>IF($KL$8,KQ7,"-")</f>
        <v>86.6</v>
      </c>
      <c r="KM12" s="95">
        <f>IF($KL$8,KR7,"-")</f>
        <v>98.4</v>
      </c>
      <c r="KN12" s="95">
        <f>IF($KL$8,KS7,"-")</f>
        <v>98.4</v>
      </c>
      <c r="KO12" s="95">
        <f>IF($KL$8,KT7,"-")</f>
        <v>99.1</v>
      </c>
      <c r="KP12" s="95">
        <f>IF($KL$8,KU7,"-")</f>
        <v>98.8</v>
      </c>
      <c r="KQ12" s="84"/>
      <c r="KR12" s="84"/>
      <c r="KS12" s="84"/>
      <c r="KT12" s="84"/>
      <c r="KU12" s="84"/>
      <c r="KV12" s="94" t="s">
        <v>147</v>
      </c>
      <c r="KW12" s="95" t="str">
        <f>IF($KW$8,LB7,"-")</f>
        <v>-</v>
      </c>
      <c r="KX12" s="95" t="str">
        <f>IF($KW$8,LC7,"-")</f>
        <v>-</v>
      </c>
      <c r="KY12" s="95" t="str">
        <f>IF($KW$8,LD7,"-")</f>
        <v>-</v>
      </c>
      <c r="KZ12" s="95" t="str">
        <f>IF($KW$8,LE7,"-")</f>
        <v>-</v>
      </c>
      <c r="LA12" s="95" t="str">
        <f>IF($KW$8,LF7,"-")</f>
        <v>-</v>
      </c>
      <c r="LB12" s="84"/>
      <c r="LC12" s="84"/>
      <c r="LD12" s="84"/>
      <c r="LE12" s="84"/>
      <c r="LF12" s="94" t="s">
        <v>144</v>
      </c>
      <c r="LG12" s="95" t="str">
        <f>IF($LG$8,LL7,"-")</f>
        <v>-</v>
      </c>
      <c r="LH12" s="95" t="str">
        <f>IF($LG$8,LM7,"-")</f>
        <v>-</v>
      </c>
      <c r="LI12" s="95" t="str">
        <f>IF($LG$8,LN7,"-")</f>
        <v>-</v>
      </c>
      <c r="LJ12" s="95" t="str">
        <f>IF($LG$8,LO7,"-")</f>
        <v>-</v>
      </c>
      <c r="LK12" s="95" t="str">
        <f>IF($LG$8,LP7,"-")</f>
        <v>-</v>
      </c>
      <c r="LL12" s="84"/>
      <c r="LM12" s="84"/>
      <c r="LN12" s="84"/>
      <c r="LO12" s="84"/>
      <c r="LP12" s="94" t="s">
        <v>144</v>
      </c>
      <c r="LQ12" s="95" t="str">
        <f>IF($LQ$8,LV7,"-")</f>
        <v>-</v>
      </c>
      <c r="LR12" s="95" t="str">
        <f>IF($LQ$8,LW7,"-")</f>
        <v>-</v>
      </c>
      <c r="LS12" s="95" t="str">
        <f>IF($LQ$8,LX7,"-")</f>
        <v>-</v>
      </c>
      <c r="LT12" s="95" t="str">
        <f>IF($LQ$8,LY7,"-")</f>
        <v>-</v>
      </c>
      <c r="LU12" s="95" t="str">
        <f>IF($LQ$8,LZ7,"-")</f>
        <v>-</v>
      </c>
      <c r="LV12" s="84"/>
      <c r="LW12" s="84"/>
      <c r="LX12" s="84"/>
      <c r="LY12" s="84"/>
      <c r="LZ12" s="94" t="s">
        <v>144</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148</v>
      </c>
      <c r="AY13" s="95">
        <f>$BI$7</f>
        <v>100</v>
      </c>
      <c r="AZ13" s="95">
        <f>$BI$7</f>
        <v>100</v>
      </c>
      <c r="BA13" s="95">
        <f>$BI$7</f>
        <v>100</v>
      </c>
      <c r="BB13" s="95">
        <f>$BI$7</f>
        <v>100</v>
      </c>
      <c r="BC13" s="95">
        <f>$BI$7</f>
        <v>100</v>
      </c>
      <c r="BD13" s="84"/>
      <c r="BE13" s="84"/>
      <c r="BF13" s="84"/>
      <c r="BG13" s="84"/>
      <c r="BH13" s="84"/>
      <c r="BI13" s="94" t="s">
        <v>148</v>
      </c>
      <c r="BJ13" s="95">
        <f>$BT$7</f>
        <v>100</v>
      </c>
      <c r="BK13" s="95">
        <f>$BT$7</f>
        <v>100</v>
      </c>
      <c r="BL13" s="95">
        <f>$BT$7</f>
        <v>100</v>
      </c>
      <c r="BM13" s="95">
        <f>$BT$7</f>
        <v>100</v>
      </c>
      <c r="BN13" s="95">
        <f>$BT$7</f>
        <v>100</v>
      </c>
      <c r="BO13" s="84"/>
      <c r="BP13" s="84"/>
      <c r="BQ13" s="84"/>
      <c r="BR13" s="84"/>
      <c r="BS13" s="84"/>
      <c r="BT13" s="94" t="s">
        <v>148</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149</v>
      </c>
      <c r="C14" s="99"/>
      <c r="D14" s="100"/>
      <c r="E14" s="99"/>
      <c r="F14" s="203" t="s">
        <v>150</v>
      </c>
      <c r="G14" s="203"/>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3" t="s">
        <v>151</v>
      </c>
      <c r="C15" s="193"/>
      <c r="D15" s="100"/>
      <c r="E15" s="97">
        <v>1</v>
      </c>
      <c r="F15" s="193" t="s">
        <v>152</v>
      </c>
      <c r="G15" s="193"/>
      <c r="H15" s="102" t="s">
        <v>153</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154</v>
      </c>
      <c r="AY15" s="103"/>
      <c r="AZ15" s="103"/>
      <c r="BA15" s="103"/>
      <c r="BB15" s="103"/>
      <c r="BC15" s="103"/>
      <c r="BD15" s="100"/>
      <c r="BE15" s="100"/>
      <c r="BF15" s="100"/>
      <c r="BG15" s="100"/>
      <c r="BH15" s="100"/>
      <c r="BI15" s="101" t="s">
        <v>154</v>
      </c>
      <c r="BJ15" s="103"/>
      <c r="BK15" s="103"/>
      <c r="BL15" s="103"/>
      <c r="BM15" s="103"/>
      <c r="BN15" s="103"/>
      <c r="BO15" s="100"/>
      <c r="BP15" s="100"/>
      <c r="BQ15" s="100"/>
      <c r="BR15" s="100"/>
      <c r="BS15" s="100"/>
      <c r="BT15" s="101" t="s">
        <v>154</v>
      </c>
      <c r="BU15" s="103"/>
      <c r="BV15" s="103"/>
      <c r="BW15" s="103"/>
      <c r="BX15" s="103"/>
      <c r="BY15" s="103"/>
      <c r="BZ15" s="100"/>
      <c r="CA15" s="100"/>
      <c r="CB15" s="100"/>
      <c r="CC15" s="100"/>
      <c r="CD15" s="100"/>
      <c r="CE15" s="101" t="s">
        <v>154</v>
      </c>
      <c r="CF15" s="103"/>
      <c r="CG15" s="103"/>
      <c r="CH15" s="103"/>
      <c r="CI15" s="103"/>
      <c r="CJ15" s="103"/>
      <c r="CK15" s="100"/>
      <c r="CL15" s="100"/>
      <c r="CM15" s="100"/>
      <c r="CN15" s="100"/>
      <c r="CO15" s="101" t="s">
        <v>154</v>
      </c>
      <c r="CP15" s="103"/>
      <c r="CQ15" s="103"/>
      <c r="CR15" s="103"/>
      <c r="CS15" s="103"/>
      <c r="CT15" s="103"/>
      <c r="CU15" s="100"/>
      <c r="CV15" s="100"/>
      <c r="CW15" s="100"/>
      <c r="CX15" s="100"/>
      <c r="CY15" s="100"/>
      <c r="CZ15" s="101" t="s">
        <v>154</v>
      </c>
      <c r="DA15" s="103"/>
      <c r="DB15" s="103"/>
      <c r="DC15" s="103"/>
      <c r="DD15" s="103"/>
      <c r="DE15" s="103"/>
      <c r="DF15" s="100"/>
      <c r="DG15" s="100"/>
      <c r="DH15" s="100"/>
      <c r="DI15" s="100"/>
      <c r="DJ15" s="101" t="s">
        <v>154</v>
      </c>
      <c r="DK15" s="103"/>
      <c r="DL15" s="103"/>
      <c r="DM15" s="103"/>
      <c r="DN15" s="103"/>
      <c r="DO15" s="103"/>
      <c r="DP15" s="100"/>
      <c r="DQ15" s="100"/>
      <c r="DR15" s="100"/>
      <c r="DS15" s="100"/>
      <c r="DT15" s="101" t="s">
        <v>154</v>
      </c>
      <c r="DU15" s="103"/>
      <c r="DV15" s="103"/>
      <c r="DW15" s="103"/>
      <c r="DX15" s="103"/>
      <c r="DY15" s="103"/>
      <c r="DZ15" s="100"/>
      <c r="EA15" s="100"/>
      <c r="EB15" s="100"/>
      <c r="EC15" s="100"/>
      <c r="ED15" s="101" t="s">
        <v>154</v>
      </c>
      <c r="EE15" s="103"/>
      <c r="EF15" s="103"/>
      <c r="EG15" s="103"/>
      <c r="EH15" s="103"/>
      <c r="EI15" s="103"/>
      <c r="EJ15" s="100"/>
      <c r="EK15" s="100"/>
      <c r="EL15" s="100"/>
      <c r="EM15" s="100"/>
      <c r="EN15" s="101" t="s">
        <v>154</v>
      </c>
      <c r="EO15" s="103"/>
      <c r="EP15" s="103"/>
      <c r="EQ15" s="103"/>
      <c r="ER15" s="103"/>
      <c r="ES15" s="103"/>
      <c r="ET15" s="100"/>
      <c r="EU15" s="100"/>
      <c r="EV15" s="100"/>
      <c r="EW15" s="100"/>
      <c r="EX15" s="100"/>
      <c r="EY15" s="101" t="s">
        <v>154</v>
      </c>
      <c r="EZ15" s="103"/>
      <c r="FA15" s="103"/>
      <c r="FB15" s="103"/>
      <c r="FC15" s="103"/>
      <c r="FD15" s="103"/>
      <c r="FE15" s="100"/>
      <c r="FF15" s="100"/>
      <c r="FG15" s="100"/>
      <c r="FH15" s="100"/>
      <c r="FI15" s="101" t="s">
        <v>154</v>
      </c>
      <c r="FJ15" s="103"/>
      <c r="FK15" s="103"/>
      <c r="FL15" s="103"/>
      <c r="FM15" s="103"/>
      <c r="FN15" s="103"/>
      <c r="FO15" s="100"/>
      <c r="FP15" s="100"/>
      <c r="FQ15" s="100"/>
      <c r="FR15" s="100"/>
      <c r="FS15" s="101" t="s">
        <v>154</v>
      </c>
      <c r="FT15" s="103"/>
      <c r="FU15" s="103"/>
      <c r="FV15" s="103"/>
      <c r="FW15" s="103"/>
      <c r="FX15" s="103"/>
      <c r="FY15" s="100"/>
      <c r="FZ15" s="100"/>
      <c r="GA15" s="100"/>
      <c r="GB15" s="100"/>
      <c r="GC15" s="101" t="s">
        <v>154</v>
      </c>
      <c r="GD15" s="103"/>
      <c r="GE15" s="103"/>
      <c r="GF15" s="103"/>
      <c r="GG15" s="103"/>
      <c r="GH15" s="103"/>
      <c r="GI15" s="100"/>
      <c r="GJ15" s="100"/>
      <c r="GK15" s="100"/>
      <c r="GL15" s="100"/>
      <c r="GM15" s="101" t="s">
        <v>154</v>
      </c>
      <c r="GN15" s="103"/>
      <c r="GO15" s="103"/>
      <c r="GP15" s="103"/>
      <c r="GQ15" s="103"/>
      <c r="GR15" s="103"/>
      <c r="GS15" s="100"/>
      <c r="GT15" s="100"/>
      <c r="GU15" s="100"/>
      <c r="GV15" s="100"/>
      <c r="GW15" s="100"/>
      <c r="GX15" s="101" t="s">
        <v>154</v>
      </c>
      <c r="GY15" s="103"/>
      <c r="GZ15" s="103"/>
      <c r="HA15" s="103"/>
      <c r="HB15" s="103"/>
      <c r="HC15" s="103"/>
      <c r="HD15" s="100"/>
      <c r="HE15" s="100"/>
      <c r="HF15" s="100"/>
      <c r="HG15" s="100"/>
      <c r="HH15" s="101" t="s">
        <v>154</v>
      </c>
      <c r="HI15" s="103"/>
      <c r="HJ15" s="103"/>
      <c r="HK15" s="103"/>
      <c r="HL15" s="103"/>
      <c r="HM15" s="103"/>
      <c r="HN15" s="100"/>
      <c r="HO15" s="100"/>
      <c r="HP15" s="100"/>
      <c r="HQ15" s="100"/>
      <c r="HR15" s="101" t="s">
        <v>154</v>
      </c>
      <c r="HS15" s="103"/>
      <c r="HT15" s="103"/>
      <c r="HU15" s="103"/>
      <c r="HV15" s="103"/>
      <c r="HW15" s="103"/>
      <c r="HX15" s="100"/>
      <c r="HY15" s="100"/>
      <c r="HZ15" s="100"/>
      <c r="IA15" s="100"/>
      <c r="IB15" s="101" t="s">
        <v>154</v>
      </c>
      <c r="IC15" s="103"/>
      <c r="ID15" s="103"/>
      <c r="IE15" s="103"/>
      <c r="IF15" s="103"/>
      <c r="IG15" s="103"/>
      <c r="IH15" s="100"/>
      <c r="II15" s="100"/>
      <c r="IJ15" s="100"/>
      <c r="IK15" s="100"/>
      <c r="IL15" s="101" t="s">
        <v>154</v>
      </c>
      <c r="IM15" s="103"/>
      <c r="IN15" s="103"/>
      <c r="IO15" s="103"/>
      <c r="IP15" s="103"/>
      <c r="IQ15" s="103"/>
      <c r="IR15" s="100"/>
      <c r="IS15" s="100"/>
      <c r="IT15" s="100"/>
      <c r="IU15" s="100"/>
      <c r="IV15" s="100"/>
      <c r="IW15" s="101" t="s">
        <v>154</v>
      </c>
      <c r="IX15" s="103"/>
      <c r="IY15" s="103"/>
      <c r="IZ15" s="103"/>
      <c r="JA15" s="103"/>
      <c r="JB15" s="103"/>
      <c r="JC15" s="100"/>
      <c r="JD15" s="100"/>
      <c r="JE15" s="100"/>
      <c r="JF15" s="100"/>
      <c r="JG15" s="101" t="s">
        <v>154</v>
      </c>
      <c r="JH15" s="103"/>
      <c r="JI15" s="103"/>
      <c r="JJ15" s="103"/>
      <c r="JK15" s="103"/>
      <c r="JL15" s="103"/>
      <c r="JM15" s="100"/>
      <c r="JN15" s="100"/>
      <c r="JO15" s="100"/>
      <c r="JP15" s="100"/>
      <c r="JQ15" s="101" t="s">
        <v>154</v>
      </c>
      <c r="JR15" s="103"/>
      <c r="JS15" s="103"/>
      <c r="JT15" s="103"/>
      <c r="JU15" s="103"/>
      <c r="JV15" s="103"/>
      <c r="JW15" s="100"/>
      <c r="JX15" s="100"/>
      <c r="JY15" s="100"/>
      <c r="JZ15" s="100"/>
      <c r="KA15" s="101" t="s">
        <v>154</v>
      </c>
      <c r="KB15" s="103"/>
      <c r="KC15" s="103"/>
      <c r="KD15" s="103"/>
      <c r="KE15" s="103"/>
      <c r="KF15" s="103"/>
      <c r="KG15" s="100"/>
      <c r="KH15" s="100"/>
      <c r="KI15" s="100"/>
      <c r="KJ15" s="100"/>
      <c r="KK15" s="101" t="s">
        <v>154</v>
      </c>
      <c r="KL15" s="103"/>
      <c r="KM15" s="103"/>
      <c r="KN15" s="103"/>
      <c r="KO15" s="103"/>
      <c r="KP15" s="103"/>
      <c r="KQ15" s="100"/>
      <c r="KR15" s="100"/>
      <c r="KS15" s="100"/>
      <c r="KT15" s="100"/>
      <c r="KU15" s="100"/>
      <c r="KV15" s="101" t="s">
        <v>154</v>
      </c>
      <c r="KW15" s="103"/>
      <c r="KX15" s="103"/>
      <c r="KY15" s="103"/>
      <c r="KZ15" s="103"/>
      <c r="LA15" s="103"/>
      <c r="LB15" s="100"/>
      <c r="LC15" s="100"/>
      <c r="LD15" s="100"/>
      <c r="LE15" s="100"/>
      <c r="LF15" s="101" t="s">
        <v>154</v>
      </c>
      <c r="LG15" s="103"/>
      <c r="LH15" s="103"/>
      <c r="LI15" s="103"/>
      <c r="LJ15" s="103"/>
      <c r="LK15" s="103"/>
      <c r="LL15" s="100"/>
      <c r="LM15" s="100"/>
      <c r="LN15" s="100"/>
      <c r="LO15" s="100"/>
      <c r="LP15" s="101" t="s">
        <v>154</v>
      </c>
      <c r="LQ15" s="103"/>
      <c r="LR15" s="103"/>
      <c r="LS15" s="103"/>
      <c r="LT15" s="103"/>
      <c r="LU15" s="103"/>
      <c r="LV15" s="100"/>
      <c r="LW15" s="100"/>
      <c r="LX15" s="100"/>
      <c r="LY15" s="100"/>
      <c r="LZ15" s="101" t="s">
        <v>154</v>
      </c>
      <c r="MA15" s="103"/>
      <c r="MB15" s="103"/>
      <c r="MC15" s="103"/>
      <c r="MD15" s="103"/>
      <c r="ME15" s="103"/>
      <c r="MF15" s="100"/>
      <c r="MG15" s="100"/>
      <c r="MH15" s="100"/>
      <c r="MI15" s="100"/>
      <c r="MJ15" s="101" t="s">
        <v>154</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3" t="s">
        <v>155</v>
      </c>
      <c r="C16" s="193"/>
      <c r="D16" s="100"/>
      <c r="E16" s="97">
        <f>E15+1</f>
        <v>2</v>
      </c>
      <c r="F16" s="193" t="s">
        <v>156</v>
      </c>
      <c r="G16" s="193"/>
      <c r="H16" s="102" t="s">
        <v>157</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3" t="s">
        <v>158</v>
      </c>
      <c r="C17" s="193"/>
      <c r="D17" s="100"/>
      <c r="E17" s="97">
        <f t="shared" ref="E17" si="8">E16+1</f>
        <v>3</v>
      </c>
      <c r="F17" s="193" t="s">
        <v>159</v>
      </c>
      <c r="G17" s="193"/>
      <c r="H17" s="102" t="s">
        <v>160</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161</v>
      </c>
      <c r="AY17" s="106">
        <f>IF(AY7="-",NA(),AY7)</f>
        <v>101</v>
      </c>
      <c r="AZ17" s="106">
        <f t="shared" ref="AZ17:BC17" si="9">IF(AZ7="-",NA(),AZ7)</f>
        <v>102.1</v>
      </c>
      <c r="BA17" s="106">
        <f t="shared" si="9"/>
        <v>93.2</v>
      </c>
      <c r="BB17" s="106">
        <f t="shared" si="9"/>
        <v>74.900000000000006</v>
      </c>
      <c r="BC17" s="106">
        <f t="shared" si="9"/>
        <v>115.9</v>
      </c>
      <c r="BD17" s="100"/>
      <c r="BE17" s="100"/>
      <c r="BF17" s="100"/>
      <c r="BG17" s="100"/>
      <c r="BH17" s="100"/>
      <c r="BI17" s="105" t="s">
        <v>161</v>
      </c>
      <c r="BJ17" s="106">
        <f>IF(BJ7="-",NA(),BJ7)</f>
        <v>252.8</v>
      </c>
      <c r="BK17" s="106">
        <f t="shared" ref="BK17:BN17" si="10">IF(BK7="-",NA(),BK7)</f>
        <v>247</v>
      </c>
      <c r="BL17" s="106">
        <f t="shared" si="10"/>
        <v>327.2</v>
      </c>
      <c r="BM17" s="106">
        <f t="shared" si="10"/>
        <v>164.6</v>
      </c>
      <c r="BN17" s="106">
        <f t="shared" si="10"/>
        <v>375.5</v>
      </c>
      <c r="BO17" s="100"/>
      <c r="BP17" s="100"/>
      <c r="BQ17" s="100"/>
      <c r="BR17" s="100"/>
      <c r="BS17" s="100"/>
      <c r="BT17" s="105" t="s">
        <v>161</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161</v>
      </c>
      <c r="CF17" s="106">
        <f>IF(CF7="-",NA(),CF7)</f>
        <v>16510.900000000001</v>
      </c>
      <c r="CG17" s="106">
        <f t="shared" ref="CG17:CJ17" si="12">IF(CG7="-",NA(),CG7)</f>
        <v>17091.5</v>
      </c>
      <c r="CH17" s="106">
        <f t="shared" si="12"/>
        <v>17609.2</v>
      </c>
      <c r="CI17" s="106">
        <f t="shared" si="12"/>
        <v>21355.8</v>
      </c>
      <c r="CJ17" s="106">
        <f t="shared" si="12"/>
        <v>14608</v>
      </c>
      <c r="CK17" s="100"/>
      <c r="CL17" s="100"/>
      <c r="CM17" s="100"/>
      <c r="CN17" s="100"/>
      <c r="CO17" s="105" t="s">
        <v>161</v>
      </c>
      <c r="CP17" s="107">
        <f>IF(CP7="-",NA(),CP7)</f>
        <v>25260</v>
      </c>
      <c r="CQ17" s="107">
        <f t="shared" ref="CQ17:CT17" si="13">IF(CQ7="-",NA(),CQ7)</f>
        <v>26200</v>
      </c>
      <c r="CR17" s="107">
        <f t="shared" si="13"/>
        <v>20196</v>
      </c>
      <c r="CS17" s="107">
        <f t="shared" si="13"/>
        <v>5895</v>
      </c>
      <c r="CT17" s="107">
        <f t="shared" si="13"/>
        <v>35345</v>
      </c>
      <c r="CU17" s="100"/>
      <c r="CV17" s="100"/>
      <c r="CW17" s="100"/>
      <c r="CX17" s="100"/>
      <c r="CY17" s="100"/>
      <c r="CZ17" s="105" t="s">
        <v>161</v>
      </c>
      <c r="DA17" s="106">
        <f>IF(DA7="-",NA(),DA7)</f>
        <v>46.2</v>
      </c>
      <c r="DB17" s="106">
        <f t="shared" ref="DB17:DE17" si="14">IF(DB7="-",NA(),DB7)</f>
        <v>45.6</v>
      </c>
      <c r="DC17" s="106">
        <f t="shared" si="14"/>
        <v>43.4</v>
      </c>
      <c r="DD17" s="106">
        <f t="shared" si="14"/>
        <v>45.5</v>
      </c>
      <c r="DE17" s="106">
        <f t="shared" si="14"/>
        <v>47.5</v>
      </c>
      <c r="DF17" s="100"/>
      <c r="DG17" s="100"/>
      <c r="DH17" s="100"/>
      <c r="DI17" s="100"/>
      <c r="DJ17" s="105" t="s">
        <v>161</v>
      </c>
      <c r="DK17" s="106">
        <f>IF(DK7="-",NA(),DK7)</f>
        <v>22.8</v>
      </c>
      <c r="DL17" s="106">
        <f t="shared" ref="DL17:DO17" si="15">IF(DL7="-",NA(),DL7)</f>
        <v>34.4</v>
      </c>
      <c r="DM17" s="106">
        <f t="shared" si="15"/>
        <v>18.899999999999999</v>
      </c>
      <c r="DN17" s="106">
        <f t="shared" si="15"/>
        <v>58.3</v>
      </c>
      <c r="DO17" s="106">
        <f t="shared" si="15"/>
        <v>28.3</v>
      </c>
      <c r="DP17" s="100"/>
      <c r="DQ17" s="100"/>
      <c r="DR17" s="100"/>
      <c r="DS17" s="100"/>
      <c r="DT17" s="105" t="s">
        <v>161</v>
      </c>
      <c r="DU17" s="106">
        <f>IF(DU7="-",NA(),DU7)</f>
        <v>162.1</v>
      </c>
      <c r="DV17" s="106">
        <f t="shared" ref="DV17:DY17" si="16">IF(DV7="-",NA(),DV7)</f>
        <v>101.9</v>
      </c>
      <c r="DW17" s="106">
        <f t="shared" si="16"/>
        <v>85.4</v>
      </c>
      <c r="DX17" s="106">
        <f t="shared" si="16"/>
        <v>50.3</v>
      </c>
      <c r="DY17" s="106">
        <f t="shared" si="16"/>
        <v>4.5999999999999996</v>
      </c>
      <c r="DZ17" s="100"/>
      <c r="EA17" s="100"/>
      <c r="EB17" s="100"/>
      <c r="EC17" s="100"/>
      <c r="ED17" s="105" t="s">
        <v>161</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161</v>
      </c>
      <c r="EO17" s="106">
        <f>IF(EO7="-",NA(),EO7)</f>
        <v>81.2</v>
      </c>
      <c r="EP17" s="106">
        <f t="shared" ref="EP17:ES17" si="18">IF(EP7="-",NA(),EP7)</f>
        <v>80.900000000000006</v>
      </c>
      <c r="EQ17" s="106">
        <f t="shared" si="18"/>
        <v>79.599999999999994</v>
      </c>
      <c r="ER17" s="106">
        <f t="shared" si="18"/>
        <v>79.8</v>
      </c>
      <c r="ES17" s="106">
        <f t="shared" si="18"/>
        <v>83.6</v>
      </c>
      <c r="ET17" s="100"/>
      <c r="EU17" s="100"/>
      <c r="EV17" s="100"/>
      <c r="EW17" s="100"/>
      <c r="EX17" s="100"/>
      <c r="EY17" s="105" t="s">
        <v>161</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161</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161</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161</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161</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161</v>
      </c>
      <c r="GY17" s="106">
        <f>IF(GY7="-",NA(),GY7)</f>
        <v>63.1</v>
      </c>
      <c r="GZ17" s="106">
        <f t="shared" ref="GZ17:HC17" si="24">IF(GZ7="-",NA(),GZ7)</f>
        <v>61.1</v>
      </c>
      <c r="HA17" s="106">
        <f t="shared" si="24"/>
        <v>59.4</v>
      </c>
      <c r="HB17" s="106">
        <f t="shared" si="24"/>
        <v>63.1</v>
      </c>
      <c r="HC17" s="106">
        <f t="shared" si="24"/>
        <v>63.6</v>
      </c>
      <c r="HD17" s="100"/>
      <c r="HE17" s="100"/>
      <c r="HF17" s="100"/>
      <c r="HG17" s="100"/>
      <c r="HH17" s="105" t="s">
        <v>161</v>
      </c>
      <c r="HI17" s="106">
        <f>IF(HI7="-",NA(),HI7)</f>
        <v>0</v>
      </c>
      <c r="HJ17" s="106">
        <f t="shared" ref="HJ17:HM17" si="25">IF(HJ7="-",NA(),HJ7)</f>
        <v>0</v>
      </c>
      <c r="HK17" s="106">
        <f t="shared" si="25"/>
        <v>0</v>
      </c>
      <c r="HL17" s="106">
        <f t="shared" si="25"/>
        <v>0</v>
      </c>
      <c r="HM17" s="106">
        <f t="shared" si="25"/>
        <v>0</v>
      </c>
      <c r="HN17" s="100"/>
      <c r="HO17" s="100"/>
      <c r="HP17" s="100"/>
      <c r="HQ17" s="100"/>
      <c r="HR17" s="105" t="s">
        <v>161</v>
      </c>
      <c r="HS17" s="106">
        <f>IF(HS7="-",NA(),HS7)</f>
        <v>96.9</v>
      </c>
      <c r="HT17" s="106">
        <f t="shared" ref="HT17:HW17" si="26">IF(HT7="-",NA(),HT7)</f>
        <v>64.8</v>
      </c>
      <c r="HU17" s="106">
        <f t="shared" si="26"/>
        <v>51.1</v>
      </c>
      <c r="HV17" s="106">
        <f t="shared" si="26"/>
        <v>32.5</v>
      </c>
      <c r="HW17" s="106">
        <f t="shared" si="26"/>
        <v>9.3000000000000007</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161</v>
      </c>
      <c r="IM17" s="106">
        <f>IF(IM7="-",NA(),IM7)</f>
        <v>63.7</v>
      </c>
      <c r="IN17" s="106">
        <f t="shared" ref="IN17:IQ17" si="28">IF(IN7="-",NA(),IN7)</f>
        <v>60.6</v>
      </c>
      <c r="IO17" s="106">
        <f t="shared" si="28"/>
        <v>62.4</v>
      </c>
      <c r="IP17" s="106">
        <f t="shared" si="28"/>
        <v>64.5</v>
      </c>
      <c r="IQ17" s="106">
        <f t="shared" si="28"/>
        <v>66.900000000000006</v>
      </c>
      <c r="IR17" s="100"/>
      <c r="IS17" s="100"/>
      <c r="IT17" s="100"/>
      <c r="IU17" s="100"/>
      <c r="IV17" s="100"/>
      <c r="IW17" s="105" t="s">
        <v>161</v>
      </c>
      <c r="IX17" s="106">
        <f>IF(IX7="-",NA(),IX7)</f>
        <v>9.4</v>
      </c>
      <c r="IY17" s="106">
        <f t="shared" ref="IY17:JB17" si="29">IF(IY7="-",NA(),IY7)</f>
        <v>12</v>
      </c>
      <c r="IZ17" s="106">
        <f t="shared" si="29"/>
        <v>8.5</v>
      </c>
      <c r="JA17" s="106">
        <f t="shared" si="29"/>
        <v>7.3</v>
      </c>
      <c r="JB17" s="106">
        <f t="shared" si="29"/>
        <v>12.6</v>
      </c>
      <c r="JC17" s="100"/>
      <c r="JD17" s="100"/>
      <c r="JE17" s="100"/>
      <c r="JF17" s="100"/>
      <c r="JG17" s="105" t="s">
        <v>162</v>
      </c>
      <c r="JH17" s="106">
        <f>IF(JH7="-",NA(),JH7)</f>
        <v>46.1</v>
      </c>
      <c r="JI17" s="106">
        <f t="shared" ref="JI17:JL17" si="30">IF(JI7="-",NA(),JI7)</f>
        <v>52.3</v>
      </c>
      <c r="JJ17" s="106">
        <f t="shared" si="30"/>
        <v>37</v>
      </c>
      <c r="JK17" s="106">
        <f t="shared" si="30"/>
        <v>80.7</v>
      </c>
      <c r="JL17" s="106">
        <f t="shared" si="30"/>
        <v>49.1</v>
      </c>
      <c r="JM17" s="100"/>
      <c r="JN17" s="100"/>
      <c r="JO17" s="100"/>
      <c r="JP17" s="100"/>
      <c r="JQ17" s="105" t="s">
        <v>161</v>
      </c>
      <c r="JR17" s="106">
        <f>IF(JR7="-",NA(),JR7)</f>
        <v>232.4</v>
      </c>
      <c r="JS17" s="106">
        <f t="shared" ref="JS17:JV17" si="31">IF(JS7="-",NA(),JS7)</f>
        <v>139.4</v>
      </c>
      <c r="JT17" s="106">
        <f t="shared" si="31"/>
        <v>129.69999999999999</v>
      </c>
      <c r="JU17" s="106">
        <f t="shared" si="31"/>
        <v>75.599999999999994</v>
      </c>
      <c r="JV17" s="106">
        <f t="shared" si="31"/>
        <v>0</v>
      </c>
      <c r="JW17" s="100"/>
      <c r="JX17" s="100"/>
      <c r="JY17" s="100"/>
      <c r="JZ17" s="100"/>
      <c r="KA17" s="105" t="s">
        <v>161</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161</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161</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161</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161</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161</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3" t="s">
        <v>163</v>
      </c>
      <c r="C18" s="193"/>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164</v>
      </c>
      <c r="AY18" s="106">
        <f>IF(BD7="-",NA(),BD7)</f>
        <v>164.1</v>
      </c>
      <c r="AZ18" s="106">
        <f t="shared" ref="AZ18:BC18" si="39">IF(BE7="-",NA(),BE7)</f>
        <v>124.4</v>
      </c>
      <c r="BA18" s="106">
        <f t="shared" si="39"/>
        <v>118.8</v>
      </c>
      <c r="BB18" s="106">
        <f t="shared" si="39"/>
        <v>88.8</v>
      </c>
      <c r="BC18" s="106">
        <f t="shared" si="39"/>
        <v>121.3</v>
      </c>
      <c r="BD18" s="100"/>
      <c r="BE18" s="100"/>
      <c r="BF18" s="100"/>
      <c r="BG18" s="100"/>
      <c r="BH18" s="100"/>
      <c r="BI18" s="105" t="s">
        <v>165</v>
      </c>
      <c r="BJ18" s="106">
        <f>IF(BO7="-",NA(),BO7)</f>
        <v>366.9</v>
      </c>
      <c r="BK18" s="106">
        <f t="shared" ref="BK18:BN18" si="40">IF(BP7="-",NA(),BP7)</f>
        <v>324.60000000000002</v>
      </c>
      <c r="BL18" s="106">
        <f t="shared" si="40"/>
        <v>255.4</v>
      </c>
      <c r="BM18" s="106">
        <f t="shared" si="40"/>
        <v>269.8</v>
      </c>
      <c r="BN18" s="106">
        <f t="shared" si="40"/>
        <v>247.9</v>
      </c>
      <c r="BO18" s="100"/>
      <c r="BP18" s="100"/>
      <c r="BQ18" s="100"/>
      <c r="BR18" s="100"/>
      <c r="BS18" s="100"/>
      <c r="BT18" s="105" t="s">
        <v>164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164</v>
      </c>
      <c r="CF18" s="106">
        <f>IF(CK7="-",NA(),CK7)</f>
        <v>11717.4</v>
      </c>
      <c r="CG18" s="106">
        <f t="shared" ref="CG18:CJ18" si="42">IF(CL7="-",NA(),CL7)</f>
        <v>17642.5</v>
      </c>
      <c r="CH18" s="106">
        <f t="shared" si="42"/>
        <v>18815.8</v>
      </c>
      <c r="CI18" s="106">
        <f t="shared" si="42"/>
        <v>22847.9</v>
      </c>
      <c r="CJ18" s="106">
        <f t="shared" si="42"/>
        <v>19210.5</v>
      </c>
      <c r="CK18" s="100"/>
      <c r="CL18" s="100"/>
      <c r="CM18" s="100"/>
      <c r="CN18" s="100"/>
      <c r="CO18" s="105" t="s">
        <v>164</v>
      </c>
      <c r="CP18" s="107">
        <f>IF(CU7="-",NA(),CU7)</f>
        <v>108538</v>
      </c>
      <c r="CQ18" s="107">
        <f t="shared" ref="CQ18:CT18" si="43">IF(CV7="-",NA(),CV7)</f>
        <v>58539</v>
      </c>
      <c r="CR18" s="107">
        <f t="shared" si="43"/>
        <v>37685</v>
      </c>
      <c r="CS18" s="107">
        <f t="shared" si="43"/>
        <v>2390</v>
      </c>
      <c r="CT18" s="107">
        <f t="shared" si="43"/>
        <v>32739</v>
      </c>
      <c r="CU18" s="100"/>
      <c r="CV18" s="100"/>
      <c r="CW18" s="100"/>
      <c r="CX18" s="100"/>
      <c r="CY18" s="100"/>
      <c r="CZ18" s="105" t="s">
        <v>164</v>
      </c>
      <c r="DA18" s="106">
        <f>IF(DF7="-",NA(),DF7)</f>
        <v>35.9</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164</v>
      </c>
      <c r="DK18" s="106">
        <f>IF(DP7="-",NA(),DP7)</f>
        <v>23</v>
      </c>
      <c r="DL18" s="106">
        <f t="shared" ref="DL18:DO18" si="45">IF(DQ7="-",NA(),DQ7)</f>
        <v>14.6</v>
      </c>
      <c r="DM18" s="106">
        <f t="shared" si="45"/>
        <v>17.3</v>
      </c>
      <c r="DN18" s="106">
        <f t="shared" si="45"/>
        <v>14.6</v>
      </c>
      <c r="DO18" s="106">
        <f t="shared" si="45"/>
        <v>11.9</v>
      </c>
      <c r="DP18" s="100"/>
      <c r="DQ18" s="100"/>
      <c r="DR18" s="100"/>
      <c r="DS18" s="100"/>
      <c r="DT18" s="105" t="s">
        <v>164</v>
      </c>
      <c r="DU18" s="106">
        <f>IF(DZ7="-",NA(),DZ7)</f>
        <v>106.8</v>
      </c>
      <c r="DV18" s="106">
        <f t="shared" ref="DV18:DY18" si="46">IF(EA7="-",NA(),EA7)</f>
        <v>102</v>
      </c>
      <c r="DW18" s="106">
        <f t="shared" si="46"/>
        <v>100.7</v>
      </c>
      <c r="DX18" s="106">
        <f t="shared" si="46"/>
        <v>100.1</v>
      </c>
      <c r="DY18" s="106">
        <f t="shared" si="46"/>
        <v>132.80000000000001</v>
      </c>
      <c r="DZ18" s="100"/>
      <c r="EA18" s="100"/>
      <c r="EB18" s="100"/>
      <c r="EC18" s="100"/>
      <c r="ED18" s="105" t="s">
        <v>164</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165</v>
      </c>
      <c r="EO18" s="106">
        <f>IF(ET7="-",NA(),ET7)</f>
        <v>61.5</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164</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164</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164</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164</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164</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164</v>
      </c>
      <c r="GY18" s="106">
        <f>IF(OR(NOT($GY$8),HD7="-"),NA(),HD7)</f>
        <v>48</v>
      </c>
      <c r="GZ18" s="106">
        <f>IF(OR(NOT($GY$8),HE7="-"),NA(),HE7)</f>
        <v>48.9</v>
      </c>
      <c r="HA18" s="106">
        <f>IF(OR(NOT($GY$8),HF7="-"),NA(),HF7)</f>
        <v>47.8</v>
      </c>
      <c r="HB18" s="106">
        <f>IF(OR(NOT($GY$8),HG7="-"),NA(),HG7)</f>
        <v>53.5</v>
      </c>
      <c r="HC18" s="106">
        <f>IF(OR(NOT($GY$8),HH7="-"),NA(),HH7)</f>
        <v>62.3</v>
      </c>
      <c r="HD18" s="100"/>
      <c r="HE18" s="100"/>
      <c r="HF18" s="100"/>
      <c r="HG18" s="100"/>
      <c r="HH18" s="105" t="s">
        <v>164</v>
      </c>
      <c r="HI18" s="106">
        <f>IF(OR(NOT($HI$8),HN7="-"),NA(),HN7)</f>
        <v>11.8</v>
      </c>
      <c r="HJ18" s="106">
        <f>IF(OR(NOT($HI$8),HO7="-"),NA(),HO7)</f>
        <v>5.5</v>
      </c>
      <c r="HK18" s="106">
        <f>IF(OR(NOT($HI$8),HP7="-"),NA(),HP7)</f>
        <v>13.8</v>
      </c>
      <c r="HL18" s="106">
        <f>IF(OR(NOT($HI$8),HQ7="-"),NA(),HQ7)</f>
        <v>9.4</v>
      </c>
      <c r="HM18" s="106">
        <f>IF(OR(NOT($HI$8),HR7="-"),NA(),HR7)</f>
        <v>8.1999999999999993</v>
      </c>
      <c r="HN18" s="100"/>
      <c r="HO18" s="100"/>
      <c r="HP18" s="100"/>
      <c r="HQ18" s="100"/>
      <c r="HR18" s="105" t="s">
        <v>164</v>
      </c>
      <c r="HS18" s="106">
        <f>IF(OR(NOT($HS$8),HX7="-"),NA(),HX7)</f>
        <v>21.2</v>
      </c>
      <c r="HT18" s="106">
        <f>IF(OR(NOT($HS$8),HY7="-"),NA(),HY7)</f>
        <v>14.4</v>
      </c>
      <c r="HU18" s="106">
        <f>IF(OR(NOT($HS$8),HZ7="-"),NA(),HZ7)</f>
        <v>11.3</v>
      </c>
      <c r="HV18" s="106">
        <f>IF(OR(NOT($HS$8),IA7="-"),NA(),IA7)</f>
        <v>0.5</v>
      </c>
      <c r="HW18" s="106">
        <f>IF(OR(NOT($HS$8),IB7="-"),NA(),IB7)</f>
        <v>16.7</v>
      </c>
      <c r="HX18" s="100"/>
      <c r="HY18" s="100"/>
      <c r="HZ18" s="100"/>
      <c r="IA18" s="100"/>
      <c r="IB18" s="105" t="s">
        <v>164</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f>IF(OR(NOT($IM$8),IR7="-"),NA(),IR7)</f>
        <v>44.9</v>
      </c>
      <c r="IN18" s="106">
        <f>IF(OR(NOT($IM$8),IS7="-"),NA(),IS7)</f>
        <v>55.8</v>
      </c>
      <c r="IO18" s="106">
        <f>IF(OR(NOT($IM$8),IT7="-"),NA(),IT7)</f>
        <v>57.2</v>
      </c>
      <c r="IP18" s="106">
        <f>IF(OR(NOT($IM$8),IU7="-"),NA(),IU7)</f>
        <v>54.1</v>
      </c>
      <c r="IQ18" s="106">
        <f>IF(OR(NOT($IM$8),IV7="-"),NA(),IV7)</f>
        <v>58.2</v>
      </c>
      <c r="IR18" s="100"/>
      <c r="IS18" s="100"/>
      <c r="IT18" s="100"/>
      <c r="IU18" s="100"/>
      <c r="IV18" s="100"/>
      <c r="IW18" s="105" t="s">
        <v>164</v>
      </c>
      <c r="IX18" s="106">
        <f>IF(OR(NOT($IX$8),JC7="-"),NA(),JC7)</f>
        <v>19.600000000000001</v>
      </c>
      <c r="IY18" s="106">
        <f>IF(OR(NOT($IX$8),JD7="-"),NA(),JD7)</f>
        <v>18.5</v>
      </c>
      <c r="IZ18" s="106">
        <f>IF(OR(NOT($IX$8),JE7="-"),NA(),JE7)</f>
        <v>16.100000000000001</v>
      </c>
      <c r="JA18" s="106">
        <f>IF(OR(NOT($IX$8),JF7="-"),NA(),JF7)</f>
        <v>19.600000000000001</v>
      </c>
      <c r="JB18" s="106">
        <f>IF(OR(NOT($IX$8),JG7="-"),NA(),JG7)</f>
        <v>17.899999999999999</v>
      </c>
      <c r="JC18" s="100"/>
      <c r="JD18" s="100"/>
      <c r="JE18" s="100"/>
      <c r="JF18" s="100"/>
      <c r="JG18" s="105" t="s">
        <v>164</v>
      </c>
      <c r="JH18" s="106">
        <f>IF(OR(NOT($JH$8),JM7="-"),NA(),JM7)</f>
        <v>45.4</v>
      </c>
      <c r="JI18" s="106">
        <f>IF(OR(NOT($JH$8),JN7="-"),NA(),JN7)</f>
        <v>46.6</v>
      </c>
      <c r="JJ18" s="106">
        <f>IF(OR(NOT($JH$8),JO7="-"),NA(),JO7)</f>
        <v>48.3</v>
      </c>
      <c r="JK18" s="106">
        <f>IF(OR(NOT($JH$8),JP7="-"),NA(),JP7)</f>
        <v>48.2</v>
      </c>
      <c r="JL18" s="106">
        <f>IF(OR(NOT($JH$8),JQ7="-"),NA(),JQ7)</f>
        <v>34.5</v>
      </c>
      <c r="JM18" s="100"/>
      <c r="JN18" s="100"/>
      <c r="JO18" s="100"/>
      <c r="JP18" s="100"/>
      <c r="JQ18" s="105" t="s">
        <v>164</v>
      </c>
      <c r="JR18" s="106">
        <f>IF(OR(NOT($JR$8),JW7="-"),NA(),JW7)</f>
        <v>178.4</v>
      </c>
      <c r="JS18" s="106">
        <f>IF(OR(NOT($JR$8),JX7="-"),NA(),JX7)</f>
        <v>146.19999999999999</v>
      </c>
      <c r="JT18" s="106">
        <f>IF(OR(NOT($JR$8),JY7="-"),NA(),JY7)</f>
        <v>137.1</v>
      </c>
      <c r="JU18" s="106">
        <f>IF(OR(NOT($JR$8),JZ7="-"),NA(),JZ7)</f>
        <v>83.3</v>
      </c>
      <c r="JV18" s="106">
        <f>IF(OR(NOT($JR$8),KA7="-"),NA(),KA7)</f>
        <v>61.6</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f>IF(OR(NOT($KL$8),KQ7="-"),NA(),KQ7)</f>
        <v>86.6</v>
      </c>
      <c r="KM18" s="106">
        <f>IF(OR(NOT($KL$8),KR7="-"),NA(),KR7)</f>
        <v>98.4</v>
      </c>
      <c r="KN18" s="106">
        <f>IF(OR(NOT($KL$8),KS7="-"),NA(),KS7)</f>
        <v>98.4</v>
      </c>
      <c r="KO18" s="106">
        <f>IF(OR(NOT($KL$8),KT7="-"),NA(),KT7)</f>
        <v>99.1</v>
      </c>
      <c r="KP18" s="106">
        <f>IF(OR(NOT($KL$8),KU7="-"),NA(),KU7)</f>
        <v>98.8</v>
      </c>
      <c r="KQ18" s="100"/>
      <c r="KR18" s="100"/>
      <c r="KS18" s="100"/>
      <c r="KT18" s="100"/>
      <c r="KU18" s="100"/>
      <c r="KV18" s="105" t="s">
        <v>164</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164</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164</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164</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3" t="s">
        <v>166</v>
      </c>
      <c r="C19" s="193"/>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148</v>
      </c>
      <c r="AY19" s="106">
        <f>$BI$7</f>
        <v>100</v>
      </c>
      <c r="AZ19" s="106">
        <f t="shared" ref="AZ19:BC19" si="49">$BI$7</f>
        <v>100</v>
      </c>
      <c r="BA19" s="106">
        <f t="shared" si="49"/>
        <v>100</v>
      </c>
      <c r="BB19" s="106">
        <f t="shared" si="49"/>
        <v>100</v>
      </c>
      <c r="BC19" s="106">
        <f t="shared" si="49"/>
        <v>100</v>
      </c>
      <c r="BD19" s="100"/>
      <c r="BE19" s="100"/>
      <c r="BF19" s="100"/>
      <c r="BG19" s="100"/>
      <c r="BH19" s="100"/>
      <c r="BI19" s="108" t="s">
        <v>148</v>
      </c>
      <c r="BJ19" s="106">
        <f>$BT$7</f>
        <v>100</v>
      </c>
      <c r="BK19" s="106">
        <f>$BT$7</f>
        <v>100</v>
      </c>
      <c r="BL19" s="106">
        <f>$BT$7</f>
        <v>100</v>
      </c>
      <c r="BM19" s="106">
        <f>$BT$7</f>
        <v>100</v>
      </c>
      <c r="BN19" s="106">
        <f>$BT$7</f>
        <v>100</v>
      </c>
      <c r="BO19" s="100"/>
      <c r="BP19" s="100"/>
      <c r="BQ19" s="100"/>
      <c r="BR19" s="100"/>
      <c r="BS19" s="100"/>
      <c r="BT19" s="108" t="s">
        <v>148</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3" t="s">
        <v>167</v>
      </c>
      <c r="C20" s="193"/>
      <c r="D20" s="100"/>
    </row>
    <row r="21" spans="1:374" x14ac:dyDescent="0.15">
      <c r="A21" s="97">
        <f t="shared" si="7"/>
        <v>7</v>
      </c>
      <c r="B21" s="193" t="s">
        <v>168</v>
      </c>
      <c r="C21" s="193"/>
      <c r="D21" s="100"/>
    </row>
    <row r="22" spans="1:374" x14ac:dyDescent="0.15">
      <c r="A22" s="97">
        <f t="shared" si="7"/>
        <v>8</v>
      </c>
      <c r="B22" s="193" t="s">
        <v>169</v>
      </c>
      <c r="C22" s="193"/>
      <c r="D22" s="100"/>
      <c r="E22" s="194" t="s">
        <v>170</v>
      </c>
      <c r="F22" s="195"/>
      <c r="G22" s="195"/>
      <c r="H22" s="195"/>
      <c r="I22" s="196"/>
    </row>
    <row r="23" spans="1:374" x14ac:dyDescent="0.15">
      <c r="A23" s="97">
        <f t="shared" si="7"/>
        <v>9</v>
      </c>
      <c r="B23" s="193" t="s">
        <v>171</v>
      </c>
      <c r="C23" s="193"/>
      <c r="D23" s="100"/>
      <c r="E23" s="197"/>
      <c r="F23" s="198"/>
      <c r="G23" s="198"/>
      <c r="H23" s="198"/>
      <c r="I23" s="199"/>
    </row>
    <row r="24" spans="1:374" x14ac:dyDescent="0.15">
      <c r="A24" s="97">
        <f t="shared" si="7"/>
        <v>10</v>
      </c>
      <c r="B24" s="193" t="s">
        <v>172</v>
      </c>
      <c r="C24" s="193"/>
      <c r="D24" s="100"/>
      <c r="E24" s="197"/>
      <c r="F24" s="198"/>
      <c r="G24" s="198"/>
      <c r="H24" s="198"/>
      <c r="I24" s="199"/>
    </row>
    <row r="25" spans="1:374" x14ac:dyDescent="0.15">
      <c r="A25" s="97">
        <f t="shared" si="7"/>
        <v>11</v>
      </c>
      <c r="B25" s="193" t="s">
        <v>173</v>
      </c>
      <c r="C25" s="193"/>
      <c r="D25" s="100"/>
      <c r="E25" s="197"/>
      <c r="F25" s="198"/>
      <c r="G25" s="198"/>
      <c r="H25" s="198"/>
      <c r="I25" s="199"/>
    </row>
    <row r="26" spans="1:374" x14ac:dyDescent="0.15">
      <c r="A26" s="97">
        <f t="shared" si="7"/>
        <v>12</v>
      </c>
      <c r="B26" s="193" t="s">
        <v>174</v>
      </c>
      <c r="C26" s="193"/>
      <c r="D26" s="100"/>
      <c r="E26" s="197"/>
      <c r="F26" s="198"/>
      <c r="G26" s="198"/>
      <c r="H26" s="198"/>
      <c r="I26" s="199"/>
    </row>
    <row r="27" spans="1:374" x14ac:dyDescent="0.15">
      <c r="A27" s="97">
        <f t="shared" si="7"/>
        <v>13</v>
      </c>
      <c r="B27" s="193" t="s">
        <v>175</v>
      </c>
      <c r="C27" s="193"/>
      <c r="D27" s="100"/>
      <c r="E27" s="197"/>
      <c r="F27" s="198"/>
      <c r="G27" s="198"/>
      <c r="H27" s="198"/>
      <c r="I27" s="199"/>
    </row>
    <row r="28" spans="1:374" x14ac:dyDescent="0.15">
      <c r="A28" s="97">
        <f t="shared" si="7"/>
        <v>14</v>
      </c>
      <c r="B28" s="193" t="s">
        <v>176</v>
      </c>
      <c r="C28" s="193"/>
      <c r="D28" s="100"/>
      <c r="E28" s="197"/>
      <c r="F28" s="198"/>
      <c r="G28" s="198"/>
      <c r="H28" s="198"/>
      <c r="I28" s="199"/>
    </row>
    <row r="29" spans="1:374" x14ac:dyDescent="0.15">
      <c r="A29" s="97">
        <f t="shared" si="7"/>
        <v>15</v>
      </c>
      <c r="B29" s="193" t="s">
        <v>177</v>
      </c>
      <c r="C29" s="193"/>
      <c r="D29" s="100"/>
      <c r="E29" s="197"/>
      <c r="F29" s="198"/>
      <c r="G29" s="198"/>
      <c r="H29" s="198"/>
      <c r="I29" s="199"/>
    </row>
    <row r="30" spans="1:374" x14ac:dyDescent="0.15">
      <c r="A30" s="97">
        <f t="shared" si="7"/>
        <v>16</v>
      </c>
      <c r="B30" s="193" t="s">
        <v>178</v>
      </c>
      <c r="C30" s="193"/>
      <c r="D30" s="100"/>
      <c r="E30" s="197"/>
      <c r="F30" s="198"/>
      <c r="G30" s="198"/>
      <c r="H30" s="198"/>
      <c r="I30" s="199"/>
    </row>
    <row r="31" spans="1:374" x14ac:dyDescent="0.15">
      <c r="A31" s="97">
        <f t="shared" si="7"/>
        <v>17</v>
      </c>
      <c r="B31" s="193" t="s">
        <v>179</v>
      </c>
      <c r="C31" s="193"/>
      <c r="D31" s="100"/>
      <c r="E31" s="197"/>
      <c r="F31" s="198"/>
      <c r="G31" s="198"/>
      <c r="H31" s="198"/>
      <c r="I31" s="199"/>
    </row>
    <row r="32" spans="1:374" x14ac:dyDescent="0.15">
      <c r="A32" s="97">
        <f t="shared" si="7"/>
        <v>18</v>
      </c>
      <c r="B32" s="193" t="s">
        <v>180</v>
      </c>
      <c r="C32" s="193"/>
      <c r="D32" s="100"/>
      <c r="E32" s="197"/>
      <c r="F32" s="198"/>
      <c r="G32" s="198"/>
      <c r="H32" s="198"/>
      <c r="I32" s="199"/>
    </row>
    <row r="33" spans="1:16" x14ac:dyDescent="0.15">
      <c r="A33" s="97">
        <f t="shared" si="7"/>
        <v>19</v>
      </c>
      <c r="B33" s="193" t="s">
        <v>181</v>
      </c>
      <c r="C33" s="193"/>
      <c r="D33" s="100"/>
      <c r="E33" s="197"/>
      <c r="F33" s="198"/>
      <c r="G33" s="198"/>
      <c r="H33" s="198"/>
      <c r="I33" s="199"/>
    </row>
    <row r="34" spans="1:16" x14ac:dyDescent="0.15">
      <c r="A34" s="97">
        <f t="shared" si="7"/>
        <v>20</v>
      </c>
      <c r="B34" s="193" t="s">
        <v>182</v>
      </c>
      <c r="C34" s="193"/>
      <c r="D34" s="100"/>
      <c r="E34" s="197"/>
      <c r="F34" s="198"/>
      <c r="G34" s="198"/>
      <c r="H34" s="198"/>
      <c r="I34" s="199"/>
    </row>
    <row r="35" spans="1:16" ht="25.5" customHeight="1" x14ac:dyDescent="0.15">
      <c r="E35" s="200"/>
      <c r="F35" s="201"/>
      <c r="G35" s="201"/>
      <c r="H35" s="201"/>
      <c r="I35" s="202"/>
    </row>
    <row r="36" spans="1:16" x14ac:dyDescent="0.15">
      <c r="A36" t="s">
        <v>183</v>
      </c>
      <c r="B36" t="s">
        <v>184</v>
      </c>
    </row>
    <row r="37" spans="1:16" x14ac:dyDescent="0.15">
      <c r="A37" t="s">
        <v>185</v>
      </c>
      <c r="B37" t="s">
        <v>186</v>
      </c>
      <c r="L37" s="194" t="s">
        <v>170</v>
      </c>
      <c r="M37" s="195"/>
      <c r="N37" s="195"/>
      <c r="O37" s="195"/>
      <c r="P37" s="196"/>
    </row>
    <row r="38" spans="1:16" x14ac:dyDescent="0.15">
      <c r="A38" t="s">
        <v>187</v>
      </c>
      <c r="B38" t="s">
        <v>188</v>
      </c>
      <c r="L38" s="197"/>
      <c r="M38" s="198"/>
      <c r="N38" s="198"/>
      <c r="O38" s="198"/>
      <c r="P38" s="199"/>
    </row>
    <row r="39" spans="1:16" x14ac:dyDescent="0.15">
      <c r="A39" t="s">
        <v>189</v>
      </c>
      <c r="B39" t="s">
        <v>190</v>
      </c>
      <c r="L39" s="197"/>
      <c r="M39" s="198"/>
      <c r="N39" s="198"/>
      <c r="O39" s="198"/>
      <c r="P39" s="199"/>
    </row>
    <row r="40" spans="1:16" x14ac:dyDescent="0.15">
      <c r="A40" t="s">
        <v>191</v>
      </c>
      <c r="B40" t="s">
        <v>192</v>
      </c>
      <c r="L40" s="197"/>
      <c r="M40" s="198"/>
      <c r="N40" s="198"/>
      <c r="O40" s="198"/>
      <c r="P40" s="199"/>
    </row>
    <row r="41" spans="1:16" x14ac:dyDescent="0.15">
      <c r="A41" t="s">
        <v>193</v>
      </c>
      <c r="B41" t="s">
        <v>194</v>
      </c>
      <c r="L41" s="197"/>
      <c r="M41" s="198"/>
      <c r="N41" s="198"/>
      <c r="O41" s="198"/>
      <c r="P41" s="199"/>
    </row>
    <row r="42" spans="1:16" x14ac:dyDescent="0.15">
      <c r="A42" t="s">
        <v>195</v>
      </c>
      <c r="B42" t="s">
        <v>196</v>
      </c>
      <c r="L42" s="197"/>
      <c r="M42" s="198"/>
      <c r="N42" s="198"/>
      <c r="O42" s="198"/>
      <c r="P42" s="199"/>
    </row>
    <row r="43" spans="1:16" x14ac:dyDescent="0.15">
      <c r="A43" t="s">
        <v>197</v>
      </c>
      <c r="B43" t="s">
        <v>198</v>
      </c>
      <c r="L43" s="197"/>
      <c r="M43" s="198"/>
      <c r="N43" s="198"/>
      <c r="O43" s="198"/>
      <c r="P43" s="199"/>
    </row>
    <row r="44" spans="1:16" x14ac:dyDescent="0.15">
      <c r="A44" t="s">
        <v>199</v>
      </c>
      <c r="B44" t="s">
        <v>200</v>
      </c>
      <c r="L44" s="197"/>
      <c r="M44" s="198"/>
      <c r="N44" s="198"/>
      <c r="O44" s="198"/>
      <c r="P44" s="199"/>
    </row>
    <row r="45" spans="1:16" x14ac:dyDescent="0.15">
      <c r="A45" t="s">
        <v>201</v>
      </c>
      <c r="B45" t="s">
        <v>202</v>
      </c>
      <c r="L45" s="197"/>
      <c r="M45" s="198"/>
      <c r="N45" s="198"/>
      <c r="O45" s="198"/>
      <c r="P45" s="199"/>
    </row>
    <row r="46" spans="1:16" x14ac:dyDescent="0.15">
      <c r="A46" t="s">
        <v>203</v>
      </c>
      <c r="B46" t="s">
        <v>204</v>
      </c>
      <c r="L46" s="197"/>
      <c r="M46" s="198"/>
      <c r="N46" s="198"/>
      <c r="O46" s="198"/>
      <c r="P46" s="199"/>
    </row>
    <row r="47" spans="1:16" x14ac:dyDescent="0.15">
      <c r="A47" t="s">
        <v>205</v>
      </c>
      <c r="B47" t="s">
        <v>206</v>
      </c>
      <c r="L47" s="197"/>
      <c r="M47" s="198"/>
      <c r="N47" s="198"/>
      <c r="O47" s="198"/>
      <c r="P47" s="199"/>
    </row>
    <row r="48" spans="1:16" x14ac:dyDescent="0.15">
      <c r="A48" t="s">
        <v>207</v>
      </c>
      <c r="B48" t="s">
        <v>208</v>
      </c>
      <c r="L48" s="197"/>
      <c r="M48" s="198"/>
      <c r="N48" s="198"/>
      <c r="O48" s="198"/>
      <c r="P48" s="199"/>
    </row>
    <row r="49" spans="1:16" x14ac:dyDescent="0.15">
      <c r="A49" t="s">
        <v>209</v>
      </c>
      <c r="B49" t="s">
        <v>210</v>
      </c>
      <c r="L49" s="197"/>
      <c r="M49" s="198"/>
      <c r="N49" s="198"/>
      <c r="O49" s="198"/>
      <c r="P49" s="199"/>
    </row>
    <row r="50" spans="1:16" ht="26.25" customHeight="1" x14ac:dyDescent="0.15">
      <c r="A50" t="s">
        <v>211</v>
      </c>
      <c r="B50" t="s">
        <v>212</v>
      </c>
      <c r="L50" s="200"/>
      <c r="M50" s="201"/>
      <c r="N50" s="201"/>
      <c r="O50" s="201"/>
      <c r="P50" s="202"/>
    </row>
    <row r="51" spans="1:16" x14ac:dyDescent="0.15">
      <c r="A51" t="s">
        <v>213</v>
      </c>
      <c r="B51" t="s">
        <v>214</v>
      </c>
    </row>
    <row r="52" spans="1:16" x14ac:dyDescent="0.15">
      <c r="A52" t="s">
        <v>215</v>
      </c>
      <c r="B52" t="s">
        <v>216</v>
      </c>
    </row>
    <row r="53" spans="1:16" x14ac:dyDescent="0.15">
      <c r="A53" t="s">
        <v>217</v>
      </c>
      <c r="B53" t="s">
        <v>218</v>
      </c>
    </row>
    <row r="54" spans="1:16" x14ac:dyDescent="0.15">
      <c r="A54" t="s">
        <v>219</v>
      </c>
      <c r="B54" t="s">
        <v>220</v>
      </c>
    </row>
    <row r="55" spans="1:16" x14ac:dyDescent="0.15">
      <c r="A55" t="s">
        <v>221</v>
      </c>
      <c r="B55" t="s">
        <v>222</v>
      </c>
    </row>
    <row r="56" spans="1:16" x14ac:dyDescent="0.15">
      <c r="A56" t="s">
        <v>223</v>
      </c>
      <c r="B56" t="s">
        <v>224</v>
      </c>
    </row>
    <row r="57" spans="1:16" x14ac:dyDescent="0.15">
      <c r="A57" t="s">
        <v>225</v>
      </c>
      <c r="B57" t="s">
        <v>226</v>
      </c>
    </row>
    <row r="58" spans="1:16" x14ac:dyDescent="0.15">
      <c r="A58" t="s">
        <v>227</v>
      </c>
      <c r="B58" t="s">
        <v>228</v>
      </c>
    </row>
    <row r="59" spans="1:16" x14ac:dyDescent="0.15">
      <c r="A59" t="s">
        <v>229</v>
      </c>
      <c r="B59" t="s">
        <v>230</v>
      </c>
    </row>
    <row r="60" spans="1:16" x14ac:dyDescent="0.15">
      <c r="A60" t="s">
        <v>231</v>
      </c>
      <c r="B60" t="s">
        <v>232</v>
      </c>
    </row>
    <row r="61" spans="1:16" x14ac:dyDescent="0.15">
      <c r="A61" t="s">
        <v>233</v>
      </c>
      <c r="B61" t="s">
        <v>234</v>
      </c>
    </row>
    <row r="62" spans="1:16" x14ac:dyDescent="0.15">
      <c r="A62" t="s">
        <v>235</v>
      </c>
      <c r="B62" t="s">
        <v>236</v>
      </c>
    </row>
    <row r="63" spans="1:16" x14ac:dyDescent="0.15">
      <c r="A63" t="s">
        <v>237</v>
      </c>
      <c r="B63" t="s">
        <v>238</v>
      </c>
    </row>
    <row r="64" spans="1:16"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row r="86" spans="1:2" x14ac:dyDescent="0.15">
      <c r="A86" t="s">
        <v>264</v>
      </c>
      <c r="B86" t="s">
        <v>265</v>
      </c>
    </row>
    <row r="87" spans="1:2" x14ac:dyDescent="0.15">
      <c r="A87" t="s">
        <v>266</v>
      </c>
      <c r="B87" t="s">
        <v>265</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2019-02-07T05:30:15Z</cp:lastPrinted>
  <dcterms:created xsi:type="dcterms:W3CDTF">2018-12-13T02:10:05Z</dcterms:created>
  <dcterms:modified xsi:type="dcterms:W3CDTF">2019-02-07T05:35:48Z</dcterms:modified>
  <cp:category/>
</cp:coreProperties>
</file>