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103\Desktop\出雲市提出\電気\"/>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FT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J8" i="5" l="1"/>
  <c r="GN8" i="5"/>
  <c r="FX18" i="5"/>
  <c r="FT18" i="5"/>
  <c r="FV12" i="5"/>
  <c r="FW18" i="5"/>
  <c r="FU12" i="5"/>
  <c r="FV18" i="5"/>
  <c r="FX12" i="5"/>
  <c r="FT12" i="5"/>
  <c r="FU18"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FB18" i="5"/>
  <c r="FD12" i="5"/>
  <c r="EZ12" i="5"/>
  <c r="FA18" i="5"/>
  <c r="FC12" i="5"/>
  <c r="FD18" i="5"/>
  <c r="EZ18" i="5"/>
  <c r="FB12" i="5"/>
  <c r="FC18" i="5"/>
  <c r="FA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MN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H10" i="5"/>
  <c r="JS10" i="5"/>
  <c r="ID10" i="5"/>
  <c r="GO10" i="5"/>
  <c r="FA10" i="5"/>
  <c r="DL10" i="5"/>
  <c r="BV10" i="5"/>
  <c r="KX10" i="5"/>
  <c r="JI10" i="5"/>
  <c r="HT10" i="5"/>
  <c r="GE10" i="5"/>
  <c r="EP10" i="5"/>
  <c r="DB10" i="5"/>
  <c r="BK10" i="5"/>
  <c r="KM10" i="5"/>
  <c r="IY10" i="5"/>
  <c r="HJ10" i="5"/>
  <c r="FU10" i="5"/>
  <c r="EF10" i="5"/>
  <c r="CQ10" i="5"/>
  <c r="AZ10" i="5"/>
  <c r="H11" i="4"/>
  <c r="LR10" i="5"/>
  <c r="KC10" i="5"/>
  <c r="IN10" i="5"/>
  <c r="GZ10" i="5"/>
  <c r="FK10" i="5"/>
  <c r="DV10" i="5"/>
  <c r="CG10" i="5"/>
</calcChain>
</file>

<file path=xl/sharedStrings.xml><?xml version="1.0" encoding="utf-8"?>
<sst xmlns="http://schemas.openxmlformats.org/spreadsheetml/2006/main" count="854" uniqueCount="183">
  <si>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</si>
  <si>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</si>
  <si>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</si>
  <si>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</si>
  <si>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</si>
  <si>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</si>
  <si>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</si>
  <si>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</si>
  <si>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</si>
  <si>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</si>
  <si>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</si>
  <si>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</si>
  <si>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</si>
  <si>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</si>
  <si>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</si>
  <si>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</si>
  <si>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</si>
  <si>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</si>
  <si>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</si>
  <si>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</si>
  <si>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</si>
  <si>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</si>
  <si>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</si>
  <si>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</si>
  <si>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</si>
  <si>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</si>
  <si>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</si>
  <si>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</si>
  <si>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</si>
  <si>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</si>
  <si>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</si>
  <si>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</si>
  <si>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</si>
  <si>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</si>
  <si>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</si>
  <si>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</si>
  <si>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</si>
  <si>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</si>
  <si>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</si>
  <si>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</si>
  <si>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</si>
  <si>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</si>
  <si>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</si>
  <si>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</si>
  <si>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</si>
  <si>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</si>
  <si>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</si>
  <si>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</si>
  <si>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</si>
  <si>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</si>
  <si>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</si>
  <si>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</si>
  <si>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</si>
  <si>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</si>
  <si>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</si>
  <si>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</si>
  <si>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</si>
  <si>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</si>
  <si>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</si>
  <si>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</si>
  <si>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</si>
  <si>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</si>
  <si>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</si>
  <si>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</si>
  <si>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</si>
  <si>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</si>
  <si>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</si>
  <si>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</si>
  <si>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</si>
  <si>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</si>
  <si>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</si>
  <si>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</si>
  <si>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</si>
  <si>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</si>
  <si>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</si>
  <si>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</si>
  <si>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</si>
  <si>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</si>
  <si>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</si>
  <si>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</si>
  <si>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</si>
  <si>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</si>
  <si>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</si>
  <si>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</si>
  <si>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</si>
  <si>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</si>
  <si>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</si>
  <si>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</si>
  <si>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</si>
  <si>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</si>
  <si>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</si>
  <si>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</si>
  <si>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</si>
  <si>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</si>
  <si>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</si>
  <si>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</si>
  <si>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</si>
  <si>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</si>
  <si>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</si>
  <si>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</si>
  <si>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</si>
  <si>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</si>
  <si>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</si>
  <si>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</si>
  <si>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</si>
  <si>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</si>
  <si>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</si>
  <si>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</si>
  <si>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</si>
  <si>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</si>
  <si>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</si>
  <si>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</si>
  <si>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</si>
  <si>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</si>
  <si>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</si>
  <si>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</si>
  <si>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322032</t>
  </si>
  <si>
    <t>47</t>
  </si>
  <si>
    <t>04</t>
  </si>
  <si>
    <t>0</t>
  </si>
  <si>
    <t>000</t>
  </si>
  <si>
    <t>島根県　出雲市</t>
  </si>
  <si>
    <t>法非適用</t>
  </si>
  <si>
    <t>電気事業</t>
  </si>
  <si>
    <t/>
  </si>
  <si>
    <t>該当数値なし</t>
  </si>
  <si>
    <t>-</t>
  </si>
  <si>
    <t>平成30年3月31日　出雲エネルギーセンター</t>
  </si>
  <si>
    <t>平成35年5月31日　キララトゥーリマキ風力発電所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</si>
  <si>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</si>
  <si>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</si>
  <si>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</si>
  <si>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</si>
  <si>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</si>
  <si>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</si>
  <si>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</si>
  <si>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</si>
  <si>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</si>
  <si>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</si>
  <si>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</si>
  <si>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</si>
  <si>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</si>
  <si>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</si>
  <si>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</si>
  <si>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</si>
  <si>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</si>
  <si>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</si>
  <si>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</si>
  <si>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</si>
  <si>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</si>
  <si>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</si>
  <si>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</si>
  <si>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</si>
  <si>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</si>
  <si>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</si>
  <si>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</si>
  <si>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</si>
  <si>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</si>
  <si>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</si>
  <si>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</si>
  <si>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</si>
  <si>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</si>
  <si>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</si>
  <si>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</si>
  <si>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</si>
  <si>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</si>
  <si>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</si>
  <si>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</si>
  <si>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</si>
  <si>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</si>
  <si>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</si>
  <si>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</si>
  <si>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</si>
  <si>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</si>
  <si>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</si>
  <si>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</si>
  <si>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</si>
  <si>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</si>
  <si>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</si>
  <si>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xml:space="preserve">【ごみ発電】
　総費用の中で一般会計繰出金の占める割合が高いが、電気事業（ごみ発電）による利益を繰り出しているに過ぎず、収益的収支比率は100%以上であり、特に経営を圧迫している状況ではない。
　営業収支比率については、営業費用は燃料費と電線路の保守点検費及び消費税等で将来的に大きく変動するものはなく、安定稼働ができていれば今後も黒字を維持していけると考える。
　供給原価は、ごみ量の増加やごみ質の変動等による燃焼時の助燃材（灯油）の経費の増加や、自家消費が増えて売電量が減少する等の不安定要素もあるが、電気事業全体の全国平均と比較しても大差はなく、また、ごみ発電量は、将来的にごみ量の大きな変動は考えにくいことから今後も安定的に推移していくと思われる。
　電気事業（ごみ発電）による利益を、主たる事業のごみ処理事業に繰り出しているため、繰出金の額により減価償却前営業利益が減少することもあるが、収益自体は安定している。
【風力発電】
　収益的収支比率は機器不具合により長期間運転を停止したことに伴う料金収入減少とその復旧にかかる修繕費が増加したため、平成27、28年度は100％を下回っている。
　営業収支比率は平成28年度は100%を下回っているが、その要因としては大規模修繕を実施したことによるものである。
　供給原価は概ね全国平均と同等で推移しているが、安定経営のためには適正な通常保守点検に努め、維持管理経費の抑制と安定した発電量を確保していく必要があると考える。
　なお、企業債の償還が平成29年度で終了するため、その後は収益的収支比率や供給原価等の数値は改善していく見込みである。
</t>
    <rPh sb="3" eb="5">
      <t>ハツデン</t>
    </rPh>
    <rPh sb="8" eb="11">
      <t>ソウヒヨウ</t>
    </rPh>
    <rPh sb="12" eb="13">
      <t>ナカ</t>
    </rPh>
    <rPh sb="14" eb="15">
      <t>イチ</t>
    </rPh>
    <rPh sb="16" eb="18">
      <t>カイケイ</t>
    </rPh>
    <rPh sb="18" eb="20">
      <t>クリダ</t>
    </rPh>
    <rPh sb="20" eb="21">
      <t>キン</t>
    </rPh>
    <rPh sb="22" eb="23">
      <t>シ</t>
    </rPh>
    <rPh sb="25" eb="27">
      <t>ワリアイ</t>
    </rPh>
    <rPh sb="28" eb="29">
      <t>タカ</t>
    </rPh>
    <rPh sb="32" eb="34">
      <t>デンキ</t>
    </rPh>
    <rPh sb="34" eb="36">
      <t>ジギョウ</t>
    </rPh>
    <rPh sb="39" eb="41">
      <t>ハツデン</t>
    </rPh>
    <rPh sb="45" eb="47">
      <t>リエキ</t>
    </rPh>
    <rPh sb="56" eb="57">
      <t>ス</t>
    </rPh>
    <rPh sb="60" eb="63">
      <t>シュウエキテキ</t>
    </rPh>
    <rPh sb="63" eb="65">
      <t>シュウシ</t>
    </rPh>
    <rPh sb="65" eb="67">
      <t>ヒリツ</t>
    </rPh>
    <rPh sb="72" eb="74">
      <t>イジョウ</t>
    </rPh>
    <rPh sb="78" eb="79">
      <t>トク</t>
    </rPh>
    <rPh sb="80" eb="82">
      <t>ケイエイ</t>
    </rPh>
    <rPh sb="83" eb="85">
      <t>アッパク</t>
    </rPh>
    <rPh sb="89" eb="91">
      <t>ジョウキョウ</t>
    </rPh>
    <rPh sb="98" eb="100">
      <t>エイギョウ</t>
    </rPh>
    <rPh sb="100" eb="102">
      <t>シュウシ</t>
    </rPh>
    <rPh sb="102" eb="104">
      <t>ヒリツ</t>
    </rPh>
    <rPh sb="110" eb="112">
      <t>エイギョウ</t>
    </rPh>
    <rPh sb="112" eb="114">
      <t>ヒヨウ</t>
    </rPh>
    <rPh sb="115" eb="118">
      <t>ネンリョウヒ</t>
    </rPh>
    <rPh sb="119" eb="121">
      <t>デンセン</t>
    </rPh>
    <rPh sb="121" eb="122">
      <t>ロ</t>
    </rPh>
    <rPh sb="123" eb="125">
      <t>ホシュ</t>
    </rPh>
    <rPh sb="125" eb="127">
      <t>テンケン</t>
    </rPh>
    <rPh sb="127" eb="128">
      <t>ヒ</t>
    </rPh>
    <rPh sb="128" eb="129">
      <t>オヨ</t>
    </rPh>
    <rPh sb="130" eb="133">
      <t>ショウヒゼイ</t>
    </rPh>
    <rPh sb="133" eb="134">
      <t>トウ</t>
    </rPh>
    <rPh sb="135" eb="138">
      <t>ショウライテキ</t>
    </rPh>
    <rPh sb="139" eb="140">
      <t>オオ</t>
    </rPh>
    <rPh sb="142" eb="144">
      <t>ヘンドウ</t>
    </rPh>
    <rPh sb="152" eb="154">
      <t>アンテイ</t>
    </rPh>
    <rPh sb="154" eb="156">
      <t>カドウ</t>
    </rPh>
    <rPh sb="163" eb="165">
      <t>コンゴ</t>
    </rPh>
    <rPh sb="166" eb="168">
      <t>クロジ</t>
    </rPh>
    <rPh sb="169" eb="171">
      <t>イジ</t>
    </rPh>
    <rPh sb="177" eb="178">
      <t>カンガ</t>
    </rPh>
    <rPh sb="183" eb="185">
      <t>キョウキュウ</t>
    </rPh>
    <rPh sb="185" eb="187">
      <t>ゲンカ</t>
    </rPh>
    <rPh sb="221" eb="223">
      <t>ゾウカ</t>
    </rPh>
    <rPh sb="241" eb="242">
      <t>トウ</t>
    </rPh>
    <rPh sb="243" eb="246">
      <t>フアンテイ</t>
    </rPh>
    <rPh sb="246" eb="248">
      <t>ヨウソ</t>
    </rPh>
    <rPh sb="330" eb="332">
      <t>デンキ</t>
    </rPh>
    <rPh sb="332" eb="334">
      <t>ジギョウ</t>
    </rPh>
    <rPh sb="337" eb="339">
      <t>ハツデン</t>
    </rPh>
    <rPh sb="343" eb="345">
      <t>リエキ</t>
    </rPh>
    <rPh sb="378" eb="380">
      <t>ゲンカ</t>
    </rPh>
    <rPh sb="414" eb="416">
      <t>フウリョク</t>
    </rPh>
    <rPh sb="416" eb="418">
      <t>ハツデン</t>
    </rPh>
    <rPh sb="421" eb="423">
      <t>シュウエキ</t>
    </rPh>
    <rPh sb="423" eb="424">
      <t>テキ</t>
    </rPh>
    <rPh sb="424" eb="426">
      <t>シュウシ</t>
    </rPh>
    <rPh sb="426" eb="428">
      <t>ヒリツ</t>
    </rPh>
    <rPh sb="429" eb="431">
      <t>キキ</t>
    </rPh>
    <rPh sb="431" eb="434">
      <t>フグアイ</t>
    </rPh>
    <rPh sb="437" eb="440">
      <t>チョウキカン</t>
    </rPh>
    <rPh sb="440" eb="442">
      <t>ウンテン</t>
    </rPh>
    <rPh sb="443" eb="445">
      <t>テイシ</t>
    </rPh>
    <rPh sb="450" eb="451">
      <t>トモナ</t>
    </rPh>
    <rPh sb="452" eb="454">
      <t>リョウキン</t>
    </rPh>
    <rPh sb="454" eb="456">
      <t>シュウニュウ</t>
    </rPh>
    <rPh sb="456" eb="458">
      <t>ゲンショウ</t>
    </rPh>
    <rPh sb="461" eb="463">
      <t>フッキュウ</t>
    </rPh>
    <rPh sb="467" eb="470">
      <t>シュウゼンヒ</t>
    </rPh>
    <rPh sb="471" eb="473">
      <t>ゾウカ</t>
    </rPh>
    <rPh sb="478" eb="480">
      <t>ヘイセイ</t>
    </rPh>
    <rPh sb="485" eb="487">
      <t>ネンド</t>
    </rPh>
    <rPh sb="493" eb="495">
      <t>シタマワ</t>
    </rPh>
    <rPh sb="560" eb="562">
      <t>キョウキュウ</t>
    </rPh>
    <rPh sb="562" eb="564">
      <t>ゲンカ</t>
    </rPh>
    <rPh sb="565" eb="566">
      <t>オオム</t>
    </rPh>
    <rPh sb="567" eb="569">
      <t>ゼンコク</t>
    </rPh>
    <rPh sb="569" eb="571">
      <t>ヘイキン</t>
    </rPh>
    <rPh sb="572" eb="574">
      <t>ドウトウ</t>
    </rPh>
    <rPh sb="575" eb="577">
      <t>スイイ</t>
    </rPh>
    <rPh sb="583" eb="585">
      <t>アンテイ</t>
    </rPh>
    <rPh sb="585" eb="587">
      <t>ケイエイ</t>
    </rPh>
    <rPh sb="592" eb="594">
      <t>テキセイ</t>
    </rPh>
    <rPh sb="595" eb="597">
      <t>ツウジョウ</t>
    </rPh>
    <rPh sb="597" eb="599">
      <t>ホシュ</t>
    </rPh>
    <rPh sb="599" eb="601">
      <t>テンケン</t>
    </rPh>
    <rPh sb="602" eb="603">
      <t>ツト</t>
    </rPh>
    <rPh sb="605" eb="607">
      <t>イジ</t>
    </rPh>
    <rPh sb="607" eb="609">
      <t>カンリ</t>
    </rPh>
    <rPh sb="609" eb="611">
      <t>ケイヒ</t>
    </rPh>
    <rPh sb="612" eb="614">
      <t>ヨクセイ</t>
    </rPh>
    <rPh sb="615" eb="617">
      <t>アンテイ</t>
    </rPh>
    <rPh sb="619" eb="621">
      <t>ハツデン</t>
    </rPh>
    <rPh sb="621" eb="622">
      <t>リョウ</t>
    </rPh>
    <rPh sb="623" eb="625">
      <t>カクホ</t>
    </rPh>
    <rPh sb="629" eb="631">
      <t>ヒツヨウ</t>
    </rPh>
    <rPh sb="635" eb="636">
      <t>カンガ</t>
    </rPh>
    <rPh sb="644" eb="646">
      <t>キギョウ</t>
    </rPh>
    <rPh sb="648" eb="650">
      <t>ショウカン</t>
    </rPh>
    <rPh sb="651" eb="653">
      <t>ヘイセイ</t>
    </rPh>
    <rPh sb="655" eb="657">
      <t>ネンド</t>
    </rPh>
    <rPh sb="658" eb="660">
      <t>シュウリョウ</t>
    </rPh>
    <rPh sb="667" eb="668">
      <t>ゴ</t>
    </rPh>
    <rPh sb="669" eb="672">
      <t>シュウエキテキ</t>
    </rPh>
    <rPh sb="672" eb="674">
      <t>シュウシ</t>
    </rPh>
    <rPh sb="674" eb="676">
      <t>ヒリツ</t>
    </rPh>
    <rPh sb="677" eb="679">
      <t>キョウキュウ</t>
    </rPh>
    <rPh sb="679" eb="681">
      <t>ゲンカ</t>
    </rPh>
    <rPh sb="681" eb="682">
      <t>トウ</t>
    </rPh>
    <rPh sb="683" eb="685">
      <t>スウチ</t>
    </rPh>
    <rPh sb="686" eb="688">
      <t>カイゼン</t>
    </rPh>
    <rPh sb="692" eb="694">
      <t>ミコ</t>
    </rPh>
    <phoneticPr fontId="3"/>
  </si>
  <si>
    <t>【ごみ発電】
　設備利用率は60％程度であるが、全国平均よりも高く、また年間発電量は計画を満足している。設備の点検整備も計画的に実施しており、今後も安定稼働が可能だと考えている。
　発電設備のメンテナンス経費はごみ処理事業で負担しており、電気事業（ごみ発電）では特定供給のための配電線路や計量器の更新の経費のみとなっている。これまで大きな修繕はなく、経営に大きな影響を与えていない。
　料金収入に対する企業債残高の比率は全国平均よりも高く推移しているが、FIT（固定価格買取り制度）移行後は料金収入が増加し、また売電量も安定している。
　企業債の償還が平成30年度で終わることから、将来的な経営リスクにはならないと考えている。
　FIT移行後、料金収入が増加し経営が安定している。現行施設稼働期間中は、FITが適用される見込みであることから、順調に稼働すれば今後も安定して料金収入が得られると考えている。
【風力発電】
　設備利用率は機器の故障に伴う停止が相次ぎ、その復旧に要する期間が長期化したことを主な要因として、全国平均を下回り年間発電量も当初計画を満足できていない状況が続いている。停止期間の減少に向け、故障を未然に防ぐための予防保全対策に努めていくことが必要と考える。
　修繕費比率は、老朽化による各機器の故障頻度が高まっていることから高めに推移しており、平成27年度は全国平均を下回ったものの、平成28年度には再び全国平均を上回った。これは、大規模修繕（発電機交換）を実施したことによるところが大きい。修繕費の増加が経営に与える影響は大きく、今後の経営安定化のためには保守点検の徹底による不具合箇所未然防止策を講じるなど、修繕費比率の低減に向けた取組が必要と考えている。
　企業債残高対料金収入比率は、ほぼ全国平均並みに推移している。また、平成29年度で償還が終了することから、平成30年度以降は改善すると見込んでいる。
　売電収入に関して、100％FIT収入となっているため、当該適用期間中は安定した売電収入が見込まれるが、固定価格買取制度の調達期間終了後には収入減少リスクが高まるため、それを見越した対策の検討が必要と考える。</t>
    <rPh sb="3" eb="5">
      <t>ハツデン</t>
    </rPh>
    <rPh sb="52" eb="54">
      <t>セツビ</t>
    </rPh>
    <rPh sb="55" eb="57">
      <t>テンケン</t>
    </rPh>
    <rPh sb="57" eb="59">
      <t>セイビ</t>
    </rPh>
    <rPh sb="60" eb="63">
      <t>ケイカクテキ</t>
    </rPh>
    <rPh sb="64" eb="66">
      <t>ジッシ</t>
    </rPh>
    <rPh sb="71" eb="73">
      <t>コンゴ</t>
    </rPh>
    <rPh sb="74" eb="76">
      <t>アンテイ</t>
    </rPh>
    <rPh sb="76" eb="78">
      <t>カドウ</t>
    </rPh>
    <rPh sb="79" eb="81">
      <t>カノウ</t>
    </rPh>
    <rPh sb="83" eb="84">
      <t>カンガ</t>
    </rPh>
    <rPh sb="119" eb="121">
      <t>デンキ</t>
    </rPh>
    <rPh sb="126" eb="128">
      <t>ハツデン</t>
    </rPh>
    <rPh sb="256" eb="258">
      <t>バイデン</t>
    </rPh>
    <rPh sb="258" eb="259">
      <t>リョウ</t>
    </rPh>
    <rPh sb="260" eb="262">
      <t>アンテイ</t>
    </rPh>
    <rPh sb="269" eb="271">
      <t>キギョウ</t>
    </rPh>
    <rPh sb="271" eb="272">
      <t>サイ</t>
    </rPh>
    <rPh sb="371" eb="373">
      <t>ジュンチョウ</t>
    </rPh>
    <rPh sb="374" eb="376">
      <t>カドウ</t>
    </rPh>
    <rPh sb="405" eb="407">
      <t>フウリョク</t>
    </rPh>
    <rPh sb="407" eb="409">
      <t>ハツデン</t>
    </rPh>
    <rPh sb="542" eb="545">
      <t>シュウゼンヒ</t>
    </rPh>
    <rPh sb="545" eb="547">
      <t>ヒリツ</t>
    </rPh>
    <rPh sb="549" eb="552">
      <t>ロウキュウカ</t>
    </rPh>
    <rPh sb="555" eb="556">
      <t>カク</t>
    </rPh>
    <rPh sb="556" eb="558">
      <t>キキ</t>
    </rPh>
    <rPh sb="559" eb="561">
      <t>コショウ</t>
    </rPh>
    <rPh sb="561" eb="563">
      <t>ヒンド</t>
    </rPh>
    <rPh sb="564" eb="565">
      <t>タカ</t>
    </rPh>
    <rPh sb="574" eb="575">
      <t>タカ</t>
    </rPh>
    <rPh sb="577" eb="579">
      <t>スイイ</t>
    </rPh>
    <rPh sb="584" eb="586">
      <t>ヘイセイ</t>
    </rPh>
    <rPh sb="588" eb="590">
      <t>ネンド</t>
    </rPh>
    <rPh sb="591" eb="593">
      <t>ゼンコク</t>
    </rPh>
    <rPh sb="593" eb="595">
      <t>ヘイキン</t>
    </rPh>
    <rPh sb="596" eb="598">
      <t>シタマワ</t>
    </rPh>
    <rPh sb="604" eb="606">
      <t>ヘイセイ</t>
    </rPh>
    <rPh sb="608" eb="610">
      <t>ネンド</t>
    </rPh>
    <rPh sb="612" eb="613">
      <t>フタタ</t>
    </rPh>
    <rPh sb="614" eb="616">
      <t>ゼンコク</t>
    </rPh>
    <rPh sb="616" eb="618">
      <t>ヘイキン</t>
    </rPh>
    <rPh sb="619" eb="621">
      <t>ウワマワ</t>
    </rPh>
    <rPh sb="628" eb="631">
      <t>ダイキボ</t>
    </rPh>
    <rPh sb="631" eb="633">
      <t>シュウゼン</t>
    </rPh>
    <rPh sb="634" eb="637">
      <t>ハツデンキ</t>
    </rPh>
    <rPh sb="637" eb="639">
      <t>コウカン</t>
    </rPh>
    <rPh sb="641" eb="643">
      <t>ジッシ</t>
    </rPh>
    <rPh sb="654" eb="655">
      <t>オオ</t>
    </rPh>
    <rPh sb="658" eb="661">
      <t>シュウゼンヒ</t>
    </rPh>
    <rPh sb="662" eb="664">
      <t>ゾウカ</t>
    </rPh>
    <rPh sb="665" eb="667">
      <t>ケイエイ</t>
    </rPh>
    <rPh sb="668" eb="669">
      <t>アタ</t>
    </rPh>
    <rPh sb="671" eb="673">
      <t>エイキョウ</t>
    </rPh>
    <rPh sb="674" eb="675">
      <t>オオ</t>
    </rPh>
    <rPh sb="678" eb="680">
      <t>コンゴ</t>
    </rPh>
    <rPh sb="681" eb="683">
      <t>ケイエイ</t>
    </rPh>
    <rPh sb="683" eb="686">
      <t>アンテイカ</t>
    </rPh>
    <rPh sb="691" eb="693">
      <t>ホシュ</t>
    </rPh>
    <rPh sb="693" eb="695">
      <t>テンケン</t>
    </rPh>
    <rPh sb="696" eb="698">
      <t>テッテイ</t>
    </rPh>
    <rPh sb="701" eb="704">
      <t>フグアイ</t>
    </rPh>
    <rPh sb="704" eb="706">
      <t>カショ</t>
    </rPh>
    <rPh sb="706" eb="708">
      <t>ミゼン</t>
    </rPh>
    <rPh sb="708" eb="710">
      <t>ボウシ</t>
    </rPh>
    <rPh sb="710" eb="711">
      <t>サク</t>
    </rPh>
    <rPh sb="712" eb="713">
      <t>コウ</t>
    </rPh>
    <rPh sb="718" eb="721">
      <t>シュウゼンヒ</t>
    </rPh>
    <rPh sb="721" eb="723">
      <t>ヒリツ</t>
    </rPh>
    <rPh sb="724" eb="726">
      <t>テイゲン</t>
    </rPh>
    <rPh sb="727" eb="728">
      <t>ム</t>
    </rPh>
    <rPh sb="730" eb="732">
      <t>トリクミ</t>
    </rPh>
    <rPh sb="733" eb="735">
      <t>ヒツヨウ</t>
    </rPh>
    <rPh sb="736" eb="737">
      <t>カンガ</t>
    </rPh>
    <rPh sb="744" eb="746">
      <t>キギョウ</t>
    </rPh>
    <rPh sb="746" eb="747">
      <t>サイ</t>
    </rPh>
    <rPh sb="747" eb="749">
      <t>ザンダカ</t>
    </rPh>
    <rPh sb="749" eb="750">
      <t>タイ</t>
    </rPh>
    <rPh sb="750" eb="752">
      <t>リョウキン</t>
    </rPh>
    <rPh sb="752" eb="754">
      <t>シュウニュウ</t>
    </rPh>
    <rPh sb="754" eb="756">
      <t>ヒリツ</t>
    </rPh>
    <rPh sb="760" eb="762">
      <t>ゼンコク</t>
    </rPh>
    <rPh sb="762" eb="764">
      <t>ヘイキン</t>
    </rPh>
    <rPh sb="764" eb="765">
      <t>ナ</t>
    </rPh>
    <rPh sb="767" eb="769">
      <t>スイイ</t>
    </rPh>
    <rPh sb="777" eb="779">
      <t>ヘイセイ</t>
    </rPh>
    <rPh sb="781" eb="783">
      <t>ネンド</t>
    </rPh>
    <rPh sb="784" eb="786">
      <t>ショウカン</t>
    </rPh>
    <rPh sb="787" eb="789">
      <t>シュウリョウ</t>
    </rPh>
    <rPh sb="819" eb="820">
      <t>バイ</t>
    </rPh>
    <rPh sb="820" eb="821">
      <t>デン</t>
    </rPh>
    <rPh sb="821" eb="823">
      <t>シュウニュウ</t>
    </rPh>
    <rPh sb="824" eb="825">
      <t>カン</t>
    </rPh>
    <rPh sb="835" eb="837">
      <t>シュウニュウ</t>
    </rPh>
    <rPh sb="846" eb="848">
      <t>トウガイ</t>
    </rPh>
    <rPh sb="848" eb="850">
      <t>テキヨウ</t>
    </rPh>
    <rPh sb="850" eb="852">
      <t>キカン</t>
    </rPh>
    <rPh sb="852" eb="853">
      <t>チュウ</t>
    </rPh>
    <rPh sb="854" eb="856">
      <t>アンテイ</t>
    </rPh>
    <rPh sb="858" eb="859">
      <t>バイ</t>
    </rPh>
    <rPh sb="859" eb="860">
      <t>デン</t>
    </rPh>
    <rPh sb="860" eb="862">
      <t>シュウニュウ</t>
    </rPh>
    <rPh sb="863" eb="865">
      <t>ミコ</t>
    </rPh>
    <rPh sb="870" eb="872">
      <t>コテイ</t>
    </rPh>
    <rPh sb="872" eb="874">
      <t>カカク</t>
    </rPh>
    <rPh sb="874" eb="876">
      <t>カイトリ</t>
    </rPh>
    <rPh sb="876" eb="878">
      <t>セイド</t>
    </rPh>
    <rPh sb="879" eb="881">
      <t>チョウタツ</t>
    </rPh>
    <rPh sb="881" eb="883">
      <t>キカン</t>
    </rPh>
    <rPh sb="883" eb="886">
      <t>シュウリョウゴ</t>
    </rPh>
    <rPh sb="888" eb="890">
      <t>シュウニュウ</t>
    </rPh>
    <rPh sb="890" eb="892">
      <t>ゲンショウ</t>
    </rPh>
    <rPh sb="896" eb="897">
      <t>タカ</t>
    </rPh>
    <rPh sb="905" eb="907">
      <t>ミコ</t>
    </rPh>
    <rPh sb="909" eb="911">
      <t>タイサク</t>
    </rPh>
    <rPh sb="912" eb="914">
      <t>ケントウ</t>
    </rPh>
    <rPh sb="915" eb="917">
      <t>ヒツヨウ</t>
    </rPh>
    <rPh sb="918" eb="919">
      <t>カンガ</t>
    </rPh>
    <phoneticPr fontId="3"/>
  </si>
  <si>
    <t>電気事業（ごみ発電）により生じた利益は、予算に定めるところにより、一般会計に繰り出し、ごみ処理事業に活用することを基本としている。なお、残額がある場合には、翌年度へ繰り越し、翌年度の電気事業（ごみ発電）により生じた利益とともに一般会計に繰り出すこととしている。
・一般会計への繰出し　14,285千円（※剰余金としては、当年度の一般会計繰出金16,072千円から前年度からの繰越金1,787千円を差し引いた額を計上）
　　　目的：出雲エネルギーセンター管理費　
・翌年度への繰越し　　1,802千円
電気事業（風力発電）の剰余金は、基金運用利子であり、毎年度基金に積み立てている。
　　名称：風力発電事業基金　37千円</t>
    <rPh sb="152" eb="155">
      <t>ジョウヨキン</t>
    </rPh>
    <rPh sb="160" eb="163">
      <t>トウネンド</t>
    </rPh>
    <rPh sb="164" eb="166">
      <t>イッパン</t>
    </rPh>
    <rPh sb="166" eb="168">
      <t>カイケイ</t>
    </rPh>
    <rPh sb="168" eb="169">
      <t>ク</t>
    </rPh>
    <rPh sb="169" eb="170">
      <t>ダ</t>
    </rPh>
    <rPh sb="170" eb="171">
      <t>キン</t>
    </rPh>
    <phoneticPr fontId="6"/>
  </si>
  <si>
    <t>　風力発電は設備修繕費の増加、運転停止期間の長期化に伴う売電収入の減少などにより経営状況は不安定化の傾向にあるものの、ごみ発電の安定稼動により総合的に見ると安定した経営ができていると考える。
　企業債については、風力発電は平成29年度、ごみ発電は平成30年度で償還が終了することから、それ以降は経営が安定化していくものと考えられる。
　ただし、特に風力発電はFIT収入割合が高く、固定価格買取制度の調達期間終了後の収入減少リスクが高いため、当該リスクへの対応策を早期に検討していくことが必要と考える。
　また、キララトゥーリマキ風力発電所は、平成15年2月24日の発電開始以降運転を継続しているが、財務省が定める固定資産の法定耐用年数が平成31年度までとなっているため、当該年度の設備や発電状況等を踏まえ、その後の経営判断を行うこととしている。経営戦略についてもこれに合わせて策定の検討を行う予定である。</t>
    <rPh sb="1" eb="3">
      <t>フウリョク</t>
    </rPh>
    <rPh sb="3" eb="5">
      <t>ハツデン</t>
    </rPh>
    <rPh sb="6" eb="8">
      <t>セツビ</t>
    </rPh>
    <rPh sb="8" eb="11">
      <t>シュウゼンヒ</t>
    </rPh>
    <rPh sb="12" eb="14">
      <t>ゾウカ</t>
    </rPh>
    <rPh sb="15" eb="17">
      <t>ウンテン</t>
    </rPh>
    <rPh sb="17" eb="19">
      <t>テイシ</t>
    </rPh>
    <rPh sb="19" eb="21">
      <t>キカン</t>
    </rPh>
    <rPh sb="22" eb="25">
      <t>チョウキカ</t>
    </rPh>
    <rPh sb="26" eb="27">
      <t>トモナ</t>
    </rPh>
    <rPh sb="28" eb="30">
      <t>バイデン</t>
    </rPh>
    <rPh sb="30" eb="32">
      <t>シュウニュウ</t>
    </rPh>
    <rPh sb="33" eb="35">
      <t>ゲンショウ</t>
    </rPh>
    <rPh sb="40" eb="42">
      <t>ケイエイ</t>
    </rPh>
    <rPh sb="42" eb="44">
      <t>ジョウキョウ</t>
    </rPh>
    <rPh sb="45" eb="49">
      <t>フアンテイカ</t>
    </rPh>
    <rPh sb="50" eb="52">
      <t>ケイコウ</t>
    </rPh>
    <rPh sb="61" eb="63">
      <t>ハツデン</t>
    </rPh>
    <rPh sb="64" eb="66">
      <t>アンテイ</t>
    </rPh>
    <rPh sb="66" eb="68">
      <t>カドウ</t>
    </rPh>
    <rPh sb="71" eb="74">
      <t>ソウゴウテキ</t>
    </rPh>
    <rPh sb="75" eb="76">
      <t>ミ</t>
    </rPh>
    <rPh sb="78" eb="80">
      <t>アンテイ</t>
    </rPh>
    <rPh sb="82" eb="84">
      <t>ケイエイ</t>
    </rPh>
    <rPh sb="91" eb="92">
      <t>カンガ</t>
    </rPh>
    <rPh sb="97" eb="99">
      <t>キギョウ</t>
    </rPh>
    <rPh sb="106" eb="108">
      <t>フウリョク</t>
    </rPh>
    <rPh sb="108" eb="110">
      <t>ハツデン</t>
    </rPh>
    <rPh sb="111" eb="113">
      <t>ヘイセイ</t>
    </rPh>
    <rPh sb="115" eb="117">
      <t>ネンド</t>
    </rPh>
    <rPh sb="120" eb="122">
      <t>ハツデン</t>
    </rPh>
    <rPh sb="123" eb="125">
      <t>ヘイセイ</t>
    </rPh>
    <rPh sb="127" eb="128">
      <t>ネン</t>
    </rPh>
    <rPh sb="128" eb="129">
      <t>ド</t>
    </rPh>
    <rPh sb="130" eb="132">
      <t>ショウカン</t>
    </rPh>
    <rPh sb="133" eb="135">
      <t>シュウリョウ</t>
    </rPh>
    <rPh sb="144" eb="146">
      <t>イコウ</t>
    </rPh>
    <rPh sb="147" eb="149">
      <t>ケイエイ</t>
    </rPh>
    <rPh sb="150" eb="153">
      <t>アンテイカ</t>
    </rPh>
    <rPh sb="160" eb="161">
      <t>カンガ</t>
    </rPh>
    <rPh sb="172" eb="173">
      <t>トク</t>
    </rPh>
    <rPh sb="174" eb="176">
      <t>フウリョク</t>
    </rPh>
    <rPh sb="176" eb="178">
      <t>ハツデン</t>
    </rPh>
    <rPh sb="182" eb="184">
      <t>シュウニュウ</t>
    </rPh>
    <rPh sb="184" eb="186">
      <t>ワリアイ</t>
    </rPh>
    <rPh sb="187" eb="188">
      <t>タカ</t>
    </rPh>
    <rPh sb="190" eb="192">
      <t>コテイ</t>
    </rPh>
    <rPh sb="192" eb="194">
      <t>カカク</t>
    </rPh>
    <rPh sb="194" eb="196">
      <t>カイトリ</t>
    </rPh>
    <rPh sb="196" eb="198">
      <t>セイド</t>
    </rPh>
    <rPh sb="199" eb="201">
      <t>チョウタツ</t>
    </rPh>
    <rPh sb="201" eb="203">
      <t>キカン</t>
    </rPh>
    <rPh sb="203" eb="205">
      <t>シュウリョウ</t>
    </rPh>
    <rPh sb="205" eb="206">
      <t>ゴ</t>
    </rPh>
    <rPh sb="207" eb="209">
      <t>シュウニュウ</t>
    </rPh>
    <rPh sb="209" eb="211">
      <t>ゲンショウ</t>
    </rPh>
    <rPh sb="215" eb="216">
      <t>タカ</t>
    </rPh>
    <rPh sb="220" eb="222">
      <t>トウガイ</t>
    </rPh>
    <rPh sb="227" eb="229">
      <t>タイオウ</t>
    </rPh>
    <rPh sb="229" eb="230">
      <t>サク</t>
    </rPh>
    <rPh sb="231" eb="233">
      <t>ソウキ</t>
    </rPh>
    <rPh sb="234" eb="236">
      <t>ケントウ</t>
    </rPh>
    <rPh sb="243" eb="245">
      <t>ヒツヨウ</t>
    </rPh>
    <rPh sb="246" eb="247">
      <t>カンガ</t>
    </rPh>
    <rPh sb="362" eb="363">
      <t>オコナ</t>
    </rPh>
    <rPh sb="372" eb="374">
      <t>ケイエイ</t>
    </rPh>
    <rPh sb="374" eb="376">
      <t>センリャク</t>
    </rPh>
    <rPh sb="384" eb="385">
      <t>ア</t>
    </rPh>
    <rPh sb="388" eb="390">
      <t>サクテイ</t>
    </rPh>
    <rPh sb="391" eb="393">
      <t>ケントウ</t>
    </rPh>
    <rPh sb="394" eb="395">
      <t>オコナ</t>
    </rPh>
    <rPh sb="396" eb="398">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</si>
</sst>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101.1</c:v>
                </c:pt>
                <c:pt idx="1">
                  <c:v>101</c:v>
                </c:pt>
                <c:pt idx="2">
                  <c:v>102.1</c:v>
                </c:pt>
                <c:pt idx="3">
                  <c:v>93.2</c:v>
                </c:pt>
                <c:pt idx="4">
                  <c:v>74.900000000000006</c:v>
                </c:pt>
              </c:numCache>
            </c:numRef>
          </c:val>
        </c:ser>
        <c:dLbls>
          <c:showLegendKey val="0"/>
          <c:showVal val="0"/>
          <c:showCatName val="0"/>
          <c:showSerName val="0"/>
          <c:showPercent val="0"/>
          <c:showBubbleSize val="0"/>
        </c:dLbls>
        <c:gapWidth val="180"/>
        <c:overlap val="-90"/>
        <c:axId val="651312696"/>
        <c:axId val="65131191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51312696"/>
        <c:axId val="651311912"/>
      </c:lineChart>
      <c:catAx>
        <c:axId val="651312696"/>
        <c:scaling>
          <c:orientation val="minMax"/>
        </c:scaling>
        <c:delete val="0"/>
        <c:axPos val="b"/>
        <c:numFmt formatCode="ge" sourceLinked="1"/>
        <c:majorTickMark val="none"/>
        <c:minorTickMark val="none"/>
        <c:tickLblPos val="none"/>
        <c:crossAx val="651311912"/>
        <c:crosses val="autoZero"/>
        <c:auto val="0"/>
        <c:lblAlgn val="ctr"/>
        <c:lblOffset val="100"/>
        <c:noMultiLvlLbl val="1"/>
      </c:catAx>
      <c:valAx>
        <c:axId val="651311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1312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52.9</c:v>
                </c:pt>
                <c:pt idx="1">
                  <c:v>81.2</c:v>
                </c:pt>
                <c:pt idx="2">
                  <c:v>80.900000000000006</c:v>
                </c:pt>
                <c:pt idx="3">
                  <c:v>79.599999999999994</c:v>
                </c:pt>
                <c:pt idx="4">
                  <c:v>79.8</c:v>
                </c:pt>
              </c:numCache>
            </c:numRef>
          </c:val>
        </c:ser>
        <c:dLbls>
          <c:showLegendKey val="0"/>
          <c:showVal val="0"/>
          <c:showCatName val="0"/>
          <c:showSerName val="0"/>
          <c:showPercent val="0"/>
          <c:showBubbleSize val="0"/>
        </c:dLbls>
        <c:gapWidth val="180"/>
        <c:overlap val="-90"/>
        <c:axId val="654145896"/>
        <c:axId val="42974559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654145896"/>
        <c:axId val="429745592"/>
      </c:lineChart>
      <c:catAx>
        <c:axId val="654145896"/>
        <c:scaling>
          <c:orientation val="minMax"/>
        </c:scaling>
        <c:delete val="0"/>
        <c:axPos val="b"/>
        <c:numFmt formatCode="ge" sourceLinked="1"/>
        <c:majorTickMark val="none"/>
        <c:minorTickMark val="none"/>
        <c:tickLblPos val="none"/>
        <c:crossAx val="429745592"/>
        <c:crosses val="autoZero"/>
        <c:auto val="0"/>
        <c:lblAlgn val="ctr"/>
        <c:lblOffset val="100"/>
        <c:noMultiLvlLbl val="1"/>
      </c:catAx>
      <c:valAx>
        <c:axId val="429745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4145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9747160"/>
        <c:axId val="42974598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747160"/>
        <c:axId val="429745984"/>
      </c:lineChart>
      <c:catAx>
        <c:axId val="429747160"/>
        <c:scaling>
          <c:orientation val="minMax"/>
        </c:scaling>
        <c:delete val="0"/>
        <c:axPos val="b"/>
        <c:numFmt formatCode="ge" sourceLinked="1"/>
        <c:majorTickMark val="none"/>
        <c:minorTickMark val="none"/>
        <c:tickLblPos val="none"/>
        <c:crossAx val="429745984"/>
        <c:crosses val="autoZero"/>
        <c:auto val="0"/>
        <c:lblAlgn val="ctr"/>
        <c:lblOffset val="100"/>
        <c:noMultiLvlLbl val="1"/>
      </c:catAx>
      <c:valAx>
        <c:axId val="42974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747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9743632"/>
        <c:axId val="42974520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743632"/>
        <c:axId val="429745200"/>
      </c:lineChart>
      <c:catAx>
        <c:axId val="429743632"/>
        <c:scaling>
          <c:orientation val="minMax"/>
        </c:scaling>
        <c:delete val="0"/>
        <c:axPos val="b"/>
        <c:numFmt formatCode="ge" sourceLinked="1"/>
        <c:majorTickMark val="none"/>
        <c:minorTickMark val="none"/>
        <c:tickLblPos val="none"/>
        <c:crossAx val="429745200"/>
        <c:crosses val="autoZero"/>
        <c:auto val="0"/>
        <c:lblAlgn val="ctr"/>
        <c:lblOffset val="100"/>
        <c:noMultiLvlLbl val="1"/>
      </c:catAx>
      <c:valAx>
        <c:axId val="42974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74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9746376"/>
        <c:axId val="42974676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746376"/>
        <c:axId val="429746768"/>
      </c:lineChart>
      <c:catAx>
        <c:axId val="429746376"/>
        <c:scaling>
          <c:orientation val="minMax"/>
        </c:scaling>
        <c:delete val="0"/>
        <c:axPos val="b"/>
        <c:numFmt formatCode="ge" sourceLinked="1"/>
        <c:majorTickMark val="none"/>
        <c:minorTickMark val="none"/>
        <c:tickLblPos val="none"/>
        <c:crossAx val="429746768"/>
        <c:crosses val="autoZero"/>
        <c:auto val="0"/>
        <c:lblAlgn val="ctr"/>
        <c:lblOffset val="100"/>
        <c:noMultiLvlLbl val="1"/>
      </c:catAx>
      <c:valAx>
        <c:axId val="42974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29746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6586096"/>
        <c:axId val="3665896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586096"/>
        <c:axId val="366589624"/>
      </c:lineChart>
      <c:catAx>
        <c:axId val="366586096"/>
        <c:scaling>
          <c:orientation val="minMax"/>
        </c:scaling>
        <c:delete val="0"/>
        <c:axPos val="b"/>
        <c:numFmt formatCode="ge" sourceLinked="1"/>
        <c:majorTickMark val="none"/>
        <c:minorTickMark val="none"/>
        <c:tickLblPos val="none"/>
        <c:crossAx val="366589624"/>
        <c:crosses val="autoZero"/>
        <c:auto val="0"/>
        <c:lblAlgn val="ctr"/>
        <c:lblOffset val="100"/>
        <c:noMultiLvlLbl val="1"/>
      </c:catAx>
      <c:valAx>
        <c:axId val="366589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58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6586488"/>
        <c:axId val="36658884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586488"/>
        <c:axId val="366588840"/>
      </c:lineChart>
      <c:catAx>
        <c:axId val="366586488"/>
        <c:scaling>
          <c:orientation val="minMax"/>
        </c:scaling>
        <c:delete val="0"/>
        <c:axPos val="b"/>
        <c:numFmt formatCode="ge" sourceLinked="1"/>
        <c:majorTickMark val="none"/>
        <c:minorTickMark val="none"/>
        <c:tickLblPos val="none"/>
        <c:crossAx val="366588840"/>
        <c:crosses val="autoZero"/>
        <c:auto val="0"/>
        <c:lblAlgn val="ctr"/>
        <c:lblOffset val="100"/>
        <c:noMultiLvlLbl val="1"/>
      </c:catAx>
      <c:valAx>
        <c:axId val="366588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586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60.5</c:v>
                </c:pt>
                <c:pt idx="1">
                  <c:v>63.1</c:v>
                </c:pt>
                <c:pt idx="2">
                  <c:v>61.1</c:v>
                </c:pt>
                <c:pt idx="3">
                  <c:v>59.4</c:v>
                </c:pt>
                <c:pt idx="4">
                  <c:v>63.1</c:v>
                </c:pt>
              </c:numCache>
            </c:numRef>
          </c:val>
        </c:ser>
        <c:dLbls>
          <c:showLegendKey val="0"/>
          <c:showVal val="0"/>
          <c:showCatName val="0"/>
          <c:showSerName val="0"/>
          <c:showPercent val="0"/>
          <c:showBubbleSize val="0"/>
        </c:dLbls>
        <c:gapWidth val="180"/>
        <c:overlap val="-90"/>
        <c:axId val="366586880"/>
        <c:axId val="36658766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51.6</c:v>
                </c:pt>
                <c:pt idx="1">
                  <c:v>49.8</c:v>
                </c:pt>
                <c:pt idx="2">
                  <c:v>50.3</c:v>
                </c:pt>
                <c:pt idx="3">
                  <c:v>47.9</c:v>
                </c:pt>
                <c:pt idx="4">
                  <c:v>54</c:v>
                </c:pt>
              </c:numCache>
            </c:numRef>
          </c:val>
          <c:smooth val="0"/>
        </c:ser>
        <c:dLbls>
          <c:showLegendKey val="0"/>
          <c:showVal val="0"/>
          <c:showCatName val="0"/>
          <c:showSerName val="0"/>
          <c:showPercent val="0"/>
          <c:showBubbleSize val="0"/>
        </c:dLbls>
        <c:marker val="1"/>
        <c:smooth val="0"/>
        <c:axId val="366586880"/>
        <c:axId val="366587664"/>
      </c:lineChart>
      <c:catAx>
        <c:axId val="366586880"/>
        <c:scaling>
          <c:orientation val="minMax"/>
        </c:scaling>
        <c:delete val="0"/>
        <c:axPos val="b"/>
        <c:numFmt formatCode="ge" sourceLinked="1"/>
        <c:majorTickMark val="none"/>
        <c:minorTickMark val="none"/>
        <c:tickLblPos val="none"/>
        <c:crossAx val="366587664"/>
        <c:crosses val="autoZero"/>
        <c:auto val="0"/>
        <c:lblAlgn val="ctr"/>
        <c:lblOffset val="100"/>
        <c:noMultiLvlLbl val="1"/>
      </c:catAx>
      <c:valAx>
        <c:axId val="36658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58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655930120"/>
        <c:axId val="6559324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8.5</c:v>
                </c:pt>
                <c:pt idx="1">
                  <c:v>11.5</c:v>
                </c:pt>
                <c:pt idx="2">
                  <c:v>5.2</c:v>
                </c:pt>
                <c:pt idx="3">
                  <c:v>13</c:v>
                </c:pt>
                <c:pt idx="4">
                  <c:v>8.9</c:v>
                </c:pt>
              </c:numCache>
            </c:numRef>
          </c:val>
          <c:smooth val="0"/>
        </c:ser>
        <c:dLbls>
          <c:showLegendKey val="0"/>
          <c:showVal val="0"/>
          <c:showCatName val="0"/>
          <c:showSerName val="0"/>
          <c:showPercent val="0"/>
          <c:showBubbleSize val="0"/>
        </c:dLbls>
        <c:marker val="1"/>
        <c:smooth val="0"/>
        <c:axId val="655930120"/>
        <c:axId val="655932472"/>
      </c:lineChart>
      <c:catAx>
        <c:axId val="655930120"/>
        <c:scaling>
          <c:orientation val="minMax"/>
        </c:scaling>
        <c:delete val="0"/>
        <c:axPos val="b"/>
        <c:numFmt formatCode="ge" sourceLinked="1"/>
        <c:majorTickMark val="none"/>
        <c:minorTickMark val="none"/>
        <c:tickLblPos val="none"/>
        <c:crossAx val="655932472"/>
        <c:crosses val="autoZero"/>
        <c:auto val="0"/>
        <c:lblAlgn val="ctr"/>
        <c:lblOffset val="100"/>
        <c:noMultiLvlLbl val="1"/>
      </c:catAx>
      <c:valAx>
        <c:axId val="655932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593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176</c:v>
                </c:pt>
                <c:pt idx="1">
                  <c:v>96.9</c:v>
                </c:pt>
                <c:pt idx="2">
                  <c:v>64.8</c:v>
                </c:pt>
                <c:pt idx="3">
                  <c:v>51.1</c:v>
                </c:pt>
                <c:pt idx="4">
                  <c:v>32.5</c:v>
                </c:pt>
              </c:numCache>
            </c:numRef>
          </c:val>
        </c:ser>
        <c:dLbls>
          <c:showLegendKey val="0"/>
          <c:showVal val="0"/>
          <c:showCatName val="0"/>
          <c:showSerName val="0"/>
          <c:showPercent val="0"/>
          <c:showBubbleSize val="0"/>
        </c:dLbls>
        <c:gapWidth val="180"/>
        <c:overlap val="-90"/>
        <c:axId val="655931688"/>
        <c:axId val="6559328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58.5</c:v>
                </c:pt>
                <c:pt idx="1">
                  <c:v>34.5</c:v>
                </c:pt>
                <c:pt idx="2">
                  <c:v>26.3</c:v>
                </c:pt>
                <c:pt idx="3">
                  <c:v>24.5</c:v>
                </c:pt>
                <c:pt idx="4">
                  <c:v>15.2</c:v>
                </c:pt>
              </c:numCache>
            </c:numRef>
          </c:val>
          <c:smooth val="0"/>
        </c:ser>
        <c:dLbls>
          <c:showLegendKey val="0"/>
          <c:showVal val="0"/>
          <c:showCatName val="0"/>
          <c:showSerName val="0"/>
          <c:showPercent val="0"/>
          <c:showBubbleSize val="0"/>
        </c:dLbls>
        <c:marker val="1"/>
        <c:smooth val="0"/>
        <c:axId val="655931688"/>
        <c:axId val="655932864"/>
      </c:lineChart>
      <c:catAx>
        <c:axId val="655931688"/>
        <c:scaling>
          <c:orientation val="minMax"/>
        </c:scaling>
        <c:delete val="0"/>
        <c:axPos val="b"/>
        <c:numFmt formatCode="ge" sourceLinked="1"/>
        <c:majorTickMark val="none"/>
        <c:minorTickMark val="none"/>
        <c:tickLblPos val="none"/>
        <c:crossAx val="655932864"/>
        <c:crosses val="autoZero"/>
        <c:auto val="0"/>
        <c:lblAlgn val="ctr"/>
        <c:lblOffset val="100"/>
        <c:noMultiLvlLbl val="1"/>
      </c:catAx>
      <c:valAx>
        <c:axId val="65593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5931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655933256"/>
        <c:axId val="6559336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933256"/>
        <c:axId val="655933648"/>
      </c:lineChart>
      <c:catAx>
        <c:axId val="655933256"/>
        <c:scaling>
          <c:orientation val="minMax"/>
        </c:scaling>
        <c:delete val="0"/>
        <c:axPos val="b"/>
        <c:numFmt formatCode="ge" sourceLinked="1"/>
        <c:majorTickMark val="none"/>
        <c:minorTickMark val="none"/>
        <c:tickLblPos val="none"/>
        <c:crossAx val="655933648"/>
        <c:crosses val="autoZero"/>
        <c:auto val="0"/>
        <c:lblAlgn val="ctr"/>
        <c:lblOffset val="100"/>
        <c:noMultiLvlLbl val="1"/>
      </c:catAx>
      <c:valAx>
        <c:axId val="65593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5933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166</c:v>
                </c:pt>
                <c:pt idx="1">
                  <c:v>252.8</c:v>
                </c:pt>
                <c:pt idx="2">
                  <c:v>247</c:v>
                </c:pt>
                <c:pt idx="3">
                  <c:v>327.2</c:v>
                </c:pt>
                <c:pt idx="4">
                  <c:v>164.6</c:v>
                </c:pt>
              </c:numCache>
            </c:numRef>
          </c:val>
        </c:ser>
        <c:dLbls>
          <c:showLegendKey val="0"/>
          <c:showVal val="0"/>
          <c:showCatName val="0"/>
          <c:showSerName val="0"/>
          <c:showPercent val="0"/>
          <c:showBubbleSize val="0"/>
        </c:dLbls>
        <c:gapWidth val="180"/>
        <c:overlap val="-90"/>
        <c:axId val="651310736"/>
        <c:axId val="65130956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51310736"/>
        <c:axId val="651309560"/>
      </c:lineChart>
      <c:catAx>
        <c:axId val="651310736"/>
        <c:scaling>
          <c:orientation val="minMax"/>
        </c:scaling>
        <c:delete val="0"/>
        <c:axPos val="b"/>
        <c:numFmt formatCode="ge" sourceLinked="1"/>
        <c:majorTickMark val="none"/>
        <c:minorTickMark val="none"/>
        <c:tickLblPos val="none"/>
        <c:crossAx val="651309560"/>
        <c:crosses val="autoZero"/>
        <c:auto val="0"/>
        <c:lblAlgn val="ctr"/>
        <c:lblOffset val="100"/>
        <c:noMultiLvlLbl val="1"/>
      </c:catAx>
      <c:valAx>
        <c:axId val="651309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131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6.2</c:v>
                </c:pt>
                <c:pt idx="1">
                  <c:v>63.7</c:v>
                </c:pt>
                <c:pt idx="2">
                  <c:v>60.6</c:v>
                </c:pt>
                <c:pt idx="3">
                  <c:v>62.4</c:v>
                </c:pt>
                <c:pt idx="4">
                  <c:v>64.5</c:v>
                </c:pt>
              </c:numCache>
            </c:numRef>
          </c:val>
        </c:ser>
        <c:dLbls>
          <c:showLegendKey val="0"/>
          <c:showVal val="0"/>
          <c:showCatName val="0"/>
          <c:showSerName val="0"/>
          <c:showPercent val="0"/>
          <c:showBubbleSize val="0"/>
        </c:dLbls>
        <c:gapWidth val="180"/>
        <c:overlap val="-90"/>
        <c:axId val="655930904"/>
        <c:axId val="42238602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7.1</c:v>
                </c:pt>
                <c:pt idx="1">
                  <c:v>40.700000000000003</c:v>
                </c:pt>
                <c:pt idx="2">
                  <c:v>52.3</c:v>
                </c:pt>
                <c:pt idx="3">
                  <c:v>52.8</c:v>
                </c:pt>
                <c:pt idx="4">
                  <c:v>51.2</c:v>
                </c:pt>
              </c:numCache>
            </c:numRef>
          </c:val>
          <c:smooth val="0"/>
        </c:ser>
        <c:dLbls>
          <c:showLegendKey val="0"/>
          <c:showVal val="0"/>
          <c:showCatName val="0"/>
          <c:showSerName val="0"/>
          <c:showPercent val="0"/>
          <c:showBubbleSize val="0"/>
        </c:dLbls>
        <c:marker val="1"/>
        <c:smooth val="0"/>
        <c:axId val="655930904"/>
        <c:axId val="422386024"/>
      </c:lineChart>
      <c:catAx>
        <c:axId val="655930904"/>
        <c:scaling>
          <c:orientation val="minMax"/>
        </c:scaling>
        <c:delete val="0"/>
        <c:axPos val="b"/>
        <c:numFmt formatCode="ge" sourceLinked="1"/>
        <c:majorTickMark val="none"/>
        <c:minorTickMark val="none"/>
        <c:tickLblPos val="none"/>
        <c:crossAx val="422386024"/>
        <c:crosses val="autoZero"/>
        <c:auto val="0"/>
        <c:lblAlgn val="ctr"/>
        <c:lblOffset val="100"/>
        <c:noMultiLvlLbl val="1"/>
      </c:catAx>
      <c:valAx>
        <c:axId val="42238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5930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13.6</c:v>
                </c:pt>
                <c:pt idx="1">
                  <c:v>9.4</c:v>
                </c:pt>
                <c:pt idx="2">
                  <c:v>12</c:v>
                </c:pt>
                <c:pt idx="3">
                  <c:v>8.5</c:v>
                </c:pt>
                <c:pt idx="4">
                  <c:v>7.3</c:v>
                </c:pt>
              </c:numCache>
            </c:numRef>
          </c:val>
        </c:ser>
        <c:dLbls>
          <c:showLegendKey val="0"/>
          <c:showVal val="0"/>
          <c:showCatName val="0"/>
          <c:showSerName val="0"/>
          <c:showPercent val="0"/>
          <c:showBubbleSize val="0"/>
        </c:dLbls>
        <c:gapWidth val="180"/>
        <c:overlap val="-90"/>
        <c:axId val="422383672"/>
        <c:axId val="42238641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422383672"/>
        <c:axId val="422386416"/>
      </c:lineChart>
      <c:catAx>
        <c:axId val="422383672"/>
        <c:scaling>
          <c:orientation val="minMax"/>
        </c:scaling>
        <c:delete val="0"/>
        <c:axPos val="b"/>
        <c:numFmt formatCode="ge" sourceLinked="1"/>
        <c:majorTickMark val="none"/>
        <c:minorTickMark val="none"/>
        <c:tickLblPos val="none"/>
        <c:crossAx val="422386416"/>
        <c:crosses val="autoZero"/>
        <c:auto val="0"/>
        <c:lblAlgn val="ctr"/>
        <c:lblOffset val="100"/>
        <c:noMultiLvlLbl val="1"/>
      </c:catAx>
      <c:valAx>
        <c:axId val="42238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2383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75.5</c:v>
                </c:pt>
                <c:pt idx="1">
                  <c:v>46.1</c:v>
                </c:pt>
                <c:pt idx="2">
                  <c:v>52.3</c:v>
                </c:pt>
                <c:pt idx="3">
                  <c:v>37</c:v>
                </c:pt>
                <c:pt idx="4">
                  <c:v>80.7</c:v>
                </c:pt>
              </c:numCache>
            </c:numRef>
          </c:val>
        </c:ser>
        <c:dLbls>
          <c:showLegendKey val="0"/>
          <c:showVal val="0"/>
          <c:showCatName val="0"/>
          <c:showSerName val="0"/>
          <c:showPercent val="0"/>
          <c:showBubbleSize val="0"/>
        </c:dLbls>
        <c:gapWidth val="180"/>
        <c:overlap val="-90"/>
        <c:axId val="422384064"/>
        <c:axId val="42238720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422384064"/>
        <c:axId val="422387200"/>
      </c:lineChart>
      <c:catAx>
        <c:axId val="422384064"/>
        <c:scaling>
          <c:orientation val="minMax"/>
        </c:scaling>
        <c:delete val="0"/>
        <c:axPos val="b"/>
        <c:numFmt formatCode="ge" sourceLinked="1"/>
        <c:majorTickMark val="none"/>
        <c:minorTickMark val="none"/>
        <c:tickLblPos val="none"/>
        <c:crossAx val="422387200"/>
        <c:crosses val="autoZero"/>
        <c:auto val="0"/>
        <c:lblAlgn val="ctr"/>
        <c:lblOffset val="100"/>
        <c:noMultiLvlLbl val="1"/>
      </c:catAx>
      <c:valAx>
        <c:axId val="422387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238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263.7</c:v>
                </c:pt>
                <c:pt idx="1">
                  <c:v>232.4</c:v>
                </c:pt>
                <c:pt idx="2">
                  <c:v>139.4</c:v>
                </c:pt>
                <c:pt idx="3">
                  <c:v>129.69999999999999</c:v>
                </c:pt>
                <c:pt idx="4">
                  <c:v>75.599999999999994</c:v>
                </c:pt>
              </c:numCache>
            </c:numRef>
          </c:val>
        </c:ser>
        <c:dLbls>
          <c:showLegendKey val="0"/>
          <c:showVal val="0"/>
          <c:showCatName val="0"/>
          <c:showSerName val="0"/>
          <c:showPercent val="0"/>
          <c:showBubbleSize val="0"/>
        </c:dLbls>
        <c:gapWidth val="180"/>
        <c:overlap val="-90"/>
        <c:axId val="422384848"/>
        <c:axId val="42238563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422384848"/>
        <c:axId val="422385632"/>
      </c:lineChart>
      <c:catAx>
        <c:axId val="422384848"/>
        <c:scaling>
          <c:orientation val="minMax"/>
        </c:scaling>
        <c:delete val="0"/>
        <c:axPos val="b"/>
        <c:numFmt formatCode="ge" sourceLinked="1"/>
        <c:majorTickMark val="none"/>
        <c:minorTickMark val="none"/>
        <c:tickLblPos val="none"/>
        <c:crossAx val="422385632"/>
        <c:crosses val="autoZero"/>
        <c:auto val="0"/>
        <c:lblAlgn val="ctr"/>
        <c:lblOffset val="100"/>
        <c:noMultiLvlLbl val="1"/>
      </c:catAx>
      <c:valAx>
        <c:axId val="42238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2384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616928"/>
        <c:axId val="4186165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616928"/>
        <c:axId val="418616536"/>
      </c:lineChart>
      <c:catAx>
        <c:axId val="418616928"/>
        <c:scaling>
          <c:orientation val="minMax"/>
        </c:scaling>
        <c:delete val="0"/>
        <c:axPos val="b"/>
        <c:numFmt formatCode="ge" sourceLinked="1"/>
        <c:majorTickMark val="none"/>
        <c:minorTickMark val="none"/>
        <c:tickLblPos val="none"/>
        <c:crossAx val="418616536"/>
        <c:crosses val="autoZero"/>
        <c:auto val="0"/>
        <c:lblAlgn val="ctr"/>
        <c:lblOffset val="100"/>
        <c:noMultiLvlLbl val="1"/>
      </c:catAx>
      <c:valAx>
        <c:axId val="41861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169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83.4</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18618496"/>
        <c:axId val="41861575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418618496"/>
        <c:axId val="418615752"/>
      </c:lineChart>
      <c:catAx>
        <c:axId val="418618496"/>
        <c:scaling>
          <c:orientation val="minMax"/>
        </c:scaling>
        <c:delete val="0"/>
        <c:axPos val="b"/>
        <c:numFmt formatCode="ge" sourceLinked="1"/>
        <c:majorTickMark val="none"/>
        <c:minorTickMark val="none"/>
        <c:tickLblPos val="none"/>
        <c:crossAx val="418615752"/>
        <c:crosses val="autoZero"/>
        <c:auto val="0"/>
        <c:lblAlgn val="ctr"/>
        <c:lblOffset val="100"/>
        <c:noMultiLvlLbl val="1"/>
      </c:catAx>
      <c:valAx>
        <c:axId val="41861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1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18618104"/>
        <c:axId val="41861888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618104"/>
        <c:axId val="418618888"/>
      </c:lineChart>
      <c:catAx>
        <c:axId val="418618104"/>
        <c:scaling>
          <c:orientation val="minMax"/>
        </c:scaling>
        <c:delete val="0"/>
        <c:axPos val="b"/>
        <c:numFmt formatCode="ge" sourceLinked="1"/>
        <c:majorTickMark val="none"/>
        <c:minorTickMark val="none"/>
        <c:tickLblPos val="none"/>
        <c:crossAx val="418618888"/>
        <c:crosses val="autoZero"/>
        <c:auto val="0"/>
        <c:lblAlgn val="ctr"/>
        <c:lblOffset val="100"/>
        <c:noMultiLvlLbl val="1"/>
      </c:catAx>
      <c:valAx>
        <c:axId val="41861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1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405896"/>
        <c:axId val="32940668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405896"/>
        <c:axId val="329406680"/>
      </c:lineChart>
      <c:catAx>
        <c:axId val="329405896"/>
        <c:scaling>
          <c:orientation val="minMax"/>
        </c:scaling>
        <c:delete val="0"/>
        <c:axPos val="b"/>
        <c:numFmt formatCode="ge" sourceLinked="1"/>
        <c:majorTickMark val="none"/>
        <c:minorTickMark val="none"/>
        <c:tickLblPos val="none"/>
        <c:crossAx val="329406680"/>
        <c:crosses val="autoZero"/>
        <c:auto val="0"/>
        <c:lblAlgn val="ctr"/>
        <c:lblOffset val="100"/>
        <c:noMultiLvlLbl val="1"/>
      </c:catAx>
      <c:valAx>
        <c:axId val="329406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05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406288"/>
        <c:axId val="32940550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406288"/>
        <c:axId val="329405504"/>
      </c:lineChart>
      <c:catAx>
        <c:axId val="329406288"/>
        <c:scaling>
          <c:orientation val="minMax"/>
        </c:scaling>
        <c:delete val="0"/>
        <c:axPos val="b"/>
        <c:numFmt formatCode="ge" sourceLinked="1"/>
        <c:majorTickMark val="none"/>
        <c:minorTickMark val="none"/>
        <c:tickLblPos val="none"/>
        <c:crossAx val="329405504"/>
        <c:crosses val="autoZero"/>
        <c:auto val="0"/>
        <c:lblAlgn val="ctr"/>
        <c:lblOffset val="100"/>
        <c:noMultiLvlLbl val="1"/>
      </c:catAx>
      <c:valAx>
        <c:axId val="32940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0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407856"/>
        <c:axId val="3294043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407856"/>
        <c:axId val="329404328"/>
      </c:lineChart>
      <c:catAx>
        <c:axId val="329407856"/>
        <c:scaling>
          <c:orientation val="minMax"/>
        </c:scaling>
        <c:delete val="0"/>
        <c:axPos val="b"/>
        <c:numFmt formatCode="ge" sourceLinked="1"/>
        <c:majorTickMark val="none"/>
        <c:minorTickMark val="none"/>
        <c:tickLblPos val="none"/>
        <c:crossAx val="329404328"/>
        <c:crosses val="autoZero"/>
        <c:auto val="0"/>
        <c:lblAlgn val="ctr"/>
        <c:lblOffset val="100"/>
        <c:noMultiLvlLbl val="1"/>
      </c:catAx>
      <c:valAx>
        <c:axId val="32940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0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651309952"/>
        <c:axId val="3705458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1309952"/>
        <c:axId val="370545848"/>
      </c:lineChart>
      <c:catAx>
        <c:axId val="651309952"/>
        <c:scaling>
          <c:orientation val="minMax"/>
        </c:scaling>
        <c:delete val="0"/>
        <c:axPos val="b"/>
        <c:numFmt formatCode="ge" sourceLinked="1"/>
        <c:majorTickMark val="none"/>
        <c:minorTickMark val="none"/>
        <c:tickLblPos val="none"/>
        <c:crossAx val="370545848"/>
        <c:crosses val="autoZero"/>
        <c:auto val="0"/>
        <c:lblAlgn val="ctr"/>
        <c:lblOffset val="100"/>
        <c:noMultiLvlLbl val="1"/>
      </c:catAx>
      <c:valAx>
        <c:axId val="370545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130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405112"/>
        <c:axId val="42534004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405112"/>
        <c:axId val="425340040"/>
      </c:lineChart>
      <c:catAx>
        <c:axId val="329405112"/>
        <c:scaling>
          <c:orientation val="minMax"/>
        </c:scaling>
        <c:delete val="0"/>
        <c:axPos val="b"/>
        <c:numFmt formatCode="ge" sourceLinked="1"/>
        <c:majorTickMark val="none"/>
        <c:minorTickMark val="none"/>
        <c:tickLblPos val="none"/>
        <c:crossAx val="425340040"/>
        <c:crosses val="autoZero"/>
        <c:auto val="0"/>
        <c:lblAlgn val="ctr"/>
        <c:lblOffset val="100"/>
        <c:noMultiLvlLbl val="1"/>
      </c:catAx>
      <c:valAx>
        <c:axId val="42534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0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13730.9</c:v>
                </c:pt>
                <c:pt idx="1">
                  <c:v>16510.900000000001</c:v>
                </c:pt>
                <c:pt idx="2">
                  <c:v>17091.5</c:v>
                </c:pt>
                <c:pt idx="3">
                  <c:v>17609.2</c:v>
                </c:pt>
                <c:pt idx="4">
                  <c:v>21355.8</c:v>
                </c:pt>
              </c:numCache>
            </c:numRef>
          </c:val>
        </c:ser>
        <c:dLbls>
          <c:showLegendKey val="0"/>
          <c:showVal val="0"/>
          <c:showCatName val="0"/>
          <c:showSerName val="0"/>
          <c:showPercent val="0"/>
          <c:showBubbleSize val="0"/>
        </c:dLbls>
        <c:gapWidth val="180"/>
        <c:overlap val="-90"/>
        <c:axId val="654147072"/>
        <c:axId val="65414393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654147072"/>
        <c:axId val="654143936"/>
      </c:lineChart>
      <c:catAx>
        <c:axId val="654147072"/>
        <c:scaling>
          <c:orientation val="minMax"/>
        </c:scaling>
        <c:delete val="0"/>
        <c:axPos val="b"/>
        <c:numFmt formatCode="ge" sourceLinked="1"/>
        <c:majorTickMark val="none"/>
        <c:minorTickMark val="none"/>
        <c:tickLblPos val="none"/>
        <c:crossAx val="654143936"/>
        <c:crosses val="autoZero"/>
        <c:auto val="0"/>
        <c:lblAlgn val="ctr"/>
        <c:lblOffset val="100"/>
        <c:noMultiLvlLbl val="1"/>
      </c:catAx>
      <c:valAx>
        <c:axId val="65414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414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25524</c:v>
                </c:pt>
                <c:pt idx="1">
                  <c:v>25260</c:v>
                </c:pt>
                <c:pt idx="2">
                  <c:v>26200</c:v>
                </c:pt>
                <c:pt idx="3">
                  <c:v>20196</c:v>
                </c:pt>
                <c:pt idx="4">
                  <c:v>5895</c:v>
                </c:pt>
              </c:numCache>
            </c:numRef>
          </c:val>
        </c:ser>
        <c:dLbls>
          <c:showLegendKey val="0"/>
          <c:showVal val="0"/>
          <c:showCatName val="0"/>
          <c:showSerName val="0"/>
          <c:showPercent val="0"/>
          <c:showBubbleSize val="0"/>
        </c:dLbls>
        <c:gapWidth val="180"/>
        <c:overlap val="-90"/>
        <c:axId val="654143544"/>
        <c:axId val="65414472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654143544"/>
        <c:axId val="654144720"/>
      </c:lineChart>
      <c:catAx>
        <c:axId val="654143544"/>
        <c:scaling>
          <c:orientation val="minMax"/>
        </c:scaling>
        <c:delete val="0"/>
        <c:axPos val="b"/>
        <c:numFmt formatCode="ge" sourceLinked="1"/>
        <c:majorTickMark val="none"/>
        <c:minorTickMark val="none"/>
        <c:tickLblPos val="none"/>
        <c:crossAx val="654144720"/>
        <c:crosses val="autoZero"/>
        <c:auto val="0"/>
        <c:lblAlgn val="ctr"/>
        <c:lblOffset val="100"/>
        <c:noMultiLvlLbl val="1"/>
      </c:catAx>
      <c:valAx>
        <c:axId val="6541447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414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45.7</c:v>
                </c:pt>
                <c:pt idx="1">
                  <c:v>46.2</c:v>
                </c:pt>
                <c:pt idx="2">
                  <c:v>45.6</c:v>
                </c:pt>
                <c:pt idx="3">
                  <c:v>43.4</c:v>
                </c:pt>
                <c:pt idx="4">
                  <c:v>45.5</c:v>
                </c:pt>
              </c:numCache>
            </c:numRef>
          </c:val>
        </c:ser>
        <c:dLbls>
          <c:showLegendKey val="0"/>
          <c:showVal val="0"/>
          <c:showCatName val="0"/>
          <c:showSerName val="0"/>
          <c:showPercent val="0"/>
          <c:showBubbleSize val="0"/>
        </c:dLbls>
        <c:gapWidth val="180"/>
        <c:overlap val="-90"/>
        <c:axId val="654145112"/>
        <c:axId val="65414628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654145112"/>
        <c:axId val="654146288"/>
      </c:lineChart>
      <c:catAx>
        <c:axId val="654145112"/>
        <c:scaling>
          <c:orientation val="minMax"/>
        </c:scaling>
        <c:delete val="0"/>
        <c:axPos val="b"/>
        <c:numFmt formatCode="ge" sourceLinked="1"/>
        <c:majorTickMark val="none"/>
        <c:minorTickMark val="none"/>
        <c:tickLblPos val="none"/>
        <c:crossAx val="654146288"/>
        <c:crosses val="autoZero"/>
        <c:auto val="0"/>
        <c:lblAlgn val="ctr"/>
        <c:lblOffset val="100"/>
        <c:noMultiLvlLbl val="1"/>
      </c:catAx>
      <c:valAx>
        <c:axId val="65414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5414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54.1</c:v>
                </c:pt>
                <c:pt idx="1">
                  <c:v>22.8</c:v>
                </c:pt>
                <c:pt idx="2">
                  <c:v>34.4</c:v>
                </c:pt>
                <c:pt idx="3">
                  <c:v>18.899999999999999</c:v>
                </c:pt>
                <c:pt idx="4">
                  <c:v>58.3</c:v>
                </c:pt>
              </c:numCache>
            </c:numRef>
          </c:val>
        </c:ser>
        <c:dLbls>
          <c:showLegendKey val="0"/>
          <c:showVal val="0"/>
          <c:showCatName val="0"/>
          <c:showSerName val="0"/>
          <c:showPercent val="0"/>
          <c:showBubbleSize val="0"/>
        </c:dLbls>
        <c:gapWidth val="180"/>
        <c:overlap val="-90"/>
        <c:axId val="426461608"/>
        <c:axId val="42646239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426461608"/>
        <c:axId val="426462392"/>
      </c:lineChart>
      <c:catAx>
        <c:axId val="426461608"/>
        <c:scaling>
          <c:orientation val="minMax"/>
        </c:scaling>
        <c:delete val="0"/>
        <c:axPos val="b"/>
        <c:numFmt formatCode="ge" sourceLinked="1"/>
        <c:majorTickMark val="none"/>
        <c:minorTickMark val="none"/>
        <c:tickLblPos val="none"/>
        <c:crossAx val="426462392"/>
        <c:crosses val="autoZero"/>
        <c:auto val="0"/>
        <c:lblAlgn val="ctr"/>
        <c:lblOffset val="100"/>
        <c:noMultiLvlLbl val="1"/>
      </c:catAx>
      <c:valAx>
        <c:axId val="42646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461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229</c:v>
                </c:pt>
                <c:pt idx="1">
                  <c:v>162.1</c:v>
                </c:pt>
                <c:pt idx="2">
                  <c:v>101.9</c:v>
                </c:pt>
                <c:pt idx="3">
                  <c:v>85.4</c:v>
                </c:pt>
                <c:pt idx="4">
                  <c:v>50.3</c:v>
                </c:pt>
              </c:numCache>
            </c:numRef>
          </c:val>
        </c:ser>
        <c:dLbls>
          <c:showLegendKey val="0"/>
          <c:showVal val="0"/>
          <c:showCatName val="0"/>
          <c:showSerName val="0"/>
          <c:showPercent val="0"/>
          <c:showBubbleSize val="0"/>
        </c:dLbls>
        <c:gapWidth val="180"/>
        <c:overlap val="-90"/>
        <c:axId val="426460824"/>
        <c:axId val="42646200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426460824"/>
        <c:axId val="426462000"/>
      </c:lineChart>
      <c:catAx>
        <c:axId val="426460824"/>
        <c:scaling>
          <c:orientation val="minMax"/>
        </c:scaling>
        <c:delete val="0"/>
        <c:axPos val="b"/>
        <c:numFmt formatCode="ge" sourceLinked="1"/>
        <c:majorTickMark val="none"/>
        <c:minorTickMark val="none"/>
        <c:tickLblPos val="none"/>
        <c:crossAx val="426462000"/>
        <c:crosses val="autoZero"/>
        <c:auto val="0"/>
        <c:lblAlgn val="ctr"/>
        <c:lblOffset val="100"/>
        <c:noMultiLvlLbl val="1"/>
      </c:catAx>
      <c:valAx>
        <c:axId val="42646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646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6459648"/>
        <c:axId val="4264600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459648"/>
        <c:axId val="426460040"/>
      </c:lineChart>
      <c:catAx>
        <c:axId val="426459648"/>
        <c:scaling>
          <c:orientation val="minMax"/>
        </c:scaling>
        <c:delete val="0"/>
        <c:axPos val="b"/>
        <c:numFmt formatCode="ge" sourceLinked="1"/>
        <c:majorTickMark val="none"/>
        <c:minorTickMark val="none"/>
        <c:tickLblPos val="none"/>
        <c:crossAx val="426460040"/>
        <c:crosses val="autoZero"/>
        <c:auto val="0"/>
        <c:lblAlgn val="ctr"/>
        <c:lblOffset val="100"/>
        <c:noMultiLvlLbl val="1"/>
      </c:catAx>
      <c:valAx>
        <c:axId val="42646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264596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34216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126654</xdr:colOff>
      <xdr:row>41</xdr:row>
      <xdr:rowOff>117765</xdr:rowOff>
    </xdr:from>
    <xdr:ext cx="2839239" cy="392415"/>
    <xdr:sp macro="" textlink="データ!GW9">
      <xdr:nvSpPr>
        <xdr:cNvPr id="23" name="正方形/長方形 22"/>
        <xdr:cNvSpPr/>
      </xdr:nvSpPr>
      <xdr:spPr>
        <a:xfrm>
          <a:off x="1505369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120995"/>
          <a:ext cx="57434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226146"/>
          <a:ext cx="57434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334759"/>
          <a:ext cx="57434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1426055"/>
          <a:ext cx="57434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4480983"/>
          <a:ext cx="57434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61623" y="12120995"/>
          <a:ext cx="5239603"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61623" y="15226146"/>
          <a:ext cx="5239603"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61623" y="18334759"/>
          <a:ext cx="5239603"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61623" y="21426055"/>
          <a:ext cx="5239603"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61623" y="24480983"/>
          <a:ext cx="5239603"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94583" y="12120995"/>
          <a:ext cx="5249127"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94583" y="15226146"/>
          <a:ext cx="5249127"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94583" y="18334759"/>
          <a:ext cx="5249127"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94583" y="21426055"/>
          <a:ext cx="5249127"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94583" y="24480983"/>
          <a:ext cx="5249127"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915419" y="12120995"/>
          <a:ext cx="52491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915419" y="15226146"/>
          <a:ext cx="52491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915419" y="18334759"/>
          <a:ext cx="52491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915419" y="21426055"/>
          <a:ext cx="52491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915419" y="24480983"/>
          <a:ext cx="52491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84252" y="12120995"/>
          <a:ext cx="52491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84252" y="15226146"/>
          <a:ext cx="52491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84252" y="18334759"/>
          <a:ext cx="52491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84252" y="21426055"/>
          <a:ext cx="52491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84252" y="24480983"/>
          <a:ext cx="52491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5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5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5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5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5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58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58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58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58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58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58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59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590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590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5903"/>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5904"/>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5905"/>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5906"/>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5907"/>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5908"/>
                </a:ext>
              </a:extLst>
            </xdr:cNvPicPr>
          </xdr:nvPicPr>
          <xdr:blipFill>
            <a:blip xmlns:r="http://schemas.openxmlformats.org/officeDocument/2006/relationships" r:embed="rId49"/>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5909"/>
                </a:ext>
              </a:extLst>
            </xdr:cNvPicPr>
          </xdr:nvPicPr>
          <xdr:blipFill>
            <a:blip xmlns:r="http://schemas.openxmlformats.org/officeDocument/2006/relationships" r:embed="rId50"/>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5910"/>
                </a:ext>
              </a:extLst>
            </xdr:cNvPicPr>
          </xdr:nvPicPr>
          <xdr:blipFill>
            <a:blip xmlns:r="http://schemas.openxmlformats.org/officeDocument/2006/relationships" r:embed="rId5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5911"/>
                </a:ext>
              </a:extLst>
            </xdr:cNvPicPr>
          </xdr:nvPicPr>
          <xdr:blipFill>
            <a:blip xmlns:r="http://schemas.openxmlformats.org/officeDocument/2006/relationships" r:embed="rId5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5912"/>
                </a:ext>
              </a:extLst>
            </xdr:cNvPicPr>
          </xdr:nvPicPr>
          <xdr:blipFill>
            <a:blip xmlns:r="http://schemas.openxmlformats.org/officeDocument/2006/relationships" r:embed="rId5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5913"/>
                </a:ext>
              </a:extLst>
            </xdr:cNvPicPr>
          </xdr:nvPicPr>
          <xdr:blipFill>
            <a:blip xmlns:r="http://schemas.openxmlformats.org/officeDocument/2006/relationships" r:embed="rId5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5914"/>
                </a:ext>
              </a:extLst>
            </xdr:cNvPicPr>
          </xdr:nvPicPr>
          <xdr:blipFill>
            <a:blip xmlns:r="http://schemas.openxmlformats.org/officeDocument/2006/relationships" r:embed="rId55"/>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5915"/>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5916"/>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5917"/>
                </a:ext>
              </a:extLst>
            </xdr:cNvPicPr>
          </xdr:nvPicPr>
          <xdr:blipFill>
            <a:blip xmlns:r="http://schemas.openxmlformats.org/officeDocument/2006/relationships" r:embed="rId5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5918"/>
                </a:ext>
              </a:extLst>
            </xdr:cNvPicPr>
          </xdr:nvPicPr>
          <xdr:blipFill>
            <a:blip xmlns:r="http://schemas.openxmlformats.org/officeDocument/2006/relationships" r:embed="rId55"/>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5919"/>
                </a:ext>
              </a:extLst>
            </xdr:cNvPicPr>
          </xdr:nvPicPr>
          <xdr:blipFill>
            <a:blip xmlns:r="http://schemas.openxmlformats.org/officeDocument/2006/relationships" r:embed="rId5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5920"/>
                </a:ext>
              </a:extLst>
            </xdr:cNvPicPr>
          </xdr:nvPicPr>
          <xdr:blipFill>
            <a:blip xmlns:r="http://schemas.openxmlformats.org/officeDocument/2006/relationships" r:embed="rId5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5921"/>
                </a:ext>
              </a:extLst>
            </xdr:cNvPicPr>
          </xdr:nvPicPr>
          <xdr:blipFill>
            <a:blip xmlns:r="http://schemas.openxmlformats.org/officeDocument/2006/relationships" r:embed="rId5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5922"/>
                </a:ext>
              </a:extLst>
            </xdr:cNvPicPr>
          </xdr:nvPicPr>
          <xdr:blipFill>
            <a:blip xmlns:r="http://schemas.openxmlformats.org/officeDocument/2006/relationships" r:embed="rId5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5923"/>
                </a:ext>
              </a:extLst>
            </xdr:cNvPicPr>
          </xdr:nvPicPr>
          <xdr:blipFill>
            <a:blip xmlns:r="http://schemas.openxmlformats.org/officeDocument/2006/relationships" r:embed="rId5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5924"/>
                </a:ext>
              </a:extLst>
            </xdr:cNvPicPr>
          </xdr:nvPicPr>
          <xdr:blipFill>
            <a:blip xmlns:r="http://schemas.openxmlformats.org/officeDocument/2006/relationships" r:embed="rId5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5925"/>
                </a:ext>
              </a:extLst>
            </xdr:cNvPicPr>
          </xdr:nvPicPr>
          <xdr:blipFill>
            <a:blip xmlns:r="http://schemas.openxmlformats.org/officeDocument/2006/relationships" r:embed="rId5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5926"/>
                </a:ext>
              </a:extLst>
            </xdr:cNvPicPr>
          </xdr:nvPicPr>
          <xdr:blipFill>
            <a:blip xmlns:r="http://schemas.openxmlformats.org/officeDocument/2006/relationships" r:embed="rId5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5927"/>
                </a:ext>
              </a:extLst>
            </xdr:cNvPicPr>
          </xdr:nvPicPr>
          <xdr:blipFill>
            <a:blip xmlns:r="http://schemas.openxmlformats.org/officeDocument/2006/relationships" r:embed="rId5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5928"/>
                </a:ext>
              </a:extLst>
            </xdr:cNvPicPr>
          </xdr:nvPicPr>
          <xdr:blipFill>
            <a:blip xmlns:r="http://schemas.openxmlformats.org/officeDocument/2006/relationships" r:embed="rId5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5929"/>
                </a:ext>
              </a:extLst>
            </xdr:cNvPicPr>
          </xdr:nvPicPr>
          <xdr:blipFill>
            <a:blip xmlns:r="http://schemas.openxmlformats.org/officeDocument/2006/relationships" r:embed="rId5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5930"/>
                </a:ext>
              </a:extLst>
            </xdr:cNvPicPr>
          </xdr:nvPicPr>
          <xdr:blipFill>
            <a:blip xmlns:r="http://schemas.openxmlformats.org/officeDocument/2006/relationships" r:embed="rId5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5931"/>
                </a:ext>
              </a:extLst>
            </xdr:cNvPicPr>
          </xdr:nvPicPr>
          <xdr:blipFill>
            <a:blip xmlns:r="http://schemas.openxmlformats.org/officeDocument/2006/relationships" r:embed="rId5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5932"/>
                </a:ext>
              </a:extLst>
            </xdr:cNvPicPr>
          </xdr:nvPicPr>
          <xdr:blipFill>
            <a:blip xmlns:r="http://schemas.openxmlformats.org/officeDocument/2006/relationships" r:embed="rId5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Q80" zoomScale="50" zoomScaleNormal="5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c r="A3" s="1"/>
      <c r="B3" s="175" t="str">
        <f>データ!I6</f>
        <v>法非適用</v>
      </c>
      <c r="C3" s="176"/>
      <c r="D3" s="176"/>
      <c r="E3" s="176"/>
      <c r="F3" s="176" t="str">
        <f>データ!J6</f>
        <v>電気事業</v>
      </c>
      <c r="G3" s="176"/>
      <c r="H3" s="176"/>
      <c r="I3" s="176"/>
      <c r="J3" s="172" t="s">
        <v>178</v>
      </c>
      <c r="K3" s="172"/>
      <c r="L3" s="172"/>
      <c r="M3" s="172"/>
      <c r="N3" s="177" t="str">
        <f>データ!L6</f>
        <v>該当数値なし</v>
      </c>
      <c r="O3" s="177"/>
      <c r="P3" s="177"/>
      <c r="Q3" s="178"/>
      <c r="R3" s="1"/>
      <c r="S3" s="179" t="s">
        <v>181</v>
      </c>
      <c r="T3" s="180"/>
      <c r="U3" s="180"/>
      <c r="V3" s="180"/>
      <c r="W3" s="180"/>
      <c r="X3" s="180"/>
      <c r="Y3" s="180"/>
      <c r="Z3" s="180"/>
      <c r="AA3" s="180"/>
      <c r="AB3" s="180"/>
      <c r="AC3" s="180"/>
      <c r="AD3" s="180"/>
      <c r="AE3" s="180"/>
      <c r="AF3" s="180"/>
      <c r="AG3" s="180"/>
      <c r="AH3" s="181"/>
      <c r="AI3" s="1"/>
      <c r="AJ3" s="1"/>
      <c r="AK3" s="113" t="s">
        <v>179</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2"/>
      <c r="T4" s="183"/>
      <c r="U4" s="183"/>
      <c r="V4" s="183"/>
      <c r="W4" s="183"/>
      <c r="X4" s="183"/>
      <c r="Y4" s="183"/>
      <c r="Z4" s="183"/>
      <c r="AA4" s="183"/>
      <c r="AB4" s="183"/>
      <c r="AC4" s="183"/>
      <c r="AD4" s="183"/>
      <c r="AE4" s="183"/>
      <c r="AF4" s="183"/>
      <c r="AG4" s="183"/>
      <c r="AH4" s="184"/>
      <c r="AI4" s="1"/>
      <c r="AJ4" s="1"/>
      <c r="AK4" s="113"/>
      <c r="AL4" s="114"/>
      <c r="AM4" s="114"/>
      <c r="AN4" s="114"/>
      <c r="AO4" s="114"/>
      <c r="AP4" s="114"/>
      <c r="AQ4" s="115"/>
    </row>
    <row r="5" spans="1:43" ht="23.1" customHeight="1">
      <c r="A5" s="1"/>
      <c r="B5" s="188" t="str">
        <f>データ!M6</f>
        <v>-</v>
      </c>
      <c r="C5" s="189"/>
      <c r="D5" s="189"/>
      <c r="E5" s="189"/>
      <c r="F5" s="169">
        <f>データ!N6</f>
        <v>1</v>
      </c>
      <c r="G5" s="169"/>
      <c r="H5" s="169"/>
      <c r="I5" s="169"/>
      <c r="J5" s="169">
        <f>データ!O6</f>
        <v>1</v>
      </c>
      <c r="K5" s="169"/>
      <c r="L5" s="169"/>
      <c r="M5" s="169"/>
      <c r="N5" s="169" t="str">
        <f>データ!P6</f>
        <v>-</v>
      </c>
      <c r="O5" s="169"/>
      <c r="P5" s="169"/>
      <c r="Q5" s="190"/>
      <c r="R5" s="1"/>
      <c r="S5" s="182"/>
      <c r="T5" s="183"/>
      <c r="U5" s="183"/>
      <c r="V5" s="183"/>
      <c r="W5" s="183"/>
      <c r="X5" s="183"/>
      <c r="Y5" s="183"/>
      <c r="Z5" s="183"/>
      <c r="AA5" s="183"/>
      <c r="AB5" s="183"/>
      <c r="AC5" s="183"/>
      <c r="AD5" s="183"/>
      <c r="AE5" s="183"/>
      <c r="AF5" s="183"/>
      <c r="AG5" s="183"/>
      <c r="AH5" s="184"/>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2"/>
      <c r="T6" s="183"/>
      <c r="U6" s="183"/>
      <c r="V6" s="183"/>
      <c r="W6" s="183"/>
      <c r="X6" s="183"/>
      <c r="Y6" s="183"/>
      <c r="Z6" s="183"/>
      <c r="AA6" s="183"/>
      <c r="AB6" s="183"/>
      <c r="AC6" s="183"/>
      <c r="AD6" s="183"/>
      <c r="AE6" s="183"/>
      <c r="AF6" s="183"/>
      <c r="AG6" s="183"/>
      <c r="AH6" s="184"/>
      <c r="AI6" s="1"/>
      <c r="AJ6" s="1"/>
      <c r="AK6" s="113"/>
      <c r="AL6" s="114"/>
      <c r="AM6" s="114"/>
      <c r="AN6" s="114"/>
      <c r="AO6" s="114"/>
      <c r="AP6" s="114"/>
      <c r="AQ6" s="115"/>
    </row>
    <row r="7" spans="1:43" ht="22.5" customHeight="1">
      <c r="A7" s="1"/>
      <c r="B7" s="168" t="str">
        <f>データ!Q6</f>
        <v>-</v>
      </c>
      <c r="C7" s="169"/>
      <c r="D7" s="169"/>
      <c r="E7" s="169"/>
      <c r="F7" s="170" t="s">
        <v>127</v>
      </c>
      <c r="G7" s="171"/>
      <c r="H7" s="171"/>
      <c r="I7" s="171"/>
      <c r="J7" s="172" t="s">
        <v>128</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2"/>
      <c r="T8" s="183"/>
      <c r="U8" s="183"/>
      <c r="V8" s="183"/>
      <c r="W8" s="183"/>
      <c r="X8" s="183"/>
      <c r="Y8" s="183"/>
      <c r="Z8" s="183"/>
      <c r="AA8" s="183"/>
      <c r="AB8" s="183"/>
      <c r="AC8" s="183"/>
      <c r="AD8" s="183"/>
      <c r="AE8" s="183"/>
      <c r="AF8" s="183"/>
      <c r="AG8" s="183"/>
      <c r="AH8" s="184"/>
      <c r="AI8" s="1"/>
      <c r="AJ8" s="1"/>
      <c r="AK8" s="113"/>
      <c r="AL8" s="114"/>
      <c r="AM8" s="114"/>
      <c r="AN8" s="114"/>
      <c r="AO8" s="114"/>
      <c r="AP8" s="114"/>
      <c r="AQ8" s="115"/>
    </row>
    <row r="9" spans="1:43" ht="23.1" customHeight="1" thickBot="1">
      <c r="A9" s="1"/>
      <c r="B9" s="158" t="s">
        <v>130</v>
      </c>
      <c r="C9" s="159"/>
      <c r="D9" s="159"/>
      <c r="E9" s="159"/>
      <c r="F9" s="160" t="str">
        <f>データ!V6</f>
        <v>-</v>
      </c>
      <c r="G9" s="160"/>
      <c r="H9" s="160"/>
      <c r="I9" s="160"/>
      <c r="J9" s="161"/>
      <c r="K9" s="161"/>
      <c r="L9" s="161"/>
      <c r="M9" s="161"/>
      <c r="N9" s="162"/>
      <c r="O9" s="162"/>
      <c r="P9" s="162"/>
      <c r="Q9" s="163"/>
      <c r="R9" s="1"/>
      <c r="S9" s="182"/>
      <c r="T9" s="183"/>
      <c r="U9" s="183"/>
      <c r="V9" s="183"/>
      <c r="W9" s="183"/>
      <c r="X9" s="183"/>
      <c r="Y9" s="183"/>
      <c r="Z9" s="183"/>
      <c r="AA9" s="183"/>
      <c r="AB9" s="183"/>
      <c r="AC9" s="183"/>
      <c r="AD9" s="183"/>
      <c r="AE9" s="183"/>
      <c r="AF9" s="183"/>
      <c r="AG9" s="183"/>
      <c r="AH9" s="184"/>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2"/>
      <c r="T11" s="183"/>
      <c r="U11" s="183"/>
      <c r="V11" s="183"/>
      <c r="W11" s="183"/>
      <c r="X11" s="183"/>
      <c r="Y11" s="183"/>
      <c r="Z11" s="183"/>
      <c r="AA11" s="183"/>
      <c r="AB11" s="183"/>
      <c r="AC11" s="183"/>
      <c r="AD11" s="183"/>
      <c r="AE11" s="183"/>
      <c r="AF11" s="183"/>
      <c r="AG11" s="183"/>
      <c r="AH11" s="184"/>
      <c r="AI11" s="1"/>
      <c r="AJ11" s="1"/>
      <c r="AK11" s="113"/>
      <c r="AL11" s="114"/>
      <c r="AM11" s="114"/>
      <c r="AN11" s="114"/>
      <c r="AO11" s="114"/>
      <c r="AP11" s="114"/>
      <c r="AQ11" s="115"/>
    </row>
    <row r="12" spans="1:43" ht="23.1" customHeight="1">
      <c r="A12" s="1"/>
      <c r="B12" s="155" t="s">
        <v>21</v>
      </c>
      <c r="C12" s="156"/>
      <c r="D12" s="156"/>
      <c r="E12" s="156"/>
      <c r="F12" s="151" t="str">
        <f>データ!W6</f>
        <v>-</v>
      </c>
      <c r="G12" s="152"/>
      <c r="H12" s="151" t="str">
        <f>データ!X6</f>
        <v>-</v>
      </c>
      <c r="I12" s="152"/>
      <c r="J12" s="151" t="str">
        <f>データ!Y6</f>
        <v>-</v>
      </c>
      <c r="K12" s="152"/>
      <c r="L12" s="151" t="str">
        <f>データ!Z6</f>
        <v>-</v>
      </c>
      <c r="M12" s="152"/>
      <c r="N12" s="153" t="str">
        <f>データ!AA6</f>
        <v>-</v>
      </c>
      <c r="O12" s="154"/>
      <c r="P12" s="8"/>
      <c r="Q12" s="8"/>
      <c r="R12" s="1"/>
      <c r="S12" s="182"/>
      <c r="T12" s="183"/>
      <c r="U12" s="183"/>
      <c r="V12" s="183"/>
      <c r="W12" s="183"/>
      <c r="X12" s="183"/>
      <c r="Y12" s="183"/>
      <c r="Z12" s="183"/>
      <c r="AA12" s="183"/>
      <c r="AB12" s="183"/>
      <c r="AC12" s="183"/>
      <c r="AD12" s="183"/>
      <c r="AE12" s="183"/>
      <c r="AF12" s="183"/>
      <c r="AG12" s="183"/>
      <c r="AH12" s="184"/>
      <c r="AI12" s="1"/>
      <c r="AJ12" s="1"/>
      <c r="AK12" s="113"/>
      <c r="AL12" s="114"/>
      <c r="AM12" s="114"/>
      <c r="AN12" s="114"/>
      <c r="AO12" s="114"/>
      <c r="AP12" s="114"/>
      <c r="AQ12" s="115"/>
    </row>
    <row r="13" spans="1:43" ht="23.1" customHeight="1">
      <c r="A13" s="1"/>
      <c r="B13" s="148" t="s">
        <v>22</v>
      </c>
      <c r="C13" s="149"/>
      <c r="D13" s="149"/>
      <c r="E13" s="150"/>
      <c r="F13" s="151">
        <f>データ!AB6</f>
        <v>19543</v>
      </c>
      <c r="G13" s="152"/>
      <c r="H13" s="151">
        <f>データ!AC6</f>
        <v>20405</v>
      </c>
      <c r="I13" s="152"/>
      <c r="J13" s="151">
        <f>データ!AD6</f>
        <v>19744</v>
      </c>
      <c r="K13" s="152"/>
      <c r="L13" s="151">
        <f>データ!AE6</f>
        <v>19255</v>
      </c>
      <c r="M13" s="152"/>
      <c r="N13" s="153">
        <f>データ!AF6</f>
        <v>20388</v>
      </c>
      <c r="O13" s="154"/>
      <c r="P13" s="8"/>
      <c r="Q13" s="8"/>
      <c r="R13" s="1"/>
      <c r="S13" s="182"/>
      <c r="T13" s="183"/>
      <c r="U13" s="183"/>
      <c r="V13" s="183"/>
      <c r="W13" s="183"/>
      <c r="X13" s="183"/>
      <c r="Y13" s="183"/>
      <c r="Z13" s="183"/>
      <c r="AA13" s="183"/>
      <c r="AB13" s="183"/>
      <c r="AC13" s="183"/>
      <c r="AD13" s="183"/>
      <c r="AE13" s="183"/>
      <c r="AF13" s="183"/>
      <c r="AG13" s="183"/>
      <c r="AH13" s="184"/>
      <c r="AI13" s="1"/>
      <c r="AJ13" s="1"/>
      <c r="AK13" s="113"/>
      <c r="AL13" s="114"/>
      <c r="AM13" s="114"/>
      <c r="AN13" s="114"/>
      <c r="AO13" s="114"/>
      <c r="AP13" s="114"/>
      <c r="AQ13" s="115"/>
    </row>
    <row r="14" spans="1:43" ht="23.1" customHeight="1">
      <c r="A14" s="1"/>
      <c r="B14" s="148" t="s">
        <v>23</v>
      </c>
      <c r="C14" s="149"/>
      <c r="D14" s="149"/>
      <c r="E14" s="150"/>
      <c r="F14" s="151">
        <f>データ!AG6</f>
        <v>2019</v>
      </c>
      <c r="G14" s="152"/>
      <c r="H14" s="151">
        <f>データ!AH6</f>
        <v>1393</v>
      </c>
      <c r="I14" s="152"/>
      <c r="J14" s="151">
        <f>データ!AI6</f>
        <v>1781</v>
      </c>
      <c r="K14" s="152"/>
      <c r="L14" s="151">
        <f>データ!AJ6</f>
        <v>1274</v>
      </c>
      <c r="M14" s="152"/>
      <c r="N14" s="153">
        <f>データ!AK6</f>
        <v>1093</v>
      </c>
      <c r="O14" s="154"/>
      <c r="P14" s="8"/>
      <c r="Q14" s="8"/>
      <c r="R14" s="1"/>
      <c r="S14" s="182"/>
      <c r="T14" s="183"/>
      <c r="U14" s="183"/>
      <c r="V14" s="183"/>
      <c r="W14" s="183"/>
      <c r="X14" s="183"/>
      <c r="Y14" s="183"/>
      <c r="Z14" s="183"/>
      <c r="AA14" s="183"/>
      <c r="AB14" s="183"/>
      <c r="AC14" s="183"/>
      <c r="AD14" s="183"/>
      <c r="AE14" s="183"/>
      <c r="AF14" s="183"/>
      <c r="AG14" s="183"/>
      <c r="AH14" s="184"/>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2"/>
      <c r="T15" s="183"/>
      <c r="U15" s="183"/>
      <c r="V15" s="183"/>
      <c r="W15" s="183"/>
      <c r="X15" s="183"/>
      <c r="Y15" s="183"/>
      <c r="Z15" s="183"/>
      <c r="AA15" s="183"/>
      <c r="AB15" s="183"/>
      <c r="AC15" s="183"/>
      <c r="AD15" s="183"/>
      <c r="AE15" s="183"/>
      <c r="AF15" s="183"/>
      <c r="AG15" s="183"/>
      <c r="AH15" s="184"/>
      <c r="AI15" s="1"/>
      <c r="AJ15" s="1"/>
      <c r="AK15" s="113"/>
      <c r="AL15" s="114"/>
      <c r="AM15" s="114"/>
      <c r="AN15" s="114"/>
      <c r="AO15" s="114"/>
      <c r="AP15" s="114"/>
      <c r="AQ15" s="115"/>
    </row>
    <row r="16" spans="1:43" ht="23.1" customHeight="1" thickBot="1">
      <c r="A16" s="1"/>
      <c r="B16" s="134" t="s">
        <v>25</v>
      </c>
      <c r="C16" s="135"/>
      <c r="D16" s="135"/>
      <c r="E16" s="136"/>
      <c r="F16" s="147">
        <f>データ!AQ6</f>
        <v>21562</v>
      </c>
      <c r="G16" s="147"/>
      <c r="H16" s="147">
        <f>データ!AR6</f>
        <v>21798</v>
      </c>
      <c r="I16" s="147"/>
      <c r="J16" s="147">
        <f>データ!AS6</f>
        <v>21525</v>
      </c>
      <c r="K16" s="147"/>
      <c r="L16" s="147">
        <f>データ!AT6</f>
        <v>20529</v>
      </c>
      <c r="M16" s="147"/>
      <c r="N16" s="139">
        <f>データ!AU6</f>
        <v>21481</v>
      </c>
      <c r="O16" s="140"/>
      <c r="P16" s="8"/>
      <c r="Q16" s="8"/>
      <c r="R16" s="1"/>
      <c r="S16" s="182"/>
      <c r="T16" s="183"/>
      <c r="U16" s="183"/>
      <c r="V16" s="183"/>
      <c r="W16" s="183"/>
      <c r="X16" s="183"/>
      <c r="Y16" s="183"/>
      <c r="Z16" s="183"/>
      <c r="AA16" s="183"/>
      <c r="AB16" s="183"/>
      <c r="AC16" s="183"/>
      <c r="AD16" s="183"/>
      <c r="AE16" s="183"/>
      <c r="AF16" s="183"/>
      <c r="AG16" s="183"/>
      <c r="AH16" s="184"/>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2"/>
      <c r="T18" s="183"/>
      <c r="U18" s="183"/>
      <c r="V18" s="183"/>
      <c r="W18" s="183"/>
      <c r="X18" s="183"/>
      <c r="Y18" s="183"/>
      <c r="Z18" s="183"/>
      <c r="AA18" s="183"/>
      <c r="AB18" s="183"/>
      <c r="AC18" s="183"/>
      <c r="AD18" s="183"/>
      <c r="AE18" s="183"/>
      <c r="AF18" s="183"/>
      <c r="AG18" s="183"/>
      <c r="AH18" s="184"/>
      <c r="AI18" s="1"/>
      <c r="AJ18" s="1"/>
      <c r="AK18" s="113"/>
      <c r="AL18" s="114"/>
      <c r="AM18" s="114"/>
      <c r="AN18" s="114"/>
      <c r="AO18" s="114"/>
      <c r="AP18" s="114"/>
      <c r="AQ18" s="115"/>
    </row>
    <row r="19" spans="1:43" ht="23.1" customHeight="1" thickBot="1">
      <c r="A19" s="1"/>
      <c r="B19" s="134" t="s">
        <v>28</v>
      </c>
      <c r="C19" s="135"/>
      <c r="D19" s="135"/>
      <c r="E19" s="136"/>
      <c r="F19" s="137">
        <f>データ!AV6</f>
        <v>10778</v>
      </c>
      <c r="G19" s="137"/>
      <c r="H19" s="137"/>
      <c r="I19" s="137">
        <f>データ!AW6</f>
        <v>42656</v>
      </c>
      <c r="J19" s="137"/>
      <c r="K19" s="137"/>
      <c r="L19" s="137">
        <f>データ!AX6</f>
        <v>53434</v>
      </c>
      <c r="M19" s="137"/>
      <c r="N19" s="137"/>
      <c r="O19" s="138"/>
      <c r="P19" s="1"/>
      <c r="Q19" s="1"/>
      <c r="R19" s="1"/>
      <c r="S19" s="185"/>
      <c r="T19" s="186"/>
      <c r="U19" s="186"/>
      <c r="V19" s="186"/>
      <c r="W19" s="186"/>
      <c r="X19" s="186"/>
      <c r="Y19" s="186"/>
      <c r="Z19" s="186"/>
      <c r="AA19" s="186"/>
      <c r="AB19" s="186"/>
      <c r="AC19" s="186"/>
      <c r="AD19" s="186"/>
      <c r="AE19" s="186"/>
      <c r="AF19" s="186"/>
      <c r="AG19" s="186"/>
      <c r="AH19" s="187"/>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31</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180</v>
      </c>
      <c r="AL40" s="114"/>
      <c r="AM40" s="114"/>
      <c r="AN40" s="114"/>
      <c r="AO40" s="114"/>
      <c r="AP40" s="114"/>
      <c r="AQ40" s="115"/>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34</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182</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7.5">
      <c r="A6" s="50" t="s">
        <v>114</v>
      </c>
      <c r="B6" s="68" t="str">
        <f>B7</f>
        <v>2016</v>
      </c>
      <c r="C6" s="68" t="str">
        <f t="shared" ref="C6:AX6" si="6">C7</f>
        <v>322032</v>
      </c>
      <c r="D6" s="68" t="str">
        <f t="shared" si="6"/>
        <v>47</v>
      </c>
      <c r="E6" s="68" t="str">
        <f t="shared" si="6"/>
        <v>04</v>
      </c>
      <c r="F6" s="68" t="str">
        <f t="shared" si="6"/>
        <v>0</v>
      </c>
      <c r="G6" s="68" t="str">
        <f t="shared" si="6"/>
        <v>000</v>
      </c>
      <c r="H6" s="68" t="str">
        <f t="shared" si="6"/>
        <v>島根県　出雲市</v>
      </c>
      <c r="I6" s="68" t="str">
        <f t="shared" si="6"/>
        <v>法非適用</v>
      </c>
      <c r="J6" s="68" t="str">
        <f t="shared" si="6"/>
        <v>電気事業</v>
      </c>
      <c r="K6" s="68" t="str">
        <f t="shared" si="6"/>
        <v/>
      </c>
      <c r="L6" s="69" t="str">
        <f t="shared" si="6"/>
        <v>該当数値なし</v>
      </c>
      <c r="M6" s="70" t="str">
        <f t="shared" si="6"/>
        <v>-</v>
      </c>
      <c r="N6" s="70">
        <f t="shared" si="6"/>
        <v>1</v>
      </c>
      <c r="O6" s="70">
        <f t="shared" si="6"/>
        <v>1</v>
      </c>
      <c r="P6" s="70" t="str">
        <f t="shared" si="6"/>
        <v>-</v>
      </c>
      <c r="Q6" s="70" t="str">
        <f t="shared" si="6"/>
        <v>-</v>
      </c>
      <c r="R6" s="71" t="str">
        <f>R7</f>
        <v>平成30年3月31日　出雲エネルギーセンター</v>
      </c>
      <c r="S6" s="72" t="str">
        <f t="shared" si="6"/>
        <v>平成35年5月31日　キララトゥーリマキ風力発電所</v>
      </c>
      <c r="T6" s="68" t="str">
        <f t="shared" si="6"/>
        <v>無</v>
      </c>
      <c r="U6" s="72" t="str">
        <f t="shared" si="6"/>
        <v>中国電力株式会社</v>
      </c>
      <c r="V6" s="69" t="str">
        <f t="shared" si="6"/>
        <v>-</v>
      </c>
      <c r="W6" s="70" t="str">
        <f>W7</f>
        <v>-</v>
      </c>
      <c r="X6" s="70" t="str">
        <f t="shared" si="6"/>
        <v>-</v>
      </c>
      <c r="Y6" s="70" t="str">
        <f t="shared" si="6"/>
        <v>-</v>
      </c>
      <c r="Z6" s="70" t="str">
        <f t="shared" si="6"/>
        <v>-</v>
      </c>
      <c r="AA6" s="70" t="str">
        <f t="shared" si="6"/>
        <v>-</v>
      </c>
      <c r="AB6" s="70">
        <f t="shared" si="6"/>
        <v>19543</v>
      </c>
      <c r="AC6" s="70">
        <f t="shared" si="6"/>
        <v>20405</v>
      </c>
      <c r="AD6" s="70">
        <f t="shared" si="6"/>
        <v>19744</v>
      </c>
      <c r="AE6" s="70">
        <f t="shared" si="6"/>
        <v>19255</v>
      </c>
      <c r="AF6" s="70">
        <f t="shared" si="6"/>
        <v>20388</v>
      </c>
      <c r="AG6" s="70">
        <f t="shared" si="6"/>
        <v>2019</v>
      </c>
      <c r="AH6" s="70">
        <f t="shared" si="6"/>
        <v>1393</v>
      </c>
      <c r="AI6" s="70">
        <f t="shared" si="6"/>
        <v>1781</v>
      </c>
      <c r="AJ6" s="70">
        <f t="shared" si="6"/>
        <v>1274</v>
      </c>
      <c r="AK6" s="70">
        <f t="shared" si="6"/>
        <v>1093</v>
      </c>
      <c r="AL6" s="70" t="str">
        <f t="shared" si="6"/>
        <v>-</v>
      </c>
      <c r="AM6" s="70" t="str">
        <f t="shared" si="6"/>
        <v>-</v>
      </c>
      <c r="AN6" s="70" t="str">
        <f t="shared" si="6"/>
        <v>-</v>
      </c>
      <c r="AO6" s="70" t="str">
        <f t="shared" si="6"/>
        <v>-</v>
      </c>
      <c r="AP6" s="70" t="str">
        <f t="shared" si="6"/>
        <v>-</v>
      </c>
      <c r="AQ6" s="70">
        <f t="shared" si="6"/>
        <v>21562</v>
      </c>
      <c r="AR6" s="70">
        <f t="shared" si="6"/>
        <v>21798</v>
      </c>
      <c r="AS6" s="70">
        <f t="shared" si="6"/>
        <v>21525</v>
      </c>
      <c r="AT6" s="70">
        <f t="shared" si="6"/>
        <v>20529</v>
      </c>
      <c r="AU6" s="70">
        <f t="shared" si="6"/>
        <v>21481</v>
      </c>
      <c r="AV6" s="70">
        <f t="shared" si="6"/>
        <v>10778</v>
      </c>
      <c r="AW6" s="70">
        <f t="shared" si="6"/>
        <v>42656</v>
      </c>
      <c r="AX6" s="70">
        <f t="shared" si="6"/>
        <v>53434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c r="A7" s="50"/>
      <c r="B7" s="78" t="s">
        <v>115</v>
      </c>
      <c r="C7" s="78" t="s">
        <v>116</v>
      </c>
      <c r="D7" s="78" t="s">
        <v>117</v>
      </c>
      <c r="E7" s="78" t="s">
        <v>118</v>
      </c>
      <c r="F7" s="78" t="s">
        <v>119</v>
      </c>
      <c r="G7" s="78" t="s">
        <v>120</v>
      </c>
      <c r="H7" s="78" t="s">
        <v>121</v>
      </c>
      <c r="I7" s="78" t="s">
        <v>122</v>
      </c>
      <c r="J7" s="78" t="s">
        <v>123</v>
      </c>
      <c r="K7" s="78" t="s">
        <v>124</v>
      </c>
      <c r="L7" s="79" t="s">
        <v>125</v>
      </c>
      <c r="M7" s="80" t="s">
        <v>126</v>
      </c>
      <c r="N7" s="80">
        <v>1</v>
      </c>
      <c r="O7" s="81">
        <v>1</v>
      </c>
      <c r="P7" s="81" t="s">
        <v>126</v>
      </c>
      <c r="Q7" s="81" t="s">
        <v>126</v>
      </c>
      <c r="R7" s="82" t="s">
        <v>127</v>
      </c>
      <c r="S7" s="82" t="s">
        <v>128</v>
      </c>
      <c r="T7" s="83" t="s">
        <v>129</v>
      </c>
      <c r="U7" s="82" t="s">
        <v>130</v>
      </c>
      <c r="V7" s="79" t="s">
        <v>126</v>
      </c>
      <c r="W7" s="81" t="s">
        <v>126</v>
      </c>
      <c r="X7" s="81" t="s">
        <v>126</v>
      </c>
      <c r="Y7" s="81" t="s">
        <v>126</v>
      </c>
      <c r="Z7" s="81" t="s">
        <v>126</v>
      </c>
      <c r="AA7" s="81" t="s">
        <v>126</v>
      </c>
      <c r="AB7" s="81">
        <v>19543</v>
      </c>
      <c r="AC7" s="81">
        <v>20405</v>
      </c>
      <c r="AD7" s="81">
        <v>19744</v>
      </c>
      <c r="AE7" s="81">
        <v>19255</v>
      </c>
      <c r="AF7" s="81">
        <v>20388</v>
      </c>
      <c r="AG7" s="81">
        <v>2019</v>
      </c>
      <c r="AH7" s="81">
        <v>1393</v>
      </c>
      <c r="AI7" s="81">
        <v>1781</v>
      </c>
      <c r="AJ7" s="81">
        <v>1274</v>
      </c>
      <c r="AK7" s="81">
        <v>1093</v>
      </c>
      <c r="AL7" s="81" t="s">
        <v>126</v>
      </c>
      <c r="AM7" s="81" t="s">
        <v>126</v>
      </c>
      <c r="AN7" s="81" t="s">
        <v>126</v>
      </c>
      <c r="AO7" s="81" t="s">
        <v>126</v>
      </c>
      <c r="AP7" s="81" t="s">
        <v>126</v>
      </c>
      <c r="AQ7" s="81">
        <v>21562</v>
      </c>
      <c r="AR7" s="81">
        <v>21798</v>
      </c>
      <c r="AS7" s="81">
        <v>21525</v>
      </c>
      <c r="AT7" s="81">
        <v>20529</v>
      </c>
      <c r="AU7" s="81">
        <v>21481</v>
      </c>
      <c r="AV7" s="81">
        <v>10778</v>
      </c>
      <c r="AW7" s="81">
        <v>42656</v>
      </c>
      <c r="AX7" s="81">
        <v>53434</v>
      </c>
      <c r="AY7" s="84">
        <v>101.1</v>
      </c>
      <c r="AZ7" s="84">
        <v>101</v>
      </c>
      <c r="BA7" s="84">
        <v>102.1</v>
      </c>
      <c r="BB7" s="84">
        <v>93.2</v>
      </c>
      <c r="BC7" s="84">
        <v>74.900000000000006</v>
      </c>
      <c r="BD7" s="84">
        <v>179.6</v>
      </c>
      <c r="BE7" s="84">
        <v>164.1</v>
      </c>
      <c r="BF7" s="84">
        <v>124.4</v>
      </c>
      <c r="BG7" s="84">
        <v>118.8</v>
      </c>
      <c r="BH7" s="84">
        <v>88.8</v>
      </c>
      <c r="BI7" s="84">
        <v>100</v>
      </c>
      <c r="BJ7" s="84">
        <v>166</v>
      </c>
      <c r="BK7" s="84">
        <v>252.8</v>
      </c>
      <c r="BL7" s="84">
        <v>247</v>
      </c>
      <c r="BM7" s="84">
        <v>327.2</v>
      </c>
      <c r="BN7" s="84">
        <v>164.6</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13730.9</v>
      </c>
      <c r="CG7" s="84">
        <v>16510.900000000001</v>
      </c>
      <c r="CH7" s="84">
        <v>17091.5</v>
      </c>
      <c r="CI7" s="84">
        <v>17609.2</v>
      </c>
      <c r="CJ7" s="84">
        <v>21355.8</v>
      </c>
      <c r="CK7" s="84">
        <v>7095.7</v>
      </c>
      <c r="CL7" s="84">
        <v>11717.4</v>
      </c>
      <c r="CM7" s="84">
        <v>17642.5</v>
      </c>
      <c r="CN7" s="84">
        <v>18815.8</v>
      </c>
      <c r="CO7" s="84">
        <v>22847.9</v>
      </c>
      <c r="CP7" s="81">
        <v>25524</v>
      </c>
      <c r="CQ7" s="81">
        <v>25260</v>
      </c>
      <c r="CR7" s="81">
        <v>26200</v>
      </c>
      <c r="CS7" s="81">
        <v>20196</v>
      </c>
      <c r="CT7" s="81">
        <v>5895</v>
      </c>
      <c r="CU7" s="81">
        <v>120361</v>
      </c>
      <c r="CV7" s="81">
        <v>108538</v>
      </c>
      <c r="CW7" s="81">
        <v>58539</v>
      </c>
      <c r="CX7" s="81">
        <v>37685</v>
      </c>
      <c r="CY7" s="81">
        <v>2390</v>
      </c>
      <c r="CZ7" s="81">
        <v>5390</v>
      </c>
      <c r="DA7" s="84">
        <v>45.7</v>
      </c>
      <c r="DB7" s="84">
        <v>46.2</v>
      </c>
      <c r="DC7" s="84">
        <v>45.6</v>
      </c>
      <c r="DD7" s="84">
        <v>43.4</v>
      </c>
      <c r="DE7" s="84">
        <v>45.5</v>
      </c>
      <c r="DF7" s="84">
        <v>42.7</v>
      </c>
      <c r="DG7" s="84">
        <v>38.5</v>
      </c>
      <c r="DH7" s="84">
        <v>37.700000000000003</v>
      </c>
      <c r="DI7" s="84">
        <v>33.9</v>
      </c>
      <c r="DJ7" s="84">
        <v>37.9</v>
      </c>
      <c r="DK7" s="84">
        <v>54.1</v>
      </c>
      <c r="DL7" s="84">
        <v>22.8</v>
      </c>
      <c r="DM7" s="84">
        <v>34.4</v>
      </c>
      <c r="DN7" s="84">
        <v>18.899999999999999</v>
      </c>
      <c r="DO7" s="84">
        <v>58.3</v>
      </c>
      <c r="DP7" s="84">
        <v>23.7</v>
      </c>
      <c r="DQ7" s="84">
        <v>21.6</v>
      </c>
      <c r="DR7" s="84">
        <v>13.7</v>
      </c>
      <c r="DS7" s="84">
        <v>16.3</v>
      </c>
      <c r="DT7" s="84">
        <v>14.2</v>
      </c>
      <c r="DU7" s="84">
        <v>229</v>
      </c>
      <c r="DV7" s="84">
        <v>162.1</v>
      </c>
      <c r="DW7" s="84">
        <v>101.9</v>
      </c>
      <c r="DX7" s="84">
        <v>85.4</v>
      </c>
      <c r="DY7" s="84">
        <v>50.3</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52.9</v>
      </c>
      <c r="EP7" s="84">
        <v>81.2</v>
      </c>
      <c r="EQ7" s="84">
        <v>80.900000000000006</v>
      </c>
      <c r="ER7" s="84">
        <v>79.599999999999994</v>
      </c>
      <c r="ES7" s="84">
        <v>79.8</v>
      </c>
      <c r="ET7" s="84">
        <v>22.1</v>
      </c>
      <c r="EU7" s="84">
        <v>56.1</v>
      </c>
      <c r="EV7" s="84">
        <v>70.2</v>
      </c>
      <c r="EW7" s="84">
        <v>73.099999999999994</v>
      </c>
      <c r="EX7" s="84">
        <v>74.8</v>
      </c>
      <c r="EY7" s="81" t="s">
        <v>126</v>
      </c>
      <c r="EZ7" s="84" t="s">
        <v>126</v>
      </c>
      <c r="FA7" s="84" t="s">
        <v>126</v>
      </c>
      <c r="FB7" s="84" t="s">
        <v>126</v>
      </c>
      <c r="FC7" s="84" t="s">
        <v>126</v>
      </c>
      <c r="FD7" s="84" t="s">
        <v>126</v>
      </c>
      <c r="FE7" s="84">
        <v>67.5</v>
      </c>
      <c r="FF7" s="84">
        <v>64</v>
      </c>
      <c r="FG7" s="84">
        <v>56.1</v>
      </c>
      <c r="FH7" s="84">
        <v>61.8</v>
      </c>
      <c r="FI7" s="84">
        <v>61.6</v>
      </c>
      <c r="FJ7" s="84" t="s">
        <v>126</v>
      </c>
      <c r="FK7" s="84" t="s">
        <v>126</v>
      </c>
      <c r="FL7" s="84" t="s">
        <v>126</v>
      </c>
      <c r="FM7" s="84" t="s">
        <v>126</v>
      </c>
      <c r="FN7" s="84" t="s">
        <v>126</v>
      </c>
      <c r="FO7" s="84">
        <v>29.2</v>
      </c>
      <c r="FP7" s="84">
        <v>22.1</v>
      </c>
      <c r="FQ7" s="84">
        <v>16.7</v>
      </c>
      <c r="FR7" s="84">
        <v>8.6999999999999993</v>
      </c>
      <c r="FS7" s="84">
        <v>5.7</v>
      </c>
      <c r="FT7" s="84" t="s">
        <v>126</v>
      </c>
      <c r="FU7" s="84" t="s">
        <v>126</v>
      </c>
      <c r="FV7" s="84" t="s">
        <v>126</v>
      </c>
      <c r="FW7" s="84" t="s">
        <v>126</v>
      </c>
      <c r="FX7" s="84" t="s">
        <v>126</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v>37.700000000000003</v>
      </c>
      <c r="GT7" s="84">
        <v>56.2</v>
      </c>
      <c r="GU7" s="84">
        <v>58.4</v>
      </c>
      <c r="GV7" s="84">
        <v>80.599999999999994</v>
      </c>
      <c r="GW7" s="84">
        <v>85.6</v>
      </c>
      <c r="GX7" s="81">
        <v>3690</v>
      </c>
      <c r="GY7" s="84">
        <v>60.5</v>
      </c>
      <c r="GZ7" s="84">
        <v>63.1</v>
      </c>
      <c r="HA7" s="84">
        <v>61.1</v>
      </c>
      <c r="HB7" s="84">
        <v>59.4</v>
      </c>
      <c r="HC7" s="84">
        <v>63.1</v>
      </c>
      <c r="HD7" s="84">
        <v>51.6</v>
      </c>
      <c r="HE7" s="84">
        <v>49.8</v>
      </c>
      <c r="HF7" s="84">
        <v>50.3</v>
      </c>
      <c r="HG7" s="84">
        <v>47.9</v>
      </c>
      <c r="HH7" s="84">
        <v>54</v>
      </c>
      <c r="HI7" s="84">
        <v>0</v>
      </c>
      <c r="HJ7" s="84">
        <v>0</v>
      </c>
      <c r="HK7" s="84">
        <v>0</v>
      </c>
      <c r="HL7" s="84">
        <v>0</v>
      </c>
      <c r="HM7" s="84">
        <v>0</v>
      </c>
      <c r="HN7" s="84">
        <v>8.5</v>
      </c>
      <c r="HO7" s="84">
        <v>11.5</v>
      </c>
      <c r="HP7" s="84">
        <v>5.2</v>
      </c>
      <c r="HQ7" s="84">
        <v>13</v>
      </c>
      <c r="HR7" s="84">
        <v>8.9</v>
      </c>
      <c r="HS7" s="84">
        <v>176</v>
      </c>
      <c r="HT7" s="84">
        <v>96.9</v>
      </c>
      <c r="HU7" s="84">
        <v>64.8</v>
      </c>
      <c r="HV7" s="84">
        <v>51.1</v>
      </c>
      <c r="HW7" s="84">
        <v>32.5</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v>6.2</v>
      </c>
      <c r="IN7" s="84">
        <v>63.7</v>
      </c>
      <c r="IO7" s="84">
        <v>60.6</v>
      </c>
      <c r="IP7" s="84">
        <v>62.4</v>
      </c>
      <c r="IQ7" s="84">
        <v>64.5</v>
      </c>
      <c r="IR7" s="84">
        <v>7.1</v>
      </c>
      <c r="IS7" s="84">
        <v>40.700000000000003</v>
      </c>
      <c r="IT7" s="84">
        <v>52.3</v>
      </c>
      <c r="IU7" s="84">
        <v>52.8</v>
      </c>
      <c r="IV7" s="84">
        <v>51.2</v>
      </c>
      <c r="IW7" s="81">
        <v>1700</v>
      </c>
      <c r="IX7" s="84">
        <v>13.6</v>
      </c>
      <c r="IY7" s="84">
        <v>9.4</v>
      </c>
      <c r="IZ7" s="84">
        <v>12</v>
      </c>
      <c r="JA7" s="84">
        <v>8.5</v>
      </c>
      <c r="JB7" s="84">
        <v>7.3</v>
      </c>
      <c r="JC7" s="84">
        <v>19.2</v>
      </c>
      <c r="JD7" s="84">
        <v>19.600000000000001</v>
      </c>
      <c r="JE7" s="84">
        <v>18.5</v>
      </c>
      <c r="JF7" s="84">
        <v>16.100000000000001</v>
      </c>
      <c r="JG7" s="84">
        <v>19.600000000000001</v>
      </c>
      <c r="JH7" s="84">
        <v>75.5</v>
      </c>
      <c r="JI7" s="84">
        <v>46.1</v>
      </c>
      <c r="JJ7" s="84">
        <v>52.3</v>
      </c>
      <c r="JK7" s="84">
        <v>37</v>
      </c>
      <c r="JL7" s="84">
        <v>80.7</v>
      </c>
      <c r="JM7" s="84">
        <v>44.6</v>
      </c>
      <c r="JN7" s="84">
        <v>42.6</v>
      </c>
      <c r="JO7" s="84">
        <v>43.7</v>
      </c>
      <c r="JP7" s="84">
        <v>45.4</v>
      </c>
      <c r="JQ7" s="84">
        <v>48.2</v>
      </c>
      <c r="JR7" s="84">
        <v>263.7</v>
      </c>
      <c r="JS7" s="84">
        <v>232.4</v>
      </c>
      <c r="JT7" s="84">
        <v>139.4</v>
      </c>
      <c r="JU7" s="84">
        <v>129.69999999999999</v>
      </c>
      <c r="JV7" s="84">
        <v>75.599999999999994</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v>83.4</v>
      </c>
      <c r="KM7" s="84">
        <v>100</v>
      </c>
      <c r="KN7" s="84">
        <v>100</v>
      </c>
      <c r="KO7" s="84">
        <v>100</v>
      </c>
      <c r="KP7" s="84">
        <v>100</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t="s">
        <v>126</v>
      </c>
      <c r="MV7" s="84" t="s">
        <v>126</v>
      </c>
      <c r="MW7" s="84" t="s">
        <v>126</v>
      </c>
      <c r="MX7" s="84" t="s">
        <v>126</v>
      </c>
      <c r="MY7" s="84">
        <v>1</v>
      </c>
      <c r="MZ7" s="84">
        <v>1</v>
      </c>
      <c r="NA7" s="84">
        <v>1</v>
      </c>
      <c r="NB7" s="84">
        <v>1</v>
      </c>
      <c r="NC7" s="84">
        <v>1</v>
      </c>
      <c r="ND7" s="84">
        <v>1</v>
      </c>
      <c r="NE7" s="84">
        <v>1</v>
      </c>
      <c r="NF7" s="84">
        <v>1</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1</v>
      </c>
      <c r="GZ8" s="88" t="s">
        <v>131</v>
      </c>
      <c r="HA8" s="86"/>
      <c r="HB8" s="86"/>
      <c r="HC8" s="86"/>
      <c r="HD8" s="86"/>
      <c r="HE8" s="87"/>
      <c r="HF8" s="86"/>
      <c r="HG8" s="86"/>
      <c r="HH8" s="86" t="str">
        <f>HI4</f>
        <v>修繕費比率（％）</v>
      </c>
      <c r="HI8" s="86" t="b">
        <f>IF(SUM($N$7,$MY$7:$NB$7)=0,FALSE,TRUE)</f>
        <v>1</v>
      </c>
      <c r="HJ8" s="88" t="s">
        <v>131</v>
      </c>
      <c r="HK8" s="86"/>
      <c r="HL8" s="86"/>
      <c r="HM8" s="86"/>
      <c r="HN8" s="86"/>
      <c r="HO8" s="86"/>
      <c r="HP8" s="87"/>
      <c r="HQ8" s="86"/>
      <c r="HR8" s="86" t="str">
        <f>HS4</f>
        <v>企業債残高対料金収入比率（％）</v>
      </c>
      <c r="HS8" s="86" t="b">
        <f>IF(SUM($N$7,$MY$7:$NB$7)=0,FALSE,TRUE)</f>
        <v>1</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1</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（最大出力合計5,390kW）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（最大出力合計3,690kW）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（最大出力合計1,700kW）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101.1</v>
      </c>
      <c r="AZ11" s="96">
        <f>AZ7</f>
        <v>101</v>
      </c>
      <c r="BA11" s="96">
        <f>BA7</f>
        <v>102.1</v>
      </c>
      <c r="BB11" s="96">
        <f>BB7</f>
        <v>93.2</v>
      </c>
      <c r="BC11" s="96">
        <f>BC7</f>
        <v>74.900000000000006</v>
      </c>
      <c r="BD11" s="85"/>
      <c r="BE11" s="85"/>
      <c r="BF11" s="85"/>
      <c r="BG11" s="85"/>
      <c r="BH11" s="85"/>
      <c r="BI11" s="95" t="s">
        <v>140</v>
      </c>
      <c r="BJ11" s="96">
        <f>BJ7</f>
        <v>166</v>
      </c>
      <c r="BK11" s="96">
        <f>BK7</f>
        <v>252.8</v>
      </c>
      <c r="BL11" s="96">
        <f>BL7</f>
        <v>247</v>
      </c>
      <c r="BM11" s="96">
        <f>BM7</f>
        <v>327.2</v>
      </c>
      <c r="BN11" s="96">
        <f>BN7</f>
        <v>164.6</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13730.9</v>
      </c>
      <c r="CG11" s="96">
        <f>CG7</f>
        <v>16510.900000000001</v>
      </c>
      <c r="CH11" s="96">
        <f>CH7</f>
        <v>17091.5</v>
      </c>
      <c r="CI11" s="96">
        <f>CI7</f>
        <v>17609.2</v>
      </c>
      <c r="CJ11" s="96">
        <f>CJ7</f>
        <v>21355.8</v>
      </c>
      <c r="CK11" s="85"/>
      <c r="CL11" s="85"/>
      <c r="CM11" s="85"/>
      <c r="CN11" s="85"/>
      <c r="CO11" s="95" t="s">
        <v>140</v>
      </c>
      <c r="CP11" s="97">
        <f>CP7</f>
        <v>25524</v>
      </c>
      <c r="CQ11" s="97">
        <f>CQ7</f>
        <v>25260</v>
      </c>
      <c r="CR11" s="97">
        <f>CR7</f>
        <v>26200</v>
      </c>
      <c r="CS11" s="97">
        <f>CS7</f>
        <v>20196</v>
      </c>
      <c r="CT11" s="97">
        <f>CT7</f>
        <v>5895</v>
      </c>
      <c r="CU11" s="85"/>
      <c r="CV11" s="85"/>
      <c r="CW11" s="85"/>
      <c r="CX11" s="85"/>
      <c r="CY11" s="85"/>
      <c r="CZ11" s="95" t="s">
        <v>140</v>
      </c>
      <c r="DA11" s="96">
        <f>DA7</f>
        <v>45.7</v>
      </c>
      <c r="DB11" s="96">
        <f>DB7</f>
        <v>46.2</v>
      </c>
      <c r="DC11" s="96">
        <f>DC7</f>
        <v>45.6</v>
      </c>
      <c r="DD11" s="96">
        <f>DD7</f>
        <v>43.4</v>
      </c>
      <c r="DE11" s="96">
        <f>DE7</f>
        <v>45.5</v>
      </c>
      <c r="DF11" s="85"/>
      <c r="DG11" s="85"/>
      <c r="DH11" s="85"/>
      <c r="DI11" s="85"/>
      <c r="DJ11" s="95" t="s">
        <v>140</v>
      </c>
      <c r="DK11" s="96">
        <f>DK7</f>
        <v>54.1</v>
      </c>
      <c r="DL11" s="96">
        <f>DL7</f>
        <v>22.8</v>
      </c>
      <c r="DM11" s="96">
        <f>DM7</f>
        <v>34.4</v>
      </c>
      <c r="DN11" s="96">
        <f>DN7</f>
        <v>18.899999999999999</v>
      </c>
      <c r="DO11" s="96">
        <f>DO7</f>
        <v>58.3</v>
      </c>
      <c r="DP11" s="85"/>
      <c r="DQ11" s="85"/>
      <c r="DR11" s="85"/>
      <c r="DS11" s="85"/>
      <c r="DT11" s="95" t="s">
        <v>140</v>
      </c>
      <c r="DU11" s="96">
        <f>DU7</f>
        <v>229</v>
      </c>
      <c r="DV11" s="96">
        <f>DV7</f>
        <v>162.1</v>
      </c>
      <c r="DW11" s="96">
        <f>DW7</f>
        <v>101.9</v>
      </c>
      <c r="DX11" s="96">
        <f>DX7</f>
        <v>85.4</v>
      </c>
      <c r="DY11" s="96">
        <f>DY7</f>
        <v>50.3</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52.9</v>
      </c>
      <c r="EP11" s="96">
        <f>EP7</f>
        <v>81.2</v>
      </c>
      <c r="EQ11" s="96">
        <f>EQ7</f>
        <v>80.900000000000006</v>
      </c>
      <c r="ER11" s="96">
        <f>ER7</f>
        <v>79.599999999999994</v>
      </c>
      <c r="ES11" s="96">
        <f>ES7</f>
        <v>79.8</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f>GY7</f>
        <v>60.5</v>
      </c>
      <c r="GZ11" s="96">
        <f>GZ7</f>
        <v>63.1</v>
      </c>
      <c r="HA11" s="96">
        <f>HA7</f>
        <v>61.1</v>
      </c>
      <c r="HB11" s="96">
        <f>HB7</f>
        <v>59.4</v>
      </c>
      <c r="HC11" s="96">
        <f>HC7</f>
        <v>63.1</v>
      </c>
      <c r="HD11" s="85"/>
      <c r="HE11" s="85"/>
      <c r="HF11" s="85"/>
      <c r="HG11" s="85"/>
      <c r="HH11" s="95" t="s">
        <v>141</v>
      </c>
      <c r="HI11" s="96">
        <f>HI7</f>
        <v>0</v>
      </c>
      <c r="HJ11" s="96">
        <f>HJ7</f>
        <v>0</v>
      </c>
      <c r="HK11" s="96">
        <f>HK7</f>
        <v>0</v>
      </c>
      <c r="HL11" s="96">
        <f>HL7</f>
        <v>0</v>
      </c>
      <c r="HM11" s="96">
        <f>HM7</f>
        <v>0</v>
      </c>
      <c r="HN11" s="85"/>
      <c r="HO11" s="85"/>
      <c r="HP11" s="85"/>
      <c r="HQ11" s="85"/>
      <c r="HR11" s="95" t="s">
        <v>142</v>
      </c>
      <c r="HS11" s="96">
        <f>HS7</f>
        <v>176</v>
      </c>
      <c r="HT11" s="96">
        <f>HT7</f>
        <v>96.9</v>
      </c>
      <c r="HU11" s="96">
        <f>HU7</f>
        <v>64.8</v>
      </c>
      <c r="HV11" s="96">
        <f>HV7</f>
        <v>51.1</v>
      </c>
      <c r="HW11" s="96">
        <f>HW7</f>
        <v>32.5</v>
      </c>
      <c r="HX11" s="85"/>
      <c r="HY11" s="85"/>
      <c r="HZ11" s="85"/>
      <c r="IA11" s="85"/>
      <c r="IB11" s="95" t="s">
        <v>141</v>
      </c>
      <c r="IC11" s="96" t="str">
        <f>IC7</f>
        <v>-</v>
      </c>
      <c r="ID11" s="96" t="str">
        <f>ID7</f>
        <v>-</v>
      </c>
      <c r="IE11" s="96" t="str">
        <f>IE7</f>
        <v>-</v>
      </c>
      <c r="IF11" s="96" t="str">
        <f>IF7</f>
        <v>-</v>
      </c>
      <c r="IG11" s="96" t="str">
        <f>IG7</f>
        <v>-</v>
      </c>
      <c r="IH11" s="85"/>
      <c r="II11" s="85"/>
      <c r="IJ11" s="85"/>
      <c r="IK11" s="85"/>
      <c r="IL11" s="95" t="s">
        <v>140</v>
      </c>
      <c r="IM11" s="96">
        <f>IM7</f>
        <v>6.2</v>
      </c>
      <c r="IN11" s="96">
        <f>IN7</f>
        <v>63.7</v>
      </c>
      <c r="IO11" s="96">
        <f>IO7</f>
        <v>60.6</v>
      </c>
      <c r="IP11" s="96">
        <f>IP7</f>
        <v>62.4</v>
      </c>
      <c r="IQ11" s="96">
        <f>IQ7</f>
        <v>64.5</v>
      </c>
      <c r="IR11" s="85"/>
      <c r="IS11" s="85"/>
      <c r="IT11" s="85"/>
      <c r="IU11" s="85"/>
      <c r="IV11" s="85"/>
      <c r="IW11" s="95" t="s">
        <v>140</v>
      </c>
      <c r="IX11" s="96">
        <f>IX7</f>
        <v>13.6</v>
      </c>
      <c r="IY11" s="96">
        <f>IY7</f>
        <v>9.4</v>
      </c>
      <c r="IZ11" s="96">
        <f>IZ7</f>
        <v>12</v>
      </c>
      <c r="JA11" s="96">
        <f>JA7</f>
        <v>8.5</v>
      </c>
      <c r="JB11" s="96">
        <f>JB7</f>
        <v>7.3</v>
      </c>
      <c r="JC11" s="85"/>
      <c r="JD11" s="85"/>
      <c r="JE11" s="85"/>
      <c r="JF11" s="85"/>
      <c r="JG11" s="95" t="s">
        <v>143</v>
      </c>
      <c r="JH11" s="96">
        <f>JH7</f>
        <v>75.5</v>
      </c>
      <c r="JI11" s="96">
        <f>JI7</f>
        <v>46.1</v>
      </c>
      <c r="JJ11" s="96">
        <f>JJ7</f>
        <v>52.3</v>
      </c>
      <c r="JK11" s="96">
        <f>JK7</f>
        <v>37</v>
      </c>
      <c r="JL11" s="96">
        <f>JL7</f>
        <v>80.7</v>
      </c>
      <c r="JM11" s="85"/>
      <c r="JN11" s="85"/>
      <c r="JO11" s="85"/>
      <c r="JP11" s="85"/>
      <c r="JQ11" s="95" t="s">
        <v>140</v>
      </c>
      <c r="JR11" s="96">
        <f>JR7</f>
        <v>263.7</v>
      </c>
      <c r="JS11" s="96">
        <f>JS7</f>
        <v>232.4</v>
      </c>
      <c r="JT11" s="96">
        <f>JT7</f>
        <v>139.4</v>
      </c>
      <c r="JU11" s="96">
        <f>JU7</f>
        <v>129.69999999999999</v>
      </c>
      <c r="JV11" s="96">
        <f>JV7</f>
        <v>75.599999999999994</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f>KL7</f>
        <v>83.4</v>
      </c>
      <c r="KM11" s="96">
        <f>KM7</f>
        <v>100</v>
      </c>
      <c r="KN11" s="96">
        <f>KN7</f>
        <v>100</v>
      </c>
      <c r="KO11" s="96">
        <f>KO7</f>
        <v>100</v>
      </c>
      <c r="KP11" s="96">
        <f>KP7</f>
        <v>100</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144</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144</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f>IF($GY$8,HD7,"-")</f>
        <v>51.6</v>
      </c>
      <c r="GZ12" s="96">
        <f>IF($GY$8,HE7,"-")</f>
        <v>49.8</v>
      </c>
      <c r="HA12" s="96">
        <f>IF($GY$8,HF7,"-")</f>
        <v>50.3</v>
      </c>
      <c r="HB12" s="96">
        <f>IF($GY$8,HG7,"-")</f>
        <v>47.9</v>
      </c>
      <c r="HC12" s="96">
        <f>IF($GY$8,HH7,"-")</f>
        <v>54</v>
      </c>
      <c r="HD12" s="85"/>
      <c r="HE12" s="85"/>
      <c r="HF12" s="85"/>
      <c r="HG12" s="85"/>
      <c r="HH12" s="95" t="s">
        <v>144</v>
      </c>
      <c r="HI12" s="96">
        <f>IF($HI$8,HN7,"-")</f>
        <v>8.5</v>
      </c>
      <c r="HJ12" s="96">
        <f>IF($HI$8,HO7,"-")</f>
        <v>11.5</v>
      </c>
      <c r="HK12" s="96">
        <f>IF($HI$8,HP7,"-")</f>
        <v>5.2</v>
      </c>
      <c r="HL12" s="96">
        <f>IF($HI$8,HQ7,"-")</f>
        <v>13</v>
      </c>
      <c r="HM12" s="96">
        <f>IF($HI$8,HR7,"-")</f>
        <v>8.9</v>
      </c>
      <c r="HN12" s="85"/>
      <c r="HO12" s="85"/>
      <c r="HP12" s="85"/>
      <c r="HQ12" s="85"/>
      <c r="HR12" s="95" t="s">
        <v>144</v>
      </c>
      <c r="HS12" s="96">
        <f>IF($HS$8,HX7,"-")</f>
        <v>58.5</v>
      </c>
      <c r="HT12" s="96">
        <f>IF($HS$8,HY7,"-")</f>
        <v>34.5</v>
      </c>
      <c r="HU12" s="96">
        <f>IF($HS$8,HZ7,"-")</f>
        <v>26.3</v>
      </c>
      <c r="HV12" s="96">
        <f>IF($HS$8,IA7,"-")</f>
        <v>24.5</v>
      </c>
      <c r="HW12" s="96">
        <f>IF($HS$8,IB7,"-")</f>
        <v>15.2</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f>IF($IM$8,IR7,"-")</f>
        <v>7.1</v>
      </c>
      <c r="IN12" s="96">
        <f>IF($IM$8,IS7,"-")</f>
        <v>40.700000000000003</v>
      </c>
      <c r="IO12" s="96">
        <f>IF($IM$8,IT7,"-")</f>
        <v>52.3</v>
      </c>
      <c r="IP12" s="96">
        <f>IF($IM$8,IU7,"-")</f>
        <v>52.8</v>
      </c>
      <c r="IQ12" s="96">
        <f>IF($IM$8,IV7,"-")</f>
        <v>51.2</v>
      </c>
      <c r="IR12" s="85"/>
      <c r="IS12" s="85"/>
      <c r="IT12" s="85"/>
      <c r="IU12" s="85"/>
      <c r="IV12" s="85"/>
      <c r="IW12" s="95" t="s">
        <v>144</v>
      </c>
      <c r="IX12" s="96">
        <f>IF($IX$8,JC7,"-")</f>
        <v>19.2</v>
      </c>
      <c r="IY12" s="96">
        <f>IF($IX$8,JD7,"-")</f>
        <v>19.600000000000001</v>
      </c>
      <c r="IZ12" s="96">
        <f>IF($IX$8,JE7,"-")</f>
        <v>18.5</v>
      </c>
      <c r="JA12" s="96">
        <f>IF($IX$8,JF7,"-")</f>
        <v>16.100000000000001</v>
      </c>
      <c r="JB12" s="96">
        <f>IF($IX$8,JG7,"-")</f>
        <v>19.600000000000001</v>
      </c>
      <c r="JC12" s="85"/>
      <c r="JD12" s="85"/>
      <c r="JE12" s="85"/>
      <c r="JF12" s="85"/>
      <c r="JG12" s="95" t="s">
        <v>144</v>
      </c>
      <c r="JH12" s="96">
        <f>IF($JH$8,JM7,"-")</f>
        <v>44.6</v>
      </c>
      <c r="JI12" s="96">
        <f>IF($JH$8,JN7,"-")</f>
        <v>42.6</v>
      </c>
      <c r="JJ12" s="96">
        <f>IF($JH$8,JO7,"-")</f>
        <v>43.7</v>
      </c>
      <c r="JK12" s="96">
        <f>IF($JH$8,JP7,"-")</f>
        <v>45.4</v>
      </c>
      <c r="JL12" s="96">
        <f>IF($JH$8,JQ7,"-")</f>
        <v>48.2</v>
      </c>
      <c r="JM12" s="85"/>
      <c r="JN12" s="85"/>
      <c r="JO12" s="85"/>
      <c r="JP12" s="85"/>
      <c r="JQ12" s="95" t="s">
        <v>144</v>
      </c>
      <c r="JR12" s="96">
        <f>IF($JR$8,JW7,"-")</f>
        <v>282.2</v>
      </c>
      <c r="JS12" s="96">
        <f>IF($JR$8,JX7,"-")</f>
        <v>178.4</v>
      </c>
      <c r="JT12" s="96">
        <f>IF($JR$8,JY7,"-")</f>
        <v>146.19999999999999</v>
      </c>
      <c r="JU12" s="96">
        <f>IF($JR$8,JZ7,"-")</f>
        <v>137.1</v>
      </c>
      <c r="JV12" s="96">
        <f>IF($JR$8,KA7,"-")</f>
        <v>83.3</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f>IF($KL$8,KQ7,"-")</f>
        <v>52.7</v>
      </c>
      <c r="KM12" s="96">
        <f>IF($KL$8,KR7,"-")</f>
        <v>86.6</v>
      </c>
      <c r="KN12" s="96">
        <f>IF($KL$8,KS7,"-")</f>
        <v>98.4</v>
      </c>
      <c r="KO12" s="96">
        <f>IF($KL$8,KT7,"-")</f>
        <v>98.4</v>
      </c>
      <c r="KP12" s="96">
        <f>IF($KL$8,KU7,"-")</f>
        <v>99.1</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7" t="s">
        <v>147</v>
      </c>
      <c r="G14" s="207"/>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148</v>
      </c>
      <c r="C15" s="197"/>
      <c r="D15" s="101"/>
      <c r="E15" s="98">
        <v>1</v>
      </c>
      <c r="F15" s="197" t="s">
        <v>149</v>
      </c>
      <c r="G15" s="197"/>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152</v>
      </c>
      <c r="C16" s="197"/>
      <c r="D16" s="101"/>
      <c r="E16" s="98">
        <f>E15+1</f>
        <v>2</v>
      </c>
      <c r="F16" s="197" t="s">
        <v>153</v>
      </c>
      <c r="G16" s="197"/>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155</v>
      </c>
      <c r="C17" s="197"/>
      <c r="D17" s="101"/>
      <c r="E17" s="98">
        <f t="shared" ref="E17" si="8">E16+1</f>
        <v>3</v>
      </c>
      <c r="F17" s="197" t="s">
        <v>156</v>
      </c>
      <c r="G17" s="197"/>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101.1</v>
      </c>
      <c r="AZ17" s="107">
        <f t="shared" ref="AZ17:BC17" si="9">IF(AZ7="-",NA(),AZ7)</f>
        <v>101</v>
      </c>
      <c r="BA17" s="107">
        <f t="shared" si="9"/>
        <v>102.1</v>
      </c>
      <c r="BB17" s="107">
        <f t="shared" si="9"/>
        <v>93.2</v>
      </c>
      <c r="BC17" s="107">
        <f t="shared" si="9"/>
        <v>74.900000000000006</v>
      </c>
      <c r="BD17" s="101"/>
      <c r="BE17" s="101"/>
      <c r="BF17" s="101"/>
      <c r="BG17" s="101"/>
      <c r="BH17" s="101"/>
      <c r="BI17" s="106" t="s">
        <v>158</v>
      </c>
      <c r="BJ17" s="107">
        <f>IF(BJ7="-",NA(),BJ7)</f>
        <v>166</v>
      </c>
      <c r="BK17" s="107">
        <f t="shared" ref="BK17:BN17" si="10">IF(BK7="-",NA(),BK7)</f>
        <v>252.8</v>
      </c>
      <c r="BL17" s="107">
        <f t="shared" si="10"/>
        <v>247</v>
      </c>
      <c r="BM17" s="107">
        <f t="shared" si="10"/>
        <v>327.2</v>
      </c>
      <c r="BN17" s="107">
        <f t="shared" si="10"/>
        <v>164.6</v>
      </c>
      <c r="BO17" s="101"/>
      <c r="BP17" s="101"/>
      <c r="BQ17" s="101"/>
      <c r="BR17" s="101"/>
      <c r="BS17" s="101"/>
      <c r="BT17" s="106" t="s">
        <v>158</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158</v>
      </c>
      <c r="CF17" s="107">
        <f>IF(CF7="-",NA(),CF7)</f>
        <v>13730.9</v>
      </c>
      <c r="CG17" s="107">
        <f t="shared" ref="CG17:CJ17" si="12">IF(CG7="-",NA(),CG7)</f>
        <v>16510.900000000001</v>
      </c>
      <c r="CH17" s="107">
        <f t="shared" si="12"/>
        <v>17091.5</v>
      </c>
      <c r="CI17" s="107">
        <f t="shared" si="12"/>
        <v>17609.2</v>
      </c>
      <c r="CJ17" s="107">
        <f t="shared" si="12"/>
        <v>21355.8</v>
      </c>
      <c r="CK17" s="101"/>
      <c r="CL17" s="101"/>
      <c r="CM17" s="101"/>
      <c r="CN17" s="101"/>
      <c r="CO17" s="106" t="s">
        <v>158</v>
      </c>
      <c r="CP17" s="108">
        <f>IF(CP7="-",NA(),CP7)</f>
        <v>25524</v>
      </c>
      <c r="CQ17" s="108">
        <f t="shared" ref="CQ17:CT17" si="13">IF(CQ7="-",NA(),CQ7)</f>
        <v>25260</v>
      </c>
      <c r="CR17" s="108">
        <f t="shared" si="13"/>
        <v>26200</v>
      </c>
      <c r="CS17" s="108">
        <f t="shared" si="13"/>
        <v>20196</v>
      </c>
      <c r="CT17" s="108">
        <f t="shared" si="13"/>
        <v>5895</v>
      </c>
      <c r="CU17" s="101"/>
      <c r="CV17" s="101"/>
      <c r="CW17" s="101"/>
      <c r="CX17" s="101"/>
      <c r="CY17" s="101"/>
      <c r="CZ17" s="106" t="s">
        <v>158</v>
      </c>
      <c r="DA17" s="107">
        <f>IF(DA7="-",NA(),DA7)</f>
        <v>45.7</v>
      </c>
      <c r="DB17" s="107">
        <f t="shared" ref="DB17:DE17" si="14">IF(DB7="-",NA(),DB7)</f>
        <v>46.2</v>
      </c>
      <c r="DC17" s="107">
        <f t="shared" si="14"/>
        <v>45.6</v>
      </c>
      <c r="DD17" s="107">
        <f t="shared" si="14"/>
        <v>43.4</v>
      </c>
      <c r="DE17" s="107">
        <f t="shared" si="14"/>
        <v>45.5</v>
      </c>
      <c r="DF17" s="101"/>
      <c r="DG17" s="101"/>
      <c r="DH17" s="101"/>
      <c r="DI17" s="101"/>
      <c r="DJ17" s="106" t="s">
        <v>158</v>
      </c>
      <c r="DK17" s="107">
        <f>IF(DK7="-",NA(),DK7)</f>
        <v>54.1</v>
      </c>
      <c r="DL17" s="107">
        <f t="shared" ref="DL17:DO17" si="15">IF(DL7="-",NA(),DL7)</f>
        <v>22.8</v>
      </c>
      <c r="DM17" s="107">
        <f t="shared" si="15"/>
        <v>34.4</v>
      </c>
      <c r="DN17" s="107">
        <f t="shared" si="15"/>
        <v>18.899999999999999</v>
      </c>
      <c r="DO17" s="107">
        <f t="shared" si="15"/>
        <v>58.3</v>
      </c>
      <c r="DP17" s="101"/>
      <c r="DQ17" s="101"/>
      <c r="DR17" s="101"/>
      <c r="DS17" s="101"/>
      <c r="DT17" s="106" t="s">
        <v>158</v>
      </c>
      <c r="DU17" s="107">
        <f>IF(DU7="-",NA(),DU7)</f>
        <v>229</v>
      </c>
      <c r="DV17" s="107">
        <f t="shared" ref="DV17:DY17" si="16">IF(DV7="-",NA(),DV7)</f>
        <v>162.1</v>
      </c>
      <c r="DW17" s="107">
        <f t="shared" si="16"/>
        <v>101.9</v>
      </c>
      <c r="DX17" s="107">
        <f t="shared" si="16"/>
        <v>85.4</v>
      </c>
      <c r="DY17" s="107">
        <f t="shared" si="16"/>
        <v>50.3</v>
      </c>
      <c r="DZ17" s="101"/>
      <c r="EA17" s="101"/>
      <c r="EB17" s="101"/>
      <c r="EC17" s="101"/>
      <c r="ED17" s="106" t="s">
        <v>158</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158</v>
      </c>
      <c r="EO17" s="107">
        <f>IF(EO7="-",NA(),EO7)</f>
        <v>52.9</v>
      </c>
      <c r="EP17" s="107">
        <f t="shared" ref="EP17:ES17" si="18">IF(EP7="-",NA(),EP7)</f>
        <v>81.2</v>
      </c>
      <c r="EQ17" s="107">
        <f t="shared" si="18"/>
        <v>80.900000000000006</v>
      </c>
      <c r="ER17" s="107">
        <f t="shared" si="18"/>
        <v>79.599999999999994</v>
      </c>
      <c r="ES17" s="107">
        <f t="shared" si="18"/>
        <v>79.8</v>
      </c>
      <c r="ET17" s="101"/>
      <c r="EU17" s="101"/>
      <c r="EV17" s="101"/>
      <c r="EW17" s="101"/>
      <c r="EX17" s="101"/>
      <c r="EY17" s="106" t="s">
        <v>158</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158</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158</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158</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158</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158</v>
      </c>
      <c r="GY17" s="107">
        <f>IF(GY7="-",NA(),GY7)</f>
        <v>60.5</v>
      </c>
      <c r="GZ17" s="107">
        <f t="shared" ref="GZ17:HC17" si="24">IF(GZ7="-",NA(),GZ7)</f>
        <v>63.1</v>
      </c>
      <c r="HA17" s="107">
        <f t="shared" si="24"/>
        <v>61.1</v>
      </c>
      <c r="HB17" s="107">
        <f t="shared" si="24"/>
        <v>59.4</v>
      </c>
      <c r="HC17" s="107">
        <f t="shared" si="24"/>
        <v>63.1</v>
      </c>
      <c r="HD17" s="101"/>
      <c r="HE17" s="101"/>
      <c r="HF17" s="101"/>
      <c r="HG17" s="101"/>
      <c r="HH17" s="106" t="s">
        <v>158</v>
      </c>
      <c r="HI17" s="107">
        <f>IF(HI7="-",NA(),HI7)</f>
        <v>0</v>
      </c>
      <c r="HJ17" s="107">
        <f t="shared" ref="HJ17:HM17" si="25">IF(HJ7="-",NA(),HJ7)</f>
        <v>0</v>
      </c>
      <c r="HK17" s="107">
        <f t="shared" si="25"/>
        <v>0</v>
      </c>
      <c r="HL17" s="107">
        <f t="shared" si="25"/>
        <v>0</v>
      </c>
      <c r="HM17" s="107">
        <f t="shared" si="25"/>
        <v>0</v>
      </c>
      <c r="HN17" s="101"/>
      <c r="HO17" s="101"/>
      <c r="HP17" s="101"/>
      <c r="HQ17" s="101"/>
      <c r="HR17" s="106" t="s">
        <v>158</v>
      </c>
      <c r="HS17" s="107">
        <f>IF(HS7="-",NA(),HS7)</f>
        <v>176</v>
      </c>
      <c r="HT17" s="107">
        <f t="shared" ref="HT17:HW17" si="26">IF(HT7="-",NA(),HT7)</f>
        <v>96.9</v>
      </c>
      <c r="HU17" s="107">
        <f t="shared" si="26"/>
        <v>64.8</v>
      </c>
      <c r="HV17" s="107">
        <f t="shared" si="26"/>
        <v>51.1</v>
      </c>
      <c r="HW17" s="107">
        <f t="shared" si="26"/>
        <v>32.5</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f>IF(IM7="-",NA(),IM7)</f>
        <v>6.2</v>
      </c>
      <c r="IN17" s="107">
        <f t="shared" ref="IN17:IQ17" si="28">IF(IN7="-",NA(),IN7)</f>
        <v>63.7</v>
      </c>
      <c r="IO17" s="107">
        <f t="shared" si="28"/>
        <v>60.6</v>
      </c>
      <c r="IP17" s="107">
        <f t="shared" si="28"/>
        <v>62.4</v>
      </c>
      <c r="IQ17" s="107">
        <f t="shared" si="28"/>
        <v>64.5</v>
      </c>
      <c r="IR17" s="101"/>
      <c r="IS17" s="101"/>
      <c r="IT17" s="101"/>
      <c r="IU17" s="101"/>
      <c r="IV17" s="101"/>
      <c r="IW17" s="106" t="s">
        <v>158</v>
      </c>
      <c r="IX17" s="107">
        <f>IF(IX7="-",NA(),IX7)</f>
        <v>13.6</v>
      </c>
      <c r="IY17" s="107">
        <f t="shared" ref="IY17:JB17" si="29">IF(IY7="-",NA(),IY7)</f>
        <v>9.4</v>
      </c>
      <c r="IZ17" s="107">
        <f t="shared" si="29"/>
        <v>12</v>
      </c>
      <c r="JA17" s="107">
        <f t="shared" si="29"/>
        <v>8.5</v>
      </c>
      <c r="JB17" s="107">
        <f t="shared" si="29"/>
        <v>7.3</v>
      </c>
      <c r="JC17" s="101"/>
      <c r="JD17" s="101"/>
      <c r="JE17" s="101"/>
      <c r="JF17" s="101"/>
      <c r="JG17" s="106" t="s">
        <v>158</v>
      </c>
      <c r="JH17" s="107">
        <f>IF(JH7="-",NA(),JH7)</f>
        <v>75.5</v>
      </c>
      <c r="JI17" s="107">
        <f t="shared" ref="JI17:JL17" si="30">IF(JI7="-",NA(),JI7)</f>
        <v>46.1</v>
      </c>
      <c r="JJ17" s="107">
        <f t="shared" si="30"/>
        <v>52.3</v>
      </c>
      <c r="JK17" s="107">
        <f t="shared" si="30"/>
        <v>37</v>
      </c>
      <c r="JL17" s="107">
        <f t="shared" si="30"/>
        <v>80.7</v>
      </c>
      <c r="JM17" s="101"/>
      <c r="JN17" s="101"/>
      <c r="JO17" s="101"/>
      <c r="JP17" s="101"/>
      <c r="JQ17" s="106" t="s">
        <v>158</v>
      </c>
      <c r="JR17" s="107">
        <f>IF(JR7="-",NA(),JR7)</f>
        <v>263.7</v>
      </c>
      <c r="JS17" s="107">
        <f t="shared" ref="JS17:JV17" si="31">IF(JS7="-",NA(),JS7)</f>
        <v>232.4</v>
      </c>
      <c r="JT17" s="107">
        <f t="shared" si="31"/>
        <v>139.4</v>
      </c>
      <c r="JU17" s="107">
        <f t="shared" si="31"/>
        <v>129.69999999999999</v>
      </c>
      <c r="JV17" s="107">
        <f t="shared" si="31"/>
        <v>75.599999999999994</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f>IF(KL7="-",NA(),KL7)</f>
        <v>83.4</v>
      </c>
      <c r="KM17" s="107">
        <f t="shared" ref="KM17:KP17" si="33">IF(KM7="-",NA(),KM7)</f>
        <v>100</v>
      </c>
      <c r="KN17" s="107">
        <f t="shared" si="33"/>
        <v>100</v>
      </c>
      <c r="KO17" s="107">
        <f t="shared" si="33"/>
        <v>100</v>
      </c>
      <c r="KP17" s="107">
        <f t="shared" si="33"/>
        <v>100</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159</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160</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160</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160</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160</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160</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160</v>
      </c>
      <c r="DK18" s="107">
        <f>IF(DP7="-",NA(),DP7)</f>
        <v>23.7</v>
      </c>
      <c r="DL18" s="107">
        <f t="shared" ref="DL18:DO18" si="45">IF(DQ7="-",NA(),DQ7)</f>
        <v>21.6</v>
      </c>
      <c r="DM18" s="107">
        <f t="shared" si="45"/>
        <v>13.7</v>
      </c>
      <c r="DN18" s="107">
        <f t="shared" si="45"/>
        <v>16.3</v>
      </c>
      <c r="DO18" s="107">
        <f t="shared" si="45"/>
        <v>14.2</v>
      </c>
      <c r="DP18" s="101"/>
      <c r="DQ18" s="101"/>
      <c r="DR18" s="101"/>
      <c r="DS18" s="101"/>
      <c r="DT18" s="106" t="s">
        <v>160</v>
      </c>
      <c r="DU18" s="107">
        <f>IF(DZ7="-",NA(),DZ7)</f>
        <v>126.1</v>
      </c>
      <c r="DV18" s="107">
        <f t="shared" ref="DV18:DY18" si="46">IF(EA7="-",NA(),EA7)</f>
        <v>102.3</v>
      </c>
      <c r="DW18" s="107">
        <f t="shared" si="46"/>
        <v>98.2</v>
      </c>
      <c r="DX18" s="107">
        <f t="shared" si="46"/>
        <v>100.3</v>
      </c>
      <c r="DY18" s="107">
        <f t="shared" si="46"/>
        <v>98.3</v>
      </c>
      <c r="DZ18" s="101"/>
      <c r="EA18" s="101"/>
      <c r="EB18" s="101"/>
      <c r="EC18" s="101"/>
      <c r="ED18" s="106" t="s">
        <v>160</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160</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160</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160</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160</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160</v>
      </c>
      <c r="GY18" s="107">
        <f>IF(OR(NOT($GY$8),HD7="-"),NA(),HD7)</f>
        <v>51.6</v>
      </c>
      <c r="GZ18" s="107">
        <f>IF(OR(NOT($GY$8),HE7="-"),NA(),HE7)</f>
        <v>49.8</v>
      </c>
      <c r="HA18" s="107">
        <f>IF(OR(NOT($GY$8),HF7="-"),NA(),HF7)</f>
        <v>50.3</v>
      </c>
      <c r="HB18" s="107">
        <f>IF(OR(NOT($GY$8),HG7="-"),NA(),HG7)</f>
        <v>47.9</v>
      </c>
      <c r="HC18" s="107">
        <f>IF(OR(NOT($GY$8),HH7="-"),NA(),HH7)</f>
        <v>54</v>
      </c>
      <c r="HD18" s="101"/>
      <c r="HE18" s="101"/>
      <c r="HF18" s="101"/>
      <c r="HG18" s="101"/>
      <c r="HH18" s="106" t="s">
        <v>160</v>
      </c>
      <c r="HI18" s="107">
        <f>IF(OR(NOT($HI$8),HN7="-"),NA(),HN7)</f>
        <v>8.5</v>
      </c>
      <c r="HJ18" s="107">
        <f>IF(OR(NOT($HI$8),HO7="-"),NA(),HO7)</f>
        <v>11.5</v>
      </c>
      <c r="HK18" s="107">
        <f>IF(OR(NOT($HI$8),HP7="-"),NA(),HP7)</f>
        <v>5.2</v>
      </c>
      <c r="HL18" s="107">
        <f>IF(OR(NOT($HI$8),HQ7="-"),NA(),HQ7)</f>
        <v>13</v>
      </c>
      <c r="HM18" s="107">
        <f>IF(OR(NOT($HI$8),HR7="-"),NA(),HR7)</f>
        <v>8.9</v>
      </c>
      <c r="HN18" s="101"/>
      <c r="HO18" s="101"/>
      <c r="HP18" s="101"/>
      <c r="HQ18" s="101"/>
      <c r="HR18" s="106" t="s">
        <v>160</v>
      </c>
      <c r="HS18" s="107">
        <f>IF(OR(NOT($HS$8),HX7="-"),NA(),HX7)</f>
        <v>58.5</v>
      </c>
      <c r="HT18" s="107">
        <f>IF(OR(NOT($HS$8),HY7="-"),NA(),HY7)</f>
        <v>34.5</v>
      </c>
      <c r="HU18" s="107">
        <f>IF(OR(NOT($HS$8),HZ7="-"),NA(),HZ7)</f>
        <v>26.3</v>
      </c>
      <c r="HV18" s="107">
        <f>IF(OR(NOT($HS$8),IA7="-"),NA(),IA7)</f>
        <v>24.5</v>
      </c>
      <c r="HW18" s="107">
        <f>IF(OR(NOT($HS$8),IB7="-"),NA(),IB7)</f>
        <v>15.2</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f>IF(OR(NOT($IM$8),IR7="-"),NA(),IR7)</f>
        <v>7.1</v>
      </c>
      <c r="IN18" s="107">
        <f>IF(OR(NOT($IM$8),IS7="-"),NA(),IS7)</f>
        <v>40.700000000000003</v>
      </c>
      <c r="IO18" s="107">
        <f>IF(OR(NOT($IM$8),IT7="-"),NA(),IT7)</f>
        <v>52.3</v>
      </c>
      <c r="IP18" s="107">
        <f>IF(OR(NOT($IM$8),IU7="-"),NA(),IU7)</f>
        <v>52.8</v>
      </c>
      <c r="IQ18" s="107">
        <f>IF(OR(NOT($IM$8),IV7="-"),NA(),IV7)</f>
        <v>51.2</v>
      </c>
      <c r="IR18" s="101"/>
      <c r="IS18" s="101"/>
      <c r="IT18" s="101"/>
      <c r="IU18" s="101"/>
      <c r="IV18" s="101"/>
      <c r="IW18" s="106" t="s">
        <v>160</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160</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160</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161</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162</v>
      </c>
      <c r="C20" s="197"/>
      <c r="D20" s="101"/>
    </row>
    <row r="21" spans="1:374">
      <c r="A21" s="98">
        <f t="shared" si="7"/>
        <v>7</v>
      </c>
      <c r="B21" s="197" t="s">
        <v>163</v>
      </c>
      <c r="C21" s="197"/>
      <c r="D21" s="101"/>
    </row>
    <row r="22" spans="1:374">
      <c r="A22" s="98">
        <f t="shared" si="7"/>
        <v>8</v>
      </c>
      <c r="B22" s="197" t="s">
        <v>164</v>
      </c>
      <c r="C22" s="197"/>
      <c r="D22" s="101"/>
      <c r="E22" s="198" t="s">
        <v>165</v>
      </c>
      <c r="F22" s="199"/>
      <c r="G22" s="199"/>
      <c r="H22" s="199"/>
      <c r="I22" s="200"/>
    </row>
    <row r="23" spans="1:374">
      <c r="A23" s="98">
        <f t="shared" si="7"/>
        <v>9</v>
      </c>
      <c r="B23" s="197" t="s">
        <v>166</v>
      </c>
      <c r="C23" s="197"/>
      <c r="D23" s="101"/>
      <c r="E23" s="201"/>
      <c r="F23" s="202"/>
      <c r="G23" s="202"/>
      <c r="H23" s="202"/>
      <c r="I23" s="203"/>
    </row>
    <row r="24" spans="1:374">
      <c r="A24" s="98">
        <f t="shared" si="7"/>
        <v>10</v>
      </c>
      <c r="B24" s="197" t="s">
        <v>167</v>
      </c>
      <c r="C24" s="197"/>
      <c r="D24" s="101"/>
      <c r="E24" s="201"/>
      <c r="F24" s="202"/>
      <c r="G24" s="202"/>
      <c r="H24" s="202"/>
      <c r="I24" s="203"/>
    </row>
    <row r="25" spans="1:374">
      <c r="A25" s="98">
        <f t="shared" si="7"/>
        <v>11</v>
      </c>
      <c r="B25" s="197" t="s">
        <v>168</v>
      </c>
      <c r="C25" s="197"/>
      <c r="D25" s="101"/>
      <c r="E25" s="201"/>
      <c r="F25" s="202"/>
      <c r="G25" s="202"/>
      <c r="H25" s="202"/>
      <c r="I25" s="203"/>
    </row>
    <row r="26" spans="1:374">
      <c r="A26" s="98">
        <f t="shared" si="7"/>
        <v>12</v>
      </c>
      <c r="B26" s="197" t="s">
        <v>169</v>
      </c>
      <c r="C26" s="197"/>
      <c r="D26" s="101"/>
      <c r="E26" s="201"/>
      <c r="F26" s="202"/>
      <c r="G26" s="202"/>
      <c r="H26" s="202"/>
      <c r="I26" s="203"/>
    </row>
    <row r="27" spans="1:374">
      <c r="A27" s="98">
        <f t="shared" si="7"/>
        <v>13</v>
      </c>
      <c r="B27" s="197" t="s">
        <v>170</v>
      </c>
      <c r="C27" s="197"/>
      <c r="D27" s="101"/>
      <c r="E27" s="201"/>
      <c r="F27" s="202"/>
      <c r="G27" s="202"/>
      <c r="H27" s="202"/>
      <c r="I27" s="203"/>
    </row>
    <row r="28" spans="1:374">
      <c r="A28" s="98">
        <f t="shared" si="7"/>
        <v>14</v>
      </c>
      <c r="B28" s="197" t="s">
        <v>171</v>
      </c>
      <c r="C28" s="197"/>
      <c r="D28" s="101"/>
      <c r="E28" s="201"/>
      <c r="F28" s="202"/>
      <c r="G28" s="202"/>
      <c r="H28" s="202"/>
      <c r="I28" s="203"/>
    </row>
    <row r="29" spans="1:374">
      <c r="A29" s="98">
        <f t="shared" si="7"/>
        <v>15</v>
      </c>
      <c r="B29" s="197" t="s">
        <v>172</v>
      </c>
      <c r="C29" s="197"/>
      <c r="D29" s="101"/>
      <c r="E29" s="201"/>
      <c r="F29" s="202"/>
      <c r="G29" s="202"/>
      <c r="H29" s="202"/>
      <c r="I29" s="203"/>
    </row>
    <row r="30" spans="1:374">
      <c r="A30" s="98">
        <f t="shared" si="7"/>
        <v>16</v>
      </c>
      <c r="B30" s="197" t="s">
        <v>173</v>
      </c>
      <c r="C30" s="197"/>
      <c r="D30" s="101"/>
      <c r="E30" s="201"/>
      <c r="F30" s="202"/>
      <c r="G30" s="202"/>
      <c r="H30" s="202"/>
      <c r="I30" s="203"/>
    </row>
    <row r="31" spans="1:374">
      <c r="A31" s="98">
        <f t="shared" si="7"/>
        <v>17</v>
      </c>
      <c r="B31" s="197" t="s">
        <v>174</v>
      </c>
      <c r="C31" s="197"/>
      <c r="D31" s="101"/>
      <c r="E31" s="201"/>
      <c r="F31" s="202"/>
      <c r="G31" s="202"/>
      <c r="H31" s="202"/>
      <c r="I31" s="203"/>
    </row>
    <row r="32" spans="1:374">
      <c r="A32" s="98">
        <f t="shared" si="7"/>
        <v>18</v>
      </c>
      <c r="B32" s="197" t="s">
        <v>175</v>
      </c>
      <c r="C32" s="197"/>
      <c r="D32" s="101"/>
      <c r="E32" s="201"/>
      <c r="F32" s="202"/>
      <c r="G32" s="202"/>
      <c r="H32" s="202"/>
      <c r="I32" s="203"/>
    </row>
    <row r="33" spans="1:16">
      <c r="A33" s="98">
        <f t="shared" si="7"/>
        <v>19</v>
      </c>
      <c r="B33" s="197" t="s">
        <v>176</v>
      </c>
      <c r="C33" s="197"/>
      <c r="D33" s="101"/>
      <c r="E33" s="201"/>
      <c r="F33" s="202"/>
      <c r="G33" s="202"/>
      <c r="H33" s="202"/>
      <c r="I33" s="203"/>
    </row>
    <row r="34" spans="1:16">
      <c r="A34" s="98">
        <f t="shared" si="7"/>
        <v>20</v>
      </c>
      <c r="B34" s="197" t="s">
        <v>177</v>
      </c>
      <c r="C34" s="197"/>
      <c r="D34" s="101"/>
      <c r="E34" s="201"/>
      <c r="F34" s="202"/>
      <c r="G34" s="202"/>
      <c r="H34" s="202"/>
      <c r="I34" s="203"/>
    </row>
    <row r="35" spans="1:16" ht="25.5" customHeight="1">
      <c r="E35" s="204"/>
      <c r="F35" s="205"/>
      <c r="G35" s="205"/>
      <c r="H35" s="205"/>
      <c r="I35" s="206"/>
    </row>
    <row r="37" spans="1:16">
      <c r="L37" s="198" t="s">
        <v>165</v>
      </c>
      <c r="M37" s="199"/>
      <c r="N37" s="199"/>
      <c r="O37" s="199"/>
      <c r="P37" s="200"/>
    </row>
    <row r="38" spans="1:16">
      <c r="L38" s="201"/>
      <c r="M38" s="202"/>
      <c r="N38" s="202"/>
      <c r="O38" s="202"/>
      <c r="P38" s="203"/>
    </row>
    <row r="39" spans="1:16">
      <c r="L39" s="201"/>
      <c r="M39" s="202"/>
      <c r="N39" s="202"/>
      <c r="O39" s="202"/>
      <c r="P39" s="203"/>
    </row>
    <row r="40" spans="1:16">
      <c r="L40" s="201"/>
      <c r="M40" s="202"/>
      <c r="N40" s="202"/>
      <c r="O40" s="202"/>
      <c r="P40" s="203"/>
    </row>
    <row r="41" spans="1:16">
      <c r="L41" s="201"/>
      <c r="M41" s="202"/>
      <c r="N41" s="202"/>
      <c r="O41" s="202"/>
      <c r="P41" s="203"/>
    </row>
    <row r="42" spans="1:16">
      <c r="L42" s="201"/>
      <c r="M42" s="202"/>
      <c r="N42" s="202"/>
      <c r="O42" s="202"/>
      <c r="P42" s="203"/>
    </row>
    <row r="43" spans="1:16">
      <c r="L43" s="201"/>
      <c r="M43" s="202"/>
      <c r="N43" s="202"/>
      <c r="O43" s="202"/>
      <c r="P43" s="203"/>
    </row>
    <row r="44" spans="1:16">
      <c r="L44" s="201"/>
      <c r="M44" s="202"/>
      <c r="N44" s="202"/>
      <c r="O44" s="202"/>
      <c r="P44" s="203"/>
    </row>
    <row r="45" spans="1:16">
      <c r="L45" s="201"/>
      <c r="M45" s="202"/>
      <c r="N45" s="202"/>
      <c r="O45" s="202"/>
      <c r="P45" s="203"/>
    </row>
    <row r="46" spans="1:16">
      <c r="L46" s="201"/>
      <c r="M46" s="202"/>
      <c r="N46" s="202"/>
      <c r="O46" s="202"/>
      <c r="P46" s="203"/>
    </row>
    <row r="47" spans="1:16">
      <c r="L47" s="201"/>
      <c r="M47" s="202"/>
      <c r="N47" s="202"/>
      <c r="O47" s="202"/>
      <c r="P47" s="203"/>
    </row>
    <row r="48" spans="1:16">
      <c r="L48" s="201"/>
      <c r="M48" s="202"/>
      <c r="N48" s="202"/>
      <c r="O48" s="202"/>
      <c r="P48" s="203"/>
    </row>
    <row r="49" spans="12:16">
      <c r="L49" s="201"/>
      <c r="M49" s="202"/>
      <c r="N49" s="202"/>
      <c r="O49" s="202"/>
      <c r="P49" s="203"/>
    </row>
    <row r="50" spans="12:16" ht="26.25" customHeight="1">
      <c r="L50" s="204"/>
      <c r="M50" s="205"/>
      <c r="N50" s="205"/>
      <c r="O50" s="205"/>
      <c r="P50" s="206"/>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2018-02-20T02:50:27Z</cp:lastPrinted>
  <dcterms:created xsi:type="dcterms:W3CDTF">2017-12-18T06:19:20Z</dcterms:created>
  <dcterms:modified xsi:type="dcterms:W3CDTF">2018-02-20T02:50:33Z</dcterms:modified>
  <cp:category/>
</cp:coreProperties>
</file>