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報告書（生成結果）\公営企業経営比較分析表\2020\47法非適用_電気\"/>
    </mc:Choice>
  </mc:AlternateContent>
  <workbookProtection workbookAlgorithmName="SHA-512" workbookHashValue="vZy67+0E05KiRXE7I2thOF1l7XOe+eZlcMyKmL6XzvUiYtN06aCO4aixMIwfBH8hCy/9mme2zAXX/5I7SnbenA==" workbookSaltValue="y+XNY2b8sx+NN6IrP8aZp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<sst xmlns="http://schemas.openxmlformats.org/spreadsheetml/2006/main" count="974" uniqueCount="283">
  <si>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</si>
  <si>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</si>
  <si>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</si>
  <si>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</si>
  <si>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</si>
  <si>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</si>
  <si>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</si>
  <si>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</si>
  <si>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余剰金なし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</si>
  <si>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</si>
  <si>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</si>
  <si>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</si>
  <si>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</si>
  <si>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</si>
  <si>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</si>
  <si>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</si>
  <si>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</si>
  <si>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</si>
  <si>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</si>
  <si>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</si>
  <si>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</si>
  <si>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</si>
  <si>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</si>
  <si>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</si>
  <si>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</si>
  <si>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</si>
  <si>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</si>
  <si>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</si>
  <si>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</si>
  <si>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</si>
  <si>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</si>
  <si>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</si>
  <si>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</si>
  <si>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</si>
  <si>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</si>
  <si>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</si>
  <si>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</si>
  <si>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</si>
  <si>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</si>
  <si>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</si>
  <si>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</si>
  <si>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</si>
  <si>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</si>
  <si>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</si>
  <si>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</si>
  <si>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</si>
  <si>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</si>
  <si>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</si>
  <si>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</si>
  <si>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</si>
  <si>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</si>
  <si>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</si>
  <si>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</si>
  <si>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</si>
  <si>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</si>
  <si>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</si>
  <si>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</si>
  <si>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</si>
  <si>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</si>
  <si>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</si>
  <si>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</si>
  <si>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</si>
  <si>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</si>
  <si>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</si>
  <si>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</si>
  <si>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</si>
  <si>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</si>
  <si>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</si>
  <si>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</si>
  <si>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</si>
  <si>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</si>
  <si>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</si>
  <si>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</si>
  <si>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</si>
  <si>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</si>
  <si>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</si>
  <si>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</si>
  <si>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</si>
  <si>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</si>
  <si>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</si>
  <si>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</si>
  <si>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</si>
  <si>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</si>
  <si>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</si>
  <si>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</si>
  <si>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</si>
  <si>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</si>
  <si>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</si>
  <si>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</si>
  <si>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</si>
  <si>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</si>
  <si>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</si>
  <si>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</si>
  <si>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</si>
  <si>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</si>
  <si>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</si>
  <si>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</si>
  <si>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</si>
  <si>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</si>
  <si>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</si>
  <si>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</si>
  <si>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</si>
  <si>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</si>
  <si>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</si>
  <si>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</si>
  <si>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</si>
  <si>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</si>
  <si>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</si>
  <si>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</si>
  <si>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</si>
  <si>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</si>
  <si>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</si>
  <si>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</si>
  <si>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</si>
  <si>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</si>
  <si>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</si>
  <si>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</si>
  <si>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</si>
  <si>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</si>
  <si>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</si>
  <si>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</si>
  <si>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322032</t>
  </si>
  <si>
    <t>47</t>
  </si>
  <si>
    <t>04</t>
  </si>
  <si>
    <t>0</t>
  </si>
  <si>
    <t>000</t>
  </si>
  <si>
    <t>島根県　出雲市</t>
  </si>
  <si>
    <t>法非適用</t>
  </si>
  <si>
    <t>電気事業</t>
  </si>
  <si>
    <t>非設置</t>
  </si>
  <si>
    <t>該当数値なし</t>
  </si>
  <si>
    <t>-</t>
  </si>
  <si>
    <t>令和５年５月末日　キララトゥーリマキ風力発電所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</si>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</sst>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2" borderId="12" xfId="2"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74.900000000000006</c:v>
                </c:pt>
                <c:pt idx="1">
                  <c:v>115.9</c:v>
                </c:pt>
                <c:pt idx="2">
                  <c:v>85</c:v>
                </c:pt>
                <c:pt idx="3">
                  <c:v>67.900000000000006</c:v>
                </c:pt>
                <c:pt idx="4">
                  <c:v>100</c:v>
                </c:pt>
              </c:numCache>
            </c:numRef>
          </c:val>
          <c:extLst>
            <c:ext xmlns:c16="http://schemas.microsoft.com/office/drawing/2014/chart" uri="{C3380CC4-5D6E-409C-BE32-E72D297353CC}">
              <c16:uniqueId val="{00000000-6AF8-4F6E-AB58-FE2B0CF12A9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6AF8-4F6E-AB58-FE2B0CF12A9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F8-4F6E-AB58-FE2B0CF12A9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79.8</c:v>
                </c:pt>
                <c:pt idx="1">
                  <c:v>83.6</c:v>
                </c:pt>
                <c:pt idx="2">
                  <c:v>75.599999999999994</c:v>
                </c:pt>
                <c:pt idx="3">
                  <c:v>100</c:v>
                </c:pt>
                <c:pt idx="4">
                  <c:v>100</c:v>
                </c:pt>
              </c:numCache>
            </c:numRef>
          </c:val>
          <c:extLst>
            <c:ext xmlns:c16="http://schemas.microsoft.com/office/drawing/2014/chart" uri="{C3380CC4-5D6E-409C-BE32-E72D297353CC}">
              <c16:uniqueId val="{00000000-B41C-4369-953F-0A9F6D7A2A3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B41C-4369-953F-0A9F6D7A2A3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457-4710-9292-C217FB68DB9E}"/>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57-4710-9292-C217FB68DB9E}"/>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5-46BF-8C52-6923D7333D2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5-46BF-8C52-6923D7333D2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9-49E3-97E1-2233D338F3F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9-49E3-97E1-2233D338F3F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C-48F9-865C-8EF97C4C9487}"/>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C-48F9-865C-8EF97C4C9487}"/>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C-4E23-B165-D83AD28FC872}"/>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C-4E23-B165-D83AD28FC872}"/>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63.1</c:v>
                </c:pt>
                <c:pt idx="1">
                  <c:v>63.6</c:v>
                </c:pt>
                <c:pt idx="2">
                  <c:v>65.900000000000006</c:v>
                </c:pt>
                <c:pt idx="3">
                  <c:v>#N/A</c:v>
                </c:pt>
                <c:pt idx="4">
                  <c:v>#N/A</c:v>
                </c:pt>
              </c:numCache>
            </c:numRef>
          </c:val>
          <c:extLst>
            <c:ext xmlns:c16="http://schemas.microsoft.com/office/drawing/2014/chart" uri="{C3380CC4-5D6E-409C-BE32-E72D297353CC}">
              <c16:uniqueId val="{00000000-2B54-4928-AAF3-77A9FB32235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53.5</c:v>
                </c:pt>
                <c:pt idx="1">
                  <c:v>67.599999999999994</c:v>
                </c:pt>
                <c:pt idx="2">
                  <c:v>67.8</c:v>
                </c:pt>
                <c:pt idx="3">
                  <c:v>71</c:v>
                </c:pt>
                <c:pt idx="4">
                  <c:v>70.5</c:v>
                </c:pt>
              </c:numCache>
            </c:numRef>
          </c:val>
          <c:smooth val="0"/>
          <c:extLst>
            <c:ext xmlns:c16="http://schemas.microsoft.com/office/drawing/2014/chart" uri="{C3380CC4-5D6E-409C-BE32-E72D297353CC}">
              <c16:uniqueId val="{00000001-2B54-4928-AAF3-77A9FB32235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0</c:v>
                </c:pt>
                <c:pt idx="1">
                  <c:v>0</c:v>
                </c:pt>
                <c:pt idx="2">
                  <c:v>0</c:v>
                </c:pt>
                <c:pt idx="3">
                  <c:v>#N/A</c:v>
                </c:pt>
                <c:pt idx="4">
                  <c:v>#N/A</c:v>
                </c:pt>
              </c:numCache>
            </c:numRef>
          </c:val>
          <c:extLst>
            <c:ext xmlns:c16="http://schemas.microsoft.com/office/drawing/2014/chart" uri="{C3380CC4-5D6E-409C-BE32-E72D297353CC}">
              <c16:uniqueId val="{00000000-3103-405E-B058-138615546AEE}"/>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5.5</c:v>
                </c:pt>
                <c:pt idx="1">
                  <c:v>0</c:v>
                </c:pt>
                <c:pt idx="2">
                  <c:v>0.6</c:v>
                </c:pt>
                <c:pt idx="3">
                  <c:v>0.2</c:v>
                </c:pt>
                <c:pt idx="4">
                  <c:v>0.1</c:v>
                </c:pt>
              </c:numCache>
            </c:numRef>
          </c:val>
          <c:smooth val="0"/>
          <c:extLst>
            <c:ext xmlns:c16="http://schemas.microsoft.com/office/drawing/2014/chart" uri="{C3380CC4-5D6E-409C-BE32-E72D297353CC}">
              <c16:uniqueId val="{00000001-3103-405E-B058-138615546AEE}"/>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32.5</c:v>
                </c:pt>
                <c:pt idx="1">
                  <c:v>9.3000000000000007</c:v>
                </c:pt>
                <c:pt idx="2">
                  <c:v>0</c:v>
                </c:pt>
                <c:pt idx="3">
                  <c:v>#N/A</c:v>
                </c:pt>
                <c:pt idx="4">
                  <c:v>#N/A</c:v>
                </c:pt>
              </c:numCache>
            </c:numRef>
          </c:val>
          <c:extLst>
            <c:ext xmlns:c16="http://schemas.microsoft.com/office/drawing/2014/chart" uri="{C3380CC4-5D6E-409C-BE32-E72D297353CC}">
              <c16:uniqueId val="{00000000-CE37-411C-B6BB-489DB3A0AD35}"/>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0.5</c:v>
                </c:pt>
                <c:pt idx="1">
                  <c:v>25.6</c:v>
                </c:pt>
                <c:pt idx="2">
                  <c:v>43.5</c:v>
                </c:pt>
                <c:pt idx="3">
                  <c:v>42.8</c:v>
                </c:pt>
                <c:pt idx="4">
                  <c:v>41</c:v>
                </c:pt>
              </c:numCache>
            </c:numRef>
          </c:val>
          <c:smooth val="0"/>
          <c:extLst>
            <c:ext xmlns:c16="http://schemas.microsoft.com/office/drawing/2014/chart" uri="{C3380CC4-5D6E-409C-BE32-E72D297353CC}">
              <c16:uniqueId val="{00000001-CE37-411C-B6BB-489DB3A0AD35}"/>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7D-49AD-A14A-11D9C8B5E2F7}"/>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D-49AD-A14A-11D9C8B5E2F7}"/>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164.6</c:v>
                </c:pt>
                <c:pt idx="1">
                  <c:v>375.5</c:v>
                </c:pt>
                <c:pt idx="2">
                  <c:v>149.80000000000001</c:v>
                </c:pt>
                <c:pt idx="3">
                  <c:v>67.7</c:v>
                </c:pt>
                <c:pt idx="4">
                  <c:v>68.599999999999994</c:v>
                </c:pt>
              </c:numCache>
            </c:numRef>
          </c:val>
          <c:extLst>
            <c:ext xmlns:c16="http://schemas.microsoft.com/office/drawing/2014/chart" uri="{C3380CC4-5D6E-409C-BE32-E72D297353CC}">
              <c16:uniqueId val="{00000000-58FD-4FD4-872A-02A78AFFBE4C}"/>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58FD-4FD4-872A-02A78AFFBE4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8FD-4FD4-872A-02A78AFFBE4C}"/>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64.5</c:v>
                </c:pt>
                <c:pt idx="1">
                  <c:v>66.900000000000006</c:v>
                </c:pt>
                <c:pt idx="2">
                  <c:v>65.099999999999994</c:v>
                </c:pt>
                <c:pt idx="3">
                  <c:v>#N/A</c:v>
                </c:pt>
                <c:pt idx="4">
                  <c:v>#N/A</c:v>
                </c:pt>
              </c:numCache>
            </c:numRef>
          </c:val>
          <c:extLst>
            <c:ext xmlns:c16="http://schemas.microsoft.com/office/drawing/2014/chart" uri="{C3380CC4-5D6E-409C-BE32-E72D297353CC}">
              <c16:uniqueId val="{00000000-DE7E-4D30-83FA-F8651FE2B10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43.2</c:v>
                </c:pt>
                <c:pt idx="1">
                  <c:v>49.1</c:v>
                </c:pt>
                <c:pt idx="2">
                  <c:v>33.799999999999997</c:v>
                </c:pt>
                <c:pt idx="3">
                  <c:v>24</c:v>
                </c:pt>
                <c:pt idx="4">
                  <c:v>23.8</c:v>
                </c:pt>
              </c:numCache>
            </c:numRef>
          </c:val>
          <c:smooth val="0"/>
          <c:extLst>
            <c:ext xmlns:c16="http://schemas.microsoft.com/office/drawing/2014/chart" uri="{C3380CC4-5D6E-409C-BE32-E72D297353CC}">
              <c16:uniqueId val="{00000001-DE7E-4D30-83FA-F8651FE2B10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7.3</c:v>
                </c:pt>
                <c:pt idx="1">
                  <c:v>12.6</c:v>
                </c:pt>
                <c:pt idx="2">
                  <c:v>5.9</c:v>
                </c:pt>
                <c:pt idx="3">
                  <c:v>3.3</c:v>
                </c:pt>
                <c:pt idx="4">
                  <c:v>2.8</c:v>
                </c:pt>
              </c:numCache>
            </c:numRef>
          </c:val>
          <c:extLst>
            <c:ext xmlns:c16="http://schemas.microsoft.com/office/drawing/2014/chart" uri="{C3380CC4-5D6E-409C-BE32-E72D297353CC}">
              <c16:uniqueId val="{00000000-1B53-45D3-925F-23A515C1EF0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1B53-45D3-925F-23A515C1EF0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80.7</c:v>
                </c:pt>
                <c:pt idx="1">
                  <c:v>49.1</c:v>
                </c:pt>
                <c:pt idx="2">
                  <c:v>75.900000000000006</c:v>
                </c:pt>
                <c:pt idx="3">
                  <c:v>60.2</c:v>
                </c:pt>
                <c:pt idx="4">
                  <c:v>36.5</c:v>
                </c:pt>
              </c:numCache>
            </c:numRef>
          </c:val>
          <c:extLst>
            <c:ext xmlns:c16="http://schemas.microsoft.com/office/drawing/2014/chart" uri="{C3380CC4-5D6E-409C-BE32-E72D297353CC}">
              <c16:uniqueId val="{00000000-17F2-4138-A0F7-15E488C469FD}"/>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17F2-4138-A0F7-15E488C469FD}"/>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75.599999999999994</c:v>
                </c:pt>
                <c:pt idx="1">
                  <c:v>0</c:v>
                </c:pt>
                <c:pt idx="2">
                  <c:v>0</c:v>
                </c:pt>
                <c:pt idx="3">
                  <c:v>0</c:v>
                </c:pt>
                <c:pt idx="4">
                  <c:v>0</c:v>
                </c:pt>
              </c:numCache>
            </c:numRef>
          </c:val>
          <c:extLst>
            <c:ext xmlns:c16="http://schemas.microsoft.com/office/drawing/2014/chart" uri="{C3380CC4-5D6E-409C-BE32-E72D297353CC}">
              <c16:uniqueId val="{00000000-6006-4B89-AF37-411FE6D6BF1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6006-4B89-AF37-411FE6D6BF1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8-4435-B720-8DAED71FB0B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8-4435-B720-8DAED71FB0B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0D-45E0-B67A-90EB00EB43D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BA0D-45E0-B67A-90EB00EB43D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B-4E90-B66F-ECDB9313B88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B-4E90-B66F-ECDB9313B88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B-47B2-8131-C365B2CFB40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B-47B2-8131-C365B2CFB40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4E-40DB-BED7-C4F73D9276F1}"/>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E-40DB-BED7-C4F73D9276F1}"/>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D2-40E2-A574-877DD21976DF}"/>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D2-40E2-A574-877DD21976DF}"/>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8-4A33-9793-506732FFAF2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8-4A33-9793-506732FFAF2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2A8-4A33-9793-506732FFAF2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E4-4AF1-B8CD-DB87FDD317F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4-4AF1-B8CD-DB87FDD317F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21355.8</c:v>
                </c:pt>
                <c:pt idx="1">
                  <c:v>14608</c:v>
                </c:pt>
                <c:pt idx="2">
                  <c:v>19230</c:v>
                </c:pt>
                <c:pt idx="3">
                  <c:v>31511.200000000001</c:v>
                </c:pt>
                <c:pt idx="4">
                  <c:v>31277.3</c:v>
                </c:pt>
              </c:numCache>
            </c:numRef>
          </c:val>
          <c:extLst>
            <c:ext xmlns:c16="http://schemas.microsoft.com/office/drawing/2014/chart" uri="{C3380CC4-5D6E-409C-BE32-E72D297353CC}">
              <c16:uniqueId val="{00000000-98EC-4C0F-B0AB-91D00237CA8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98EC-4C0F-B0AB-91D00237CA8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5895</c:v>
                </c:pt>
                <c:pt idx="1">
                  <c:v>35345</c:v>
                </c:pt>
                <c:pt idx="2">
                  <c:v>-7695</c:v>
                </c:pt>
                <c:pt idx="3">
                  <c:v>-4992</c:v>
                </c:pt>
                <c:pt idx="4">
                  <c:v>-4136</c:v>
                </c:pt>
              </c:numCache>
            </c:numRef>
          </c:val>
          <c:extLst>
            <c:ext xmlns:c16="http://schemas.microsoft.com/office/drawing/2014/chart" uri="{C3380CC4-5D6E-409C-BE32-E72D297353CC}">
              <c16:uniqueId val="{00000000-2922-4F2B-B023-8B13C929311E}"/>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2922-4F2B-B023-8B13C929311E}"/>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45.5</c:v>
                </c:pt>
                <c:pt idx="1">
                  <c:v>47.5</c:v>
                </c:pt>
                <c:pt idx="2">
                  <c:v>47</c:v>
                </c:pt>
                <c:pt idx="3">
                  <c:v>3.3</c:v>
                </c:pt>
                <c:pt idx="4">
                  <c:v>2.8</c:v>
                </c:pt>
              </c:numCache>
            </c:numRef>
          </c:val>
          <c:extLst>
            <c:ext xmlns:c16="http://schemas.microsoft.com/office/drawing/2014/chart" uri="{C3380CC4-5D6E-409C-BE32-E72D297353CC}">
              <c16:uniqueId val="{00000000-7A42-4F8F-96C0-27AEF3AC90C6}"/>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7A42-4F8F-96C0-27AEF3AC90C6}"/>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58.3</c:v>
                </c:pt>
                <c:pt idx="1">
                  <c:v>28.3</c:v>
                </c:pt>
                <c:pt idx="2">
                  <c:v>55.1</c:v>
                </c:pt>
                <c:pt idx="3">
                  <c:v>60.2</c:v>
                </c:pt>
                <c:pt idx="4">
                  <c:v>36.5</c:v>
                </c:pt>
              </c:numCache>
            </c:numRef>
          </c:val>
          <c:extLst>
            <c:ext xmlns:c16="http://schemas.microsoft.com/office/drawing/2014/chart" uri="{C3380CC4-5D6E-409C-BE32-E72D297353CC}">
              <c16:uniqueId val="{00000000-0058-41DE-BF96-7346A5CD889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0058-41DE-BF96-7346A5CD889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50.3</c:v>
                </c:pt>
                <c:pt idx="1">
                  <c:v>4.5999999999999996</c:v>
                </c:pt>
                <c:pt idx="2">
                  <c:v>0</c:v>
                </c:pt>
                <c:pt idx="3">
                  <c:v>0</c:v>
                </c:pt>
                <c:pt idx="4">
                  <c:v>0</c:v>
                </c:pt>
              </c:numCache>
            </c:numRef>
          </c:val>
          <c:extLst>
            <c:ext xmlns:c16="http://schemas.microsoft.com/office/drawing/2014/chart" uri="{C3380CC4-5D6E-409C-BE32-E72D297353CC}">
              <c16:uniqueId val="{00000000-1FF2-4771-978A-6C6E0051F8AF}"/>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1FF2-4771-978A-6C6E0051F8AF}"/>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9-4102-A6C9-D5B490830AE1}"/>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9-4102-A6C9-D5B490830AE1}"/>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45.emf"/><Relationship Id="rId26" Type="http://schemas.openxmlformats.org/officeDocument/2006/relationships/image" Target="../media/image53.emf"/><Relationship Id="rId3" Type="http://schemas.openxmlformats.org/officeDocument/2006/relationships/image" Target="../media/image30.emf"/><Relationship Id="rId21" Type="http://schemas.openxmlformats.org/officeDocument/2006/relationships/image" Target="../media/image48.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44.emf"/><Relationship Id="rId25" Type="http://schemas.openxmlformats.org/officeDocument/2006/relationships/image" Target="../media/image52.emf"/><Relationship Id="rId2" Type="http://schemas.openxmlformats.org/officeDocument/2006/relationships/image" Target="../media/image29.emf"/><Relationship Id="rId16" Type="http://schemas.openxmlformats.org/officeDocument/2006/relationships/image" Target="../media/image43.emf"/><Relationship Id="rId20" Type="http://schemas.openxmlformats.org/officeDocument/2006/relationships/image" Target="../media/image47.emf"/><Relationship Id="rId1" Type="http://schemas.openxmlformats.org/officeDocument/2006/relationships/image" Target="../media/image28.emf"/><Relationship Id="rId6" Type="http://schemas.openxmlformats.org/officeDocument/2006/relationships/image" Target="../media/image33.emf"/><Relationship Id="rId11" Type="http://schemas.openxmlformats.org/officeDocument/2006/relationships/image" Target="../media/image38.emf"/><Relationship Id="rId24" Type="http://schemas.openxmlformats.org/officeDocument/2006/relationships/image" Target="../media/image51.emf"/><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50.emf"/><Relationship Id="rId10" Type="http://schemas.openxmlformats.org/officeDocument/2006/relationships/image" Target="../media/image37.emf"/><Relationship Id="rId19" Type="http://schemas.openxmlformats.org/officeDocument/2006/relationships/image" Target="../media/image46.emf"/><Relationship Id="rId4" Type="http://schemas.openxmlformats.org/officeDocument/2006/relationships/image" Target="../media/image31.emf"/><Relationship Id="rId9" Type="http://schemas.openxmlformats.org/officeDocument/2006/relationships/image" Target="../media/image36.emf"/><Relationship Id="rId14" Type="http://schemas.openxmlformats.org/officeDocument/2006/relationships/image" Target="../media/image41.emf"/><Relationship Id="rId22" Type="http://schemas.openxmlformats.org/officeDocument/2006/relationships/image" Target="../media/image49.emf"/><Relationship Id="rId27"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0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0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0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0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0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0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0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0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0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0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0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08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08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082"/>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08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084"/>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085"/>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086"/>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087"/>
                </a:ext>
              </a:extLst>
            </xdr:cNvPicPr>
          </xdr:nvPicPr>
          <xdr:blipFill>
            <a:blip xmlns:r="http://schemas.openxmlformats.org/officeDocument/2006/relationships" r:embed="rId47"/>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088"/>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089"/>
                </a:ext>
              </a:extLst>
            </xdr:cNvPicPr>
          </xdr:nvPicPr>
          <xdr:blipFill>
            <a:blip xmlns:r="http://schemas.openxmlformats.org/officeDocument/2006/relationships" r:embed="rId49"/>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090"/>
                </a:ext>
              </a:extLst>
            </xdr:cNvPicPr>
          </xdr:nvPicPr>
          <xdr:blipFill>
            <a:blip xmlns:r="http://schemas.openxmlformats.org/officeDocument/2006/relationships" r:embed="rId50"/>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091"/>
                </a:ext>
              </a:extLst>
            </xdr:cNvPicPr>
          </xdr:nvPicPr>
          <xdr:blipFill>
            <a:blip xmlns:r="http://schemas.openxmlformats.org/officeDocument/2006/relationships" r:embed="rId5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092"/>
                </a:ext>
              </a:extLst>
            </xdr:cNvPicPr>
          </xdr:nvPicPr>
          <xdr:blipFill>
            <a:blip xmlns:r="http://schemas.openxmlformats.org/officeDocument/2006/relationships" r:embed="rId5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093"/>
                </a:ext>
              </a:extLst>
            </xdr:cNvPicPr>
          </xdr:nvPicPr>
          <xdr:blipFill>
            <a:blip xmlns:r="http://schemas.openxmlformats.org/officeDocument/2006/relationships" r:embed="rId5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094"/>
                </a:ext>
              </a:extLst>
            </xdr:cNvPicPr>
          </xdr:nvPicPr>
          <xdr:blipFill>
            <a:blip xmlns:r="http://schemas.openxmlformats.org/officeDocument/2006/relationships" r:embed="rId5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095"/>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096"/>
                </a:ext>
              </a:extLst>
            </xdr:cNvPicPr>
          </xdr:nvPicPr>
          <xdr:blipFill>
            <a:blip xmlns:r="http://schemas.openxmlformats.org/officeDocument/2006/relationships" r:embed="rId5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097"/>
                </a:ext>
              </a:extLst>
            </xdr:cNvPicPr>
          </xdr:nvPicPr>
          <xdr:blipFill>
            <a:blip xmlns:r="http://schemas.openxmlformats.org/officeDocument/2006/relationships" r:embed="rId5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098"/>
                </a:ext>
              </a:extLst>
            </xdr:cNvPicPr>
          </xdr:nvPicPr>
          <xdr:blipFill>
            <a:blip xmlns:r="http://schemas.openxmlformats.org/officeDocument/2006/relationships" r:embed="rId55"/>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099"/>
                </a:ext>
              </a:extLst>
            </xdr:cNvPicPr>
          </xdr:nvPicPr>
          <xdr:blipFill>
            <a:blip xmlns:r="http://schemas.openxmlformats.org/officeDocument/2006/relationships" r:embed="rId56"/>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100"/>
                </a:ext>
              </a:extLst>
            </xdr:cNvPicPr>
          </xdr:nvPicPr>
          <xdr:blipFill>
            <a:blip xmlns:r="http://schemas.openxmlformats.org/officeDocument/2006/relationships" r:embed="rId56"/>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101"/>
                </a:ext>
              </a:extLst>
            </xdr:cNvPicPr>
          </xdr:nvPicPr>
          <xdr:blipFill>
            <a:blip xmlns:r="http://schemas.openxmlformats.org/officeDocument/2006/relationships" r:embed="rId56"/>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102"/>
                </a:ext>
              </a:extLst>
            </xdr:cNvPicPr>
          </xdr:nvPicPr>
          <xdr:blipFill>
            <a:blip xmlns:r="http://schemas.openxmlformats.org/officeDocument/2006/relationships" r:embed="rId5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103"/>
                </a:ext>
              </a:extLst>
            </xdr:cNvPicPr>
          </xdr:nvPicPr>
          <xdr:blipFill>
            <a:blip xmlns:r="http://schemas.openxmlformats.org/officeDocument/2006/relationships" r:embed="rId56"/>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104"/>
                </a:ext>
              </a:extLst>
            </xdr:cNvPicPr>
          </xdr:nvPicPr>
          <xdr:blipFill>
            <a:blip xmlns:r="http://schemas.openxmlformats.org/officeDocument/2006/relationships" r:embed="rId5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105"/>
                </a:ext>
              </a:extLst>
            </xdr:cNvPicPr>
          </xdr:nvPicPr>
          <xdr:blipFill>
            <a:blip xmlns:r="http://schemas.openxmlformats.org/officeDocument/2006/relationships" r:embed="rId5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106"/>
                </a:ext>
              </a:extLst>
            </xdr:cNvPicPr>
          </xdr:nvPicPr>
          <xdr:blipFill>
            <a:blip xmlns:r="http://schemas.openxmlformats.org/officeDocument/2006/relationships" r:embed="rId56"/>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107"/>
                </a:ext>
              </a:extLst>
            </xdr:cNvPicPr>
          </xdr:nvPicPr>
          <xdr:blipFill>
            <a:blip xmlns:r="http://schemas.openxmlformats.org/officeDocument/2006/relationships" r:embed="rId56"/>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108"/>
                </a:ext>
              </a:extLst>
            </xdr:cNvPicPr>
          </xdr:nvPicPr>
          <xdr:blipFill>
            <a:blip xmlns:r="http://schemas.openxmlformats.org/officeDocument/2006/relationships" r:embed="rId56"/>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109"/>
                </a:ext>
              </a:extLst>
            </xdr:cNvPicPr>
          </xdr:nvPicPr>
          <xdr:blipFill>
            <a:blip xmlns:r="http://schemas.openxmlformats.org/officeDocument/2006/relationships" r:embed="rId5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110"/>
                </a:ext>
              </a:extLst>
            </xdr:cNvPicPr>
          </xdr:nvPicPr>
          <xdr:blipFill>
            <a:blip xmlns:r="http://schemas.openxmlformats.org/officeDocument/2006/relationships" r:embed="rId56"/>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111"/>
                </a:ext>
              </a:extLst>
            </xdr:cNvPicPr>
          </xdr:nvPicPr>
          <xdr:blipFill>
            <a:blip xmlns:r="http://schemas.openxmlformats.org/officeDocument/2006/relationships" r:embed="rId57"/>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112"/>
                </a:ext>
              </a:extLst>
            </xdr:cNvPicPr>
          </xdr:nvPicPr>
          <xdr:blipFill>
            <a:blip xmlns:r="http://schemas.openxmlformats.org/officeDocument/2006/relationships" r:embed="rId57"/>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出雲市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2" t="s">
        <v>2</v>
      </c>
      <c r="C2" s="131"/>
      <c r="D2" s="131"/>
      <c r="E2" s="131"/>
      <c r="F2" s="131" t="s">
        <v>3</v>
      </c>
      <c r="G2" s="131"/>
      <c r="H2" s="131"/>
      <c r="I2" s="131"/>
      <c r="J2" s="131" t="s">
        <v>4</v>
      </c>
      <c r="K2" s="131"/>
      <c r="L2" s="131"/>
      <c r="M2" s="131"/>
      <c r="N2" s="131" t="s">
        <v>5</v>
      </c>
      <c r="O2" s="131"/>
      <c r="P2" s="131"/>
      <c r="Q2" s="132"/>
      <c r="R2" s="1"/>
      <c r="S2" s="190" t="s">
        <v>6</v>
      </c>
      <c r="T2" s="191"/>
      <c r="U2" s="191"/>
      <c r="V2" s="191"/>
      <c r="W2" s="191"/>
      <c r="X2" s="191"/>
      <c r="Y2" s="191"/>
      <c r="Z2" s="191"/>
      <c r="AA2" s="191"/>
      <c r="AB2" s="191"/>
      <c r="AC2" s="191"/>
      <c r="AD2" s="191"/>
      <c r="AE2" s="191"/>
      <c r="AF2" s="191"/>
      <c r="AG2" s="191"/>
      <c r="AH2" s="192"/>
      <c r="AI2" s="1"/>
      <c r="AJ2" s="1"/>
      <c r="AK2" s="193" t="s">
        <v>7</v>
      </c>
      <c r="AL2" s="194"/>
      <c r="AM2" s="194"/>
      <c r="AN2" s="194"/>
      <c r="AO2" s="194"/>
      <c r="AP2" s="194"/>
      <c r="AQ2" s="195"/>
    </row>
    <row r="3" spans="1:43" ht="23.1" customHeight="1" x14ac:dyDescent="0.15">
      <c r="A3" s="1"/>
      <c r="B3" s="177" t="str">
        <f>データ!I6</f>
        <v>法非適用</v>
      </c>
      <c r="C3" s="178"/>
      <c r="D3" s="178"/>
      <c r="E3" s="178"/>
      <c r="F3" s="178" t="str">
        <f>データ!J6</f>
        <v>電気事業</v>
      </c>
      <c r="G3" s="178"/>
      <c r="H3" s="178"/>
      <c r="I3" s="178"/>
      <c r="J3" s="178" t="str">
        <f>データ!K6</f>
        <v>非設置</v>
      </c>
      <c r="K3" s="178"/>
      <c r="L3" s="178"/>
      <c r="M3" s="178"/>
      <c r="N3" s="179" t="str">
        <f>データ!L6</f>
        <v>該当数値なし</v>
      </c>
      <c r="O3" s="179"/>
      <c r="P3" s="179"/>
      <c r="Q3" s="180"/>
      <c r="R3" s="1"/>
      <c r="S3" s="181" t="s">
        <v>8</v>
      </c>
      <c r="T3" s="182"/>
      <c r="U3" s="182"/>
      <c r="V3" s="182"/>
      <c r="W3" s="182"/>
      <c r="X3" s="182"/>
      <c r="Y3" s="182"/>
      <c r="Z3" s="182"/>
      <c r="AA3" s="182"/>
      <c r="AB3" s="182"/>
      <c r="AC3" s="182"/>
      <c r="AD3" s="182"/>
      <c r="AE3" s="182"/>
      <c r="AF3" s="182"/>
      <c r="AG3" s="182"/>
      <c r="AH3" s="183"/>
      <c r="AI3" s="1"/>
      <c r="AJ3" s="1"/>
      <c r="AK3" s="112"/>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73"/>
      <c r="R4" s="1"/>
      <c r="S4" s="184"/>
      <c r="T4" s="185"/>
      <c r="U4" s="185"/>
      <c r="V4" s="185"/>
      <c r="W4" s="185"/>
      <c r="X4" s="185"/>
      <c r="Y4" s="185"/>
      <c r="Z4" s="185"/>
      <c r="AA4" s="185"/>
      <c r="AB4" s="185"/>
      <c r="AC4" s="185"/>
      <c r="AD4" s="185"/>
      <c r="AE4" s="185"/>
      <c r="AF4" s="185"/>
      <c r="AG4" s="185"/>
      <c r="AH4" s="186"/>
      <c r="AI4" s="1"/>
      <c r="AJ4" s="1"/>
      <c r="AK4" s="112"/>
      <c r="AL4" s="113"/>
      <c r="AM4" s="113"/>
      <c r="AN4" s="113"/>
      <c r="AO4" s="113"/>
      <c r="AP4" s="113"/>
      <c r="AQ4" s="114"/>
    </row>
    <row r="5" spans="1:43" ht="23.1" customHeight="1" x14ac:dyDescent="0.15">
      <c r="A5" s="1"/>
      <c r="B5" s="174" t="str">
        <f>データ!M6</f>
        <v>-</v>
      </c>
      <c r="C5" s="175"/>
      <c r="D5" s="175"/>
      <c r="E5" s="175"/>
      <c r="F5" s="167" t="str">
        <f>データ!N6</f>
        <v>-</v>
      </c>
      <c r="G5" s="167"/>
      <c r="H5" s="167"/>
      <c r="I5" s="167"/>
      <c r="J5" s="167">
        <f>データ!O6</f>
        <v>1</v>
      </c>
      <c r="K5" s="167"/>
      <c r="L5" s="167"/>
      <c r="M5" s="167"/>
      <c r="N5" s="167" t="str">
        <f>データ!P6</f>
        <v>-</v>
      </c>
      <c r="O5" s="167"/>
      <c r="P5" s="167"/>
      <c r="Q5" s="176"/>
      <c r="R5" s="1"/>
      <c r="S5" s="184"/>
      <c r="T5" s="185"/>
      <c r="U5" s="185"/>
      <c r="V5" s="185"/>
      <c r="W5" s="185"/>
      <c r="X5" s="185"/>
      <c r="Y5" s="185"/>
      <c r="Z5" s="185"/>
      <c r="AA5" s="185"/>
      <c r="AB5" s="185"/>
      <c r="AC5" s="185"/>
      <c r="AD5" s="185"/>
      <c r="AE5" s="185"/>
      <c r="AF5" s="185"/>
      <c r="AG5" s="185"/>
      <c r="AH5" s="186"/>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73"/>
      <c r="R6" s="1"/>
      <c r="S6" s="184"/>
      <c r="T6" s="185"/>
      <c r="U6" s="185"/>
      <c r="V6" s="185"/>
      <c r="W6" s="185"/>
      <c r="X6" s="185"/>
      <c r="Y6" s="185"/>
      <c r="Z6" s="185"/>
      <c r="AA6" s="185"/>
      <c r="AB6" s="185"/>
      <c r="AC6" s="185"/>
      <c r="AD6" s="185"/>
      <c r="AE6" s="185"/>
      <c r="AF6" s="185"/>
      <c r="AG6" s="185"/>
      <c r="AH6" s="186"/>
      <c r="AI6" s="1"/>
      <c r="AJ6" s="1"/>
      <c r="AK6" s="112"/>
      <c r="AL6" s="113"/>
      <c r="AM6" s="113"/>
      <c r="AN6" s="113"/>
      <c r="AO6" s="113"/>
      <c r="AP6" s="113"/>
      <c r="AQ6" s="114"/>
    </row>
    <row r="7" spans="1:43" ht="22.5" customHeight="1" x14ac:dyDescent="0.15">
      <c r="A7" s="1"/>
      <c r="B7" s="166" t="str">
        <f>データ!Q6</f>
        <v>-</v>
      </c>
      <c r="C7" s="167"/>
      <c r="D7" s="167"/>
      <c r="E7" s="167"/>
      <c r="F7" s="168" t="s">
        <v>131</v>
      </c>
      <c r="G7" s="169"/>
      <c r="H7" s="169"/>
      <c r="I7" s="169"/>
      <c r="J7" s="170" t="s">
        <v>132</v>
      </c>
      <c r="K7" s="170"/>
      <c r="L7" s="170"/>
      <c r="M7" s="170"/>
      <c r="N7" s="171" t="str">
        <f>データ!T6</f>
        <v>無</v>
      </c>
      <c r="O7" s="171"/>
      <c r="P7" s="171"/>
      <c r="Q7" s="172"/>
      <c r="R7" s="1"/>
      <c r="S7" s="184"/>
      <c r="T7" s="185"/>
      <c r="U7" s="185"/>
      <c r="V7" s="185"/>
      <c r="W7" s="185"/>
      <c r="X7" s="185"/>
      <c r="Y7" s="185"/>
      <c r="Z7" s="185"/>
      <c r="AA7" s="185"/>
      <c r="AB7" s="185"/>
      <c r="AC7" s="185"/>
      <c r="AD7" s="185"/>
      <c r="AE7" s="185"/>
      <c r="AF7" s="185"/>
      <c r="AG7" s="185"/>
      <c r="AH7" s="186"/>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73"/>
      <c r="R8" s="1"/>
      <c r="S8" s="184"/>
      <c r="T8" s="185"/>
      <c r="U8" s="185"/>
      <c r="V8" s="185"/>
      <c r="W8" s="185"/>
      <c r="X8" s="185"/>
      <c r="Y8" s="185"/>
      <c r="Z8" s="185"/>
      <c r="AA8" s="185"/>
      <c r="AB8" s="185"/>
      <c r="AC8" s="185"/>
      <c r="AD8" s="185"/>
      <c r="AE8" s="185"/>
      <c r="AF8" s="185"/>
      <c r="AG8" s="185"/>
      <c r="AH8" s="186"/>
      <c r="AI8" s="1"/>
      <c r="AJ8" s="1"/>
      <c r="AK8" s="112"/>
      <c r="AL8" s="113"/>
      <c r="AM8" s="113"/>
      <c r="AN8" s="113"/>
      <c r="AO8" s="113"/>
      <c r="AP8" s="113"/>
      <c r="AQ8" s="114"/>
    </row>
    <row r="9" spans="1:43" ht="23.1" customHeight="1" thickBot="1" x14ac:dyDescent="0.2">
      <c r="A9" s="1"/>
      <c r="B9" s="156" t="s">
        <v>134</v>
      </c>
      <c r="C9" s="157"/>
      <c r="D9" s="157"/>
      <c r="E9" s="157"/>
      <c r="F9" s="158" t="str">
        <f>データ!V6</f>
        <v>-</v>
      </c>
      <c r="G9" s="158"/>
      <c r="H9" s="158"/>
      <c r="I9" s="158"/>
      <c r="J9" s="159"/>
      <c r="K9" s="159"/>
      <c r="L9" s="159"/>
      <c r="M9" s="159"/>
      <c r="N9" s="160"/>
      <c r="O9" s="160"/>
      <c r="P9" s="160"/>
      <c r="Q9" s="161"/>
      <c r="R9" s="1"/>
      <c r="S9" s="184"/>
      <c r="T9" s="185"/>
      <c r="U9" s="185"/>
      <c r="V9" s="185"/>
      <c r="W9" s="185"/>
      <c r="X9" s="185"/>
      <c r="Y9" s="185"/>
      <c r="Z9" s="185"/>
      <c r="AA9" s="185"/>
      <c r="AB9" s="185"/>
      <c r="AC9" s="185"/>
      <c r="AD9" s="185"/>
      <c r="AE9" s="185"/>
      <c r="AF9" s="185"/>
      <c r="AG9" s="185"/>
      <c r="AH9" s="186"/>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4"/>
      <c r="T10" s="185"/>
      <c r="U10" s="185"/>
      <c r="V10" s="185"/>
      <c r="W10" s="185"/>
      <c r="X10" s="185"/>
      <c r="Y10" s="185"/>
      <c r="Z10" s="185"/>
      <c r="AA10" s="185"/>
      <c r="AB10" s="185"/>
      <c r="AC10" s="185"/>
      <c r="AD10" s="185"/>
      <c r="AE10" s="185"/>
      <c r="AF10" s="185"/>
      <c r="AG10" s="185"/>
      <c r="AH10" s="186"/>
      <c r="AI10" s="1"/>
      <c r="AJ10" s="1"/>
      <c r="AK10" s="112"/>
      <c r="AL10" s="113"/>
      <c r="AM10" s="113"/>
      <c r="AN10" s="113"/>
      <c r="AO10" s="113"/>
      <c r="AP10" s="113"/>
      <c r="AQ10" s="114"/>
    </row>
    <row r="11" spans="1:43" ht="23.1" customHeight="1" x14ac:dyDescent="0.15">
      <c r="A11" s="1"/>
      <c r="B11" s="162" t="s">
        <v>20</v>
      </c>
      <c r="C11" s="131"/>
      <c r="D11" s="131"/>
      <c r="E11" s="131"/>
      <c r="F11" s="163" t="str">
        <f>データ!B10</f>
        <v>H28</v>
      </c>
      <c r="G11" s="164"/>
      <c r="H11" s="163" t="str">
        <f>データ!C10</f>
        <v>H29</v>
      </c>
      <c r="I11" s="164"/>
      <c r="J11" s="163" t="str">
        <f>データ!D10</f>
        <v>H30</v>
      </c>
      <c r="K11" s="164"/>
      <c r="L11" s="163" t="str">
        <f>データ!E10</f>
        <v>R01</v>
      </c>
      <c r="M11" s="164"/>
      <c r="N11" s="163" t="str">
        <f>データ!F10</f>
        <v>R02</v>
      </c>
      <c r="O11" s="165"/>
      <c r="P11" s="8"/>
      <c r="Q11" s="8"/>
      <c r="R11" s="1"/>
      <c r="S11" s="184"/>
      <c r="T11" s="185"/>
      <c r="U11" s="185"/>
      <c r="V11" s="185"/>
      <c r="W11" s="185"/>
      <c r="X11" s="185"/>
      <c r="Y11" s="185"/>
      <c r="Z11" s="185"/>
      <c r="AA11" s="185"/>
      <c r="AB11" s="185"/>
      <c r="AC11" s="185"/>
      <c r="AD11" s="185"/>
      <c r="AE11" s="185"/>
      <c r="AF11" s="185"/>
      <c r="AG11" s="185"/>
      <c r="AH11" s="186"/>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4"/>
      <c r="T12" s="185"/>
      <c r="U12" s="185"/>
      <c r="V12" s="185"/>
      <c r="W12" s="185"/>
      <c r="X12" s="185"/>
      <c r="Y12" s="185"/>
      <c r="Z12" s="185"/>
      <c r="AA12" s="185"/>
      <c r="AB12" s="185"/>
      <c r="AC12" s="185"/>
      <c r="AD12" s="185"/>
      <c r="AE12" s="185"/>
      <c r="AF12" s="185"/>
      <c r="AG12" s="185"/>
      <c r="AH12" s="186"/>
      <c r="AI12" s="1"/>
      <c r="AJ12" s="1"/>
      <c r="AK12" s="112"/>
      <c r="AL12" s="113"/>
      <c r="AM12" s="113"/>
      <c r="AN12" s="113"/>
      <c r="AO12" s="113"/>
      <c r="AP12" s="113"/>
      <c r="AQ12" s="114"/>
    </row>
    <row r="13" spans="1:43" ht="23.1" customHeight="1" x14ac:dyDescent="0.15">
      <c r="A13" s="1"/>
      <c r="B13" s="147" t="s">
        <v>22</v>
      </c>
      <c r="C13" s="148"/>
      <c r="D13" s="148"/>
      <c r="E13" s="149"/>
      <c r="F13" s="150">
        <f>データ!AB6</f>
        <v>20388</v>
      </c>
      <c r="G13" s="151"/>
      <c r="H13" s="150">
        <f>データ!AC6</f>
        <v>20561</v>
      </c>
      <c r="I13" s="151"/>
      <c r="J13" s="150">
        <f>データ!AD6</f>
        <v>21302</v>
      </c>
      <c r="K13" s="151"/>
      <c r="L13" s="150" t="str">
        <f>データ!AE6</f>
        <v>-</v>
      </c>
      <c r="M13" s="151"/>
      <c r="N13" s="152" t="str">
        <f>データ!AF6</f>
        <v>-</v>
      </c>
      <c r="O13" s="153"/>
      <c r="P13" s="8"/>
      <c r="Q13" s="8"/>
      <c r="R13" s="1"/>
      <c r="S13" s="184"/>
      <c r="T13" s="185"/>
      <c r="U13" s="185"/>
      <c r="V13" s="185"/>
      <c r="W13" s="185"/>
      <c r="X13" s="185"/>
      <c r="Y13" s="185"/>
      <c r="Z13" s="185"/>
      <c r="AA13" s="185"/>
      <c r="AB13" s="185"/>
      <c r="AC13" s="185"/>
      <c r="AD13" s="185"/>
      <c r="AE13" s="185"/>
      <c r="AF13" s="185"/>
      <c r="AG13" s="185"/>
      <c r="AH13" s="186"/>
      <c r="AI13" s="1"/>
      <c r="AJ13" s="1"/>
      <c r="AK13" s="112"/>
      <c r="AL13" s="113"/>
      <c r="AM13" s="113"/>
      <c r="AN13" s="113"/>
      <c r="AO13" s="113"/>
      <c r="AP13" s="113"/>
      <c r="AQ13" s="114"/>
    </row>
    <row r="14" spans="1:43" ht="23.1" customHeight="1" x14ac:dyDescent="0.15">
      <c r="A14" s="1"/>
      <c r="B14" s="147" t="s">
        <v>23</v>
      </c>
      <c r="C14" s="148"/>
      <c r="D14" s="148"/>
      <c r="E14" s="149"/>
      <c r="F14" s="150">
        <f>データ!AG6</f>
        <v>1093</v>
      </c>
      <c r="G14" s="151"/>
      <c r="H14" s="150">
        <f>データ!AH6</f>
        <v>1870</v>
      </c>
      <c r="I14" s="151"/>
      <c r="J14" s="150">
        <f>データ!AI6</f>
        <v>885</v>
      </c>
      <c r="K14" s="151"/>
      <c r="L14" s="150">
        <f>データ!AJ6</f>
        <v>493</v>
      </c>
      <c r="M14" s="151"/>
      <c r="N14" s="152">
        <f>データ!AK6</f>
        <v>422</v>
      </c>
      <c r="O14" s="153"/>
      <c r="P14" s="8"/>
      <c r="Q14" s="8"/>
      <c r="R14" s="1"/>
      <c r="S14" s="184"/>
      <c r="T14" s="185"/>
      <c r="U14" s="185"/>
      <c r="V14" s="185"/>
      <c r="W14" s="185"/>
      <c r="X14" s="185"/>
      <c r="Y14" s="185"/>
      <c r="Z14" s="185"/>
      <c r="AA14" s="185"/>
      <c r="AB14" s="185"/>
      <c r="AC14" s="185"/>
      <c r="AD14" s="185"/>
      <c r="AE14" s="185"/>
      <c r="AF14" s="185"/>
      <c r="AG14" s="185"/>
      <c r="AH14" s="186"/>
      <c r="AI14" s="1"/>
      <c r="AJ14" s="1"/>
      <c r="AK14" s="112"/>
      <c r="AL14" s="113"/>
      <c r="AM14" s="113"/>
      <c r="AN14" s="113"/>
      <c r="AO14" s="113"/>
      <c r="AP14" s="113"/>
      <c r="AQ14" s="114"/>
    </row>
    <row r="15" spans="1:43" ht="23.1" customHeight="1" x14ac:dyDescent="0.15">
      <c r="A15" s="1"/>
      <c r="B15" s="141" t="s">
        <v>24</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4"/>
      <c r="T15" s="185"/>
      <c r="U15" s="185"/>
      <c r="V15" s="185"/>
      <c r="W15" s="185"/>
      <c r="X15" s="185"/>
      <c r="Y15" s="185"/>
      <c r="Z15" s="185"/>
      <c r="AA15" s="185"/>
      <c r="AB15" s="185"/>
      <c r="AC15" s="185"/>
      <c r="AD15" s="185"/>
      <c r="AE15" s="185"/>
      <c r="AF15" s="185"/>
      <c r="AG15" s="185"/>
      <c r="AH15" s="186"/>
      <c r="AI15" s="1"/>
      <c r="AJ15" s="1"/>
      <c r="AK15" s="112"/>
      <c r="AL15" s="113"/>
      <c r="AM15" s="113"/>
      <c r="AN15" s="113"/>
      <c r="AO15" s="113"/>
      <c r="AP15" s="113"/>
      <c r="AQ15" s="114"/>
    </row>
    <row r="16" spans="1:43" ht="23.1" customHeight="1" thickBot="1" x14ac:dyDescent="0.2">
      <c r="A16" s="1"/>
      <c r="B16" s="133" t="s">
        <v>25</v>
      </c>
      <c r="C16" s="134"/>
      <c r="D16" s="134"/>
      <c r="E16" s="135"/>
      <c r="F16" s="138">
        <f>データ!AQ6</f>
        <v>21481</v>
      </c>
      <c r="G16" s="138"/>
      <c r="H16" s="138">
        <f>データ!AR6</f>
        <v>22431</v>
      </c>
      <c r="I16" s="138"/>
      <c r="J16" s="138">
        <f>データ!AS6</f>
        <v>22187</v>
      </c>
      <c r="K16" s="138"/>
      <c r="L16" s="138">
        <f>データ!AT6</f>
        <v>493</v>
      </c>
      <c r="M16" s="138"/>
      <c r="N16" s="139">
        <f>データ!AU6</f>
        <v>422</v>
      </c>
      <c r="O16" s="140"/>
      <c r="P16" s="8"/>
      <c r="Q16" s="8"/>
      <c r="R16" s="1"/>
      <c r="S16" s="184"/>
      <c r="T16" s="185"/>
      <c r="U16" s="185"/>
      <c r="V16" s="185"/>
      <c r="W16" s="185"/>
      <c r="X16" s="185"/>
      <c r="Y16" s="185"/>
      <c r="Z16" s="185"/>
      <c r="AA16" s="185"/>
      <c r="AB16" s="185"/>
      <c r="AC16" s="185"/>
      <c r="AD16" s="185"/>
      <c r="AE16" s="185"/>
      <c r="AF16" s="185"/>
      <c r="AG16" s="185"/>
      <c r="AH16" s="186"/>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4"/>
      <c r="T17" s="185"/>
      <c r="U17" s="185"/>
      <c r="V17" s="185"/>
      <c r="W17" s="185"/>
      <c r="X17" s="185"/>
      <c r="Y17" s="185"/>
      <c r="Z17" s="185"/>
      <c r="AA17" s="185"/>
      <c r="AB17" s="185"/>
      <c r="AC17" s="185"/>
      <c r="AD17" s="185"/>
      <c r="AE17" s="185"/>
      <c r="AF17" s="185"/>
      <c r="AG17" s="185"/>
      <c r="AH17" s="186"/>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4"/>
      <c r="T18" s="185"/>
      <c r="U18" s="185"/>
      <c r="V18" s="185"/>
      <c r="W18" s="185"/>
      <c r="X18" s="185"/>
      <c r="Y18" s="185"/>
      <c r="Z18" s="185"/>
      <c r="AA18" s="185"/>
      <c r="AB18" s="185"/>
      <c r="AC18" s="185"/>
      <c r="AD18" s="185"/>
      <c r="AE18" s="185"/>
      <c r="AF18" s="185"/>
      <c r="AG18" s="185"/>
      <c r="AH18" s="186"/>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8235</v>
      </c>
      <c r="J19" s="136"/>
      <c r="K19" s="136"/>
      <c r="L19" s="136">
        <f>データ!AX6</f>
        <v>8235</v>
      </c>
      <c r="M19" s="136"/>
      <c r="N19" s="136"/>
      <c r="O19" s="137"/>
      <c r="P19" s="1"/>
      <c r="Q19" s="1"/>
      <c r="R19" s="1"/>
      <c r="S19" s="187"/>
      <c r="T19" s="188"/>
      <c r="U19" s="188"/>
      <c r="V19" s="188"/>
      <c r="W19" s="188"/>
      <c r="X19" s="188"/>
      <c r="Y19" s="188"/>
      <c r="Z19" s="188"/>
      <c r="AA19" s="188"/>
      <c r="AB19" s="188"/>
      <c r="AC19" s="188"/>
      <c r="AD19" s="188"/>
      <c r="AE19" s="188"/>
      <c r="AF19" s="188"/>
      <c r="AG19" s="188"/>
      <c r="AH19" s="189"/>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（最大出力合計1,700kW）</v>
      </c>
      <c r="D123" s="5" t="str">
        <f>データ!EX9</f>
        <v>（最大出力合計-kW）</v>
      </c>
      <c r="E123" s="5" t="str">
        <f>データ!GW9</f>
        <v>（最大出力合計-kW）</v>
      </c>
      <c r="F123" s="5" t="str">
        <f>データ!IV9</f>
        <v>（最大出力合計1,700kW）</v>
      </c>
      <c r="G123" s="5" t="str">
        <f>データ!KU9</f>
        <v>（最大出力合計-kW）</v>
      </c>
    </row>
  </sheetData>
  <sheetProtection algorithmName="SHA-512" hashValue="lQIk9u8/VupWVU9JQZ31IRZ43/b3jrQEh2oftFlQFcJbROFAlv3BsWQAOvqhofb3gdtpD4Rt20XRaExBYJ6aDg==" saltValue="grip8mDL9wwjsFDYcjS0E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B13:E13"/>
    <mergeCell ref="F13:G13"/>
    <mergeCell ref="H13:I13"/>
    <mergeCell ref="J13:K13"/>
    <mergeCell ref="L13:M13"/>
    <mergeCell ref="N13:O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67.5" x14ac:dyDescent="0.15">
      <c r="A6" s="49" t="s">
        <v>119</v>
      </c>
      <c r="B6" s="67" t="str">
        <f>B7</f>
        <v>2020</v>
      </c>
      <c r="C6" s="67" t="str">
        <f t="shared" ref="C6:AX6" si="6">C7</f>
        <v>322032</v>
      </c>
      <c r="D6" s="67" t="str">
        <f t="shared" si="6"/>
        <v>47</v>
      </c>
      <c r="E6" s="67" t="str">
        <f t="shared" si="6"/>
        <v>04</v>
      </c>
      <c r="F6" s="67" t="str">
        <f t="shared" si="6"/>
        <v>0</v>
      </c>
      <c r="G6" s="67" t="str">
        <f t="shared" si="6"/>
        <v>000</v>
      </c>
      <c r="H6" s="67" t="str">
        <f t="shared" si="6"/>
        <v>島根県　出雲市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v>
      </c>
      <c r="S6" s="71" t="str">
        <f t="shared" si="6"/>
        <v>令和５年５月末日　キララトゥーリマキ風力発電所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f t="shared" si="6"/>
        <v>20388</v>
      </c>
      <c r="AC6" s="69">
        <f t="shared" si="6"/>
        <v>20561</v>
      </c>
      <c r="AD6" s="69">
        <f t="shared" si="6"/>
        <v>21302</v>
      </c>
      <c r="AE6" s="69" t="str">
        <f t="shared" si="6"/>
        <v>-</v>
      </c>
      <c r="AF6" s="69" t="str">
        <f t="shared" si="6"/>
        <v>-</v>
      </c>
      <c r="AG6" s="69">
        <f t="shared" si="6"/>
        <v>1093</v>
      </c>
      <c r="AH6" s="69">
        <f t="shared" si="6"/>
        <v>1870</v>
      </c>
      <c r="AI6" s="69">
        <f t="shared" si="6"/>
        <v>885</v>
      </c>
      <c r="AJ6" s="69">
        <f t="shared" si="6"/>
        <v>493</v>
      </c>
      <c r="AK6" s="69">
        <f t="shared" si="6"/>
        <v>422</v>
      </c>
      <c r="AL6" s="69" t="str">
        <f t="shared" si="6"/>
        <v>-</v>
      </c>
      <c r="AM6" s="69" t="str">
        <f t="shared" si="6"/>
        <v>-</v>
      </c>
      <c r="AN6" s="69" t="str">
        <f t="shared" si="6"/>
        <v>-</v>
      </c>
      <c r="AO6" s="69" t="str">
        <f t="shared" si="6"/>
        <v>-</v>
      </c>
      <c r="AP6" s="69" t="str">
        <f t="shared" si="6"/>
        <v>-</v>
      </c>
      <c r="AQ6" s="69">
        <f t="shared" si="6"/>
        <v>21481</v>
      </c>
      <c r="AR6" s="69">
        <f t="shared" si="6"/>
        <v>22431</v>
      </c>
      <c r="AS6" s="69">
        <f t="shared" si="6"/>
        <v>22187</v>
      </c>
      <c r="AT6" s="69">
        <f t="shared" si="6"/>
        <v>493</v>
      </c>
      <c r="AU6" s="69">
        <f t="shared" si="6"/>
        <v>422</v>
      </c>
      <c r="AV6" s="69" t="str">
        <f t="shared" si="6"/>
        <v>-</v>
      </c>
      <c r="AW6" s="69">
        <f t="shared" si="6"/>
        <v>8235</v>
      </c>
      <c r="AX6" s="69">
        <f t="shared" si="6"/>
        <v>8235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131</v>
      </c>
      <c r="S7" s="81" t="s">
        <v>132</v>
      </c>
      <c r="T7" s="82" t="s">
        <v>133</v>
      </c>
      <c r="U7" s="81" t="s">
        <v>134</v>
      </c>
      <c r="V7" s="78" t="s">
        <v>131</v>
      </c>
      <c r="W7" s="80" t="s">
        <v>131</v>
      </c>
      <c r="X7" s="80" t="s">
        <v>131</v>
      </c>
      <c r="Y7" s="80" t="s">
        <v>131</v>
      </c>
      <c r="Z7" s="80" t="s">
        <v>131</v>
      </c>
      <c r="AA7" s="80" t="s">
        <v>131</v>
      </c>
      <c r="AB7" s="80">
        <v>20388</v>
      </c>
      <c r="AC7" s="80">
        <v>20561</v>
      </c>
      <c r="AD7" s="80">
        <v>21302</v>
      </c>
      <c r="AE7" s="80" t="s">
        <v>131</v>
      </c>
      <c r="AF7" s="80" t="s">
        <v>131</v>
      </c>
      <c r="AG7" s="80">
        <v>1093</v>
      </c>
      <c r="AH7" s="80">
        <v>1870</v>
      </c>
      <c r="AI7" s="80">
        <v>885</v>
      </c>
      <c r="AJ7" s="80">
        <v>493</v>
      </c>
      <c r="AK7" s="80">
        <v>422</v>
      </c>
      <c r="AL7" s="80" t="s">
        <v>131</v>
      </c>
      <c r="AM7" s="80" t="s">
        <v>131</v>
      </c>
      <c r="AN7" s="80" t="s">
        <v>131</v>
      </c>
      <c r="AO7" s="80" t="s">
        <v>131</v>
      </c>
      <c r="AP7" s="80" t="s">
        <v>131</v>
      </c>
      <c r="AQ7" s="80">
        <v>21481</v>
      </c>
      <c r="AR7" s="80">
        <v>22431</v>
      </c>
      <c r="AS7" s="80">
        <v>22187</v>
      </c>
      <c r="AT7" s="80">
        <v>493</v>
      </c>
      <c r="AU7" s="80">
        <v>422</v>
      </c>
      <c r="AV7" s="80" t="s">
        <v>131</v>
      </c>
      <c r="AW7" s="80">
        <v>8235</v>
      </c>
      <c r="AX7" s="80">
        <v>8235</v>
      </c>
      <c r="AY7" s="83">
        <v>74.900000000000006</v>
      </c>
      <c r="AZ7" s="83">
        <v>115.9</v>
      </c>
      <c r="BA7" s="83">
        <v>85</v>
      </c>
      <c r="BB7" s="83">
        <v>67.900000000000006</v>
      </c>
      <c r="BC7" s="83">
        <v>100</v>
      </c>
      <c r="BD7" s="83">
        <v>88.8</v>
      </c>
      <c r="BE7" s="83">
        <v>121.3</v>
      </c>
      <c r="BF7" s="83">
        <v>123.2</v>
      </c>
      <c r="BG7" s="83">
        <v>134.69999999999999</v>
      </c>
      <c r="BH7" s="83">
        <v>141.80000000000001</v>
      </c>
      <c r="BI7" s="83">
        <v>100</v>
      </c>
      <c r="BJ7" s="83">
        <v>164.6</v>
      </c>
      <c r="BK7" s="83">
        <v>375.5</v>
      </c>
      <c r="BL7" s="83">
        <v>149.80000000000001</v>
      </c>
      <c r="BM7" s="83">
        <v>67.7</v>
      </c>
      <c r="BN7" s="83">
        <v>68.599999999999994</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21355.8</v>
      </c>
      <c r="CG7" s="83">
        <v>14608</v>
      </c>
      <c r="CH7" s="83">
        <v>19230</v>
      </c>
      <c r="CI7" s="83">
        <v>31511.200000000001</v>
      </c>
      <c r="CJ7" s="83">
        <v>31277.3</v>
      </c>
      <c r="CK7" s="83">
        <v>22847.9</v>
      </c>
      <c r="CL7" s="83">
        <v>19199</v>
      </c>
      <c r="CM7" s="83">
        <v>19863.5</v>
      </c>
      <c r="CN7" s="83">
        <v>19066.3</v>
      </c>
      <c r="CO7" s="83">
        <v>18998.7</v>
      </c>
      <c r="CP7" s="80">
        <v>5895</v>
      </c>
      <c r="CQ7" s="80">
        <v>35345</v>
      </c>
      <c r="CR7" s="80">
        <v>-7695</v>
      </c>
      <c r="CS7" s="80">
        <v>-4992</v>
      </c>
      <c r="CT7" s="80">
        <v>-4136</v>
      </c>
      <c r="CU7" s="80">
        <v>2390</v>
      </c>
      <c r="CV7" s="80">
        <v>32739</v>
      </c>
      <c r="CW7" s="80">
        <v>34140</v>
      </c>
      <c r="CX7" s="80">
        <v>33434</v>
      </c>
      <c r="CY7" s="80">
        <v>36820</v>
      </c>
      <c r="CZ7" s="80">
        <v>1700</v>
      </c>
      <c r="DA7" s="83">
        <v>45.5</v>
      </c>
      <c r="DB7" s="83">
        <v>47.5</v>
      </c>
      <c r="DC7" s="83">
        <v>47</v>
      </c>
      <c r="DD7" s="83">
        <v>3.3</v>
      </c>
      <c r="DE7" s="83">
        <v>2.8</v>
      </c>
      <c r="DF7" s="83">
        <v>36.4</v>
      </c>
      <c r="DG7" s="83">
        <v>31.6</v>
      </c>
      <c r="DH7" s="83">
        <v>31.6</v>
      </c>
      <c r="DI7" s="83">
        <v>30.1</v>
      </c>
      <c r="DJ7" s="83">
        <v>30.3</v>
      </c>
      <c r="DK7" s="83">
        <v>58.3</v>
      </c>
      <c r="DL7" s="83">
        <v>28.3</v>
      </c>
      <c r="DM7" s="83">
        <v>55.1</v>
      </c>
      <c r="DN7" s="83">
        <v>60.2</v>
      </c>
      <c r="DO7" s="83">
        <v>36.5</v>
      </c>
      <c r="DP7" s="83">
        <v>8.3000000000000007</v>
      </c>
      <c r="DQ7" s="83">
        <v>7.1</v>
      </c>
      <c r="DR7" s="83">
        <v>7.3</v>
      </c>
      <c r="DS7" s="83">
        <v>5.3</v>
      </c>
      <c r="DT7" s="83">
        <v>6.4</v>
      </c>
      <c r="DU7" s="83">
        <v>50.3</v>
      </c>
      <c r="DV7" s="83">
        <v>4.5999999999999996</v>
      </c>
      <c r="DW7" s="83">
        <v>0</v>
      </c>
      <c r="DX7" s="83">
        <v>0</v>
      </c>
      <c r="DY7" s="83">
        <v>0</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79.8</v>
      </c>
      <c r="EP7" s="83">
        <v>83.6</v>
      </c>
      <c r="EQ7" s="83">
        <v>75.599999999999994</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v>63.1</v>
      </c>
      <c r="GZ7" s="83">
        <v>63.6</v>
      </c>
      <c r="HA7" s="83">
        <v>65.900000000000006</v>
      </c>
      <c r="HB7" s="83" t="s">
        <v>131</v>
      </c>
      <c r="HC7" s="83" t="s">
        <v>131</v>
      </c>
      <c r="HD7" s="83">
        <v>53.5</v>
      </c>
      <c r="HE7" s="83">
        <v>67.599999999999994</v>
      </c>
      <c r="HF7" s="83">
        <v>67.8</v>
      </c>
      <c r="HG7" s="83">
        <v>71</v>
      </c>
      <c r="HH7" s="83">
        <v>70.5</v>
      </c>
      <c r="HI7" s="83">
        <v>0</v>
      </c>
      <c r="HJ7" s="83">
        <v>0</v>
      </c>
      <c r="HK7" s="83">
        <v>0</v>
      </c>
      <c r="HL7" s="83" t="s">
        <v>131</v>
      </c>
      <c r="HM7" s="83" t="s">
        <v>131</v>
      </c>
      <c r="HN7" s="83">
        <v>5.5</v>
      </c>
      <c r="HO7" s="83">
        <v>0</v>
      </c>
      <c r="HP7" s="83">
        <v>0.6</v>
      </c>
      <c r="HQ7" s="83">
        <v>0.2</v>
      </c>
      <c r="HR7" s="83">
        <v>0.1</v>
      </c>
      <c r="HS7" s="83">
        <v>32.5</v>
      </c>
      <c r="HT7" s="83">
        <v>9.3000000000000007</v>
      </c>
      <c r="HU7" s="83">
        <v>0</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v>64.5</v>
      </c>
      <c r="IN7" s="83">
        <v>66.900000000000006</v>
      </c>
      <c r="IO7" s="83">
        <v>65.099999999999994</v>
      </c>
      <c r="IP7" s="83" t="s">
        <v>131</v>
      </c>
      <c r="IQ7" s="83" t="s">
        <v>131</v>
      </c>
      <c r="IR7" s="83">
        <v>43.2</v>
      </c>
      <c r="IS7" s="83">
        <v>49.1</v>
      </c>
      <c r="IT7" s="83">
        <v>33.799999999999997</v>
      </c>
      <c r="IU7" s="83">
        <v>24</v>
      </c>
      <c r="IV7" s="83">
        <v>23.8</v>
      </c>
      <c r="IW7" s="80">
        <v>1700</v>
      </c>
      <c r="IX7" s="83">
        <v>7.3</v>
      </c>
      <c r="IY7" s="83">
        <v>12.6</v>
      </c>
      <c r="IZ7" s="83">
        <v>5.9</v>
      </c>
      <c r="JA7" s="83">
        <v>3.3</v>
      </c>
      <c r="JB7" s="83">
        <v>2.8</v>
      </c>
      <c r="JC7" s="83">
        <v>16.5</v>
      </c>
      <c r="JD7" s="83">
        <v>15</v>
      </c>
      <c r="JE7" s="83">
        <v>12.8</v>
      </c>
      <c r="JF7" s="83">
        <v>11.1</v>
      </c>
      <c r="JG7" s="83">
        <v>13.6</v>
      </c>
      <c r="JH7" s="83">
        <v>80.7</v>
      </c>
      <c r="JI7" s="83">
        <v>49.1</v>
      </c>
      <c r="JJ7" s="83">
        <v>75.900000000000006</v>
      </c>
      <c r="JK7" s="83">
        <v>60.2</v>
      </c>
      <c r="JL7" s="83">
        <v>36.5</v>
      </c>
      <c r="JM7" s="83">
        <v>39.700000000000003</v>
      </c>
      <c r="JN7" s="83">
        <v>37.5</v>
      </c>
      <c r="JO7" s="83">
        <v>37.299999999999997</v>
      </c>
      <c r="JP7" s="83">
        <v>26</v>
      </c>
      <c r="JQ7" s="83">
        <v>23.4</v>
      </c>
      <c r="JR7" s="83">
        <v>75.599999999999994</v>
      </c>
      <c r="JS7" s="83">
        <v>0</v>
      </c>
      <c r="JT7" s="83">
        <v>0</v>
      </c>
      <c r="JU7" s="83">
        <v>0</v>
      </c>
      <c r="JV7" s="83">
        <v>0</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v>100</v>
      </c>
      <c r="KM7" s="83">
        <v>100</v>
      </c>
      <c r="KN7" s="83">
        <v>100</v>
      </c>
      <c r="KO7" s="83">
        <v>100</v>
      </c>
      <c r="KP7" s="83">
        <v>100</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t="s">
        <v>131</v>
      </c>
      <c r="MV7" s="83" t="s">
        <v>131</v>
      </c>
      <c r="MW7" s="83" t="s">
        <v>131</v>
      </c>
      <c r="MX7" s="83" t="s">
        <v>131</v>
      </c>
      <c r="MY7" s="83">
        <v>1</v>
      </c>
      <c r="MZ7" s="83">
        <v>1</v>
      </c>
      <c r="NA7" s="83">
        <v>1</v>
      </c>
      <c r="NB7" s="83" t="s">
        <v>131</v>
      </c>
      <c r="NC7" s="83">
        <v>1</v>
      </c>
      <c r="ND7" s="83">
        <v>1</v>
      </c>
      <c r="NE7" s="83">
        <v>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1</v>
      </c>
      <c r="GZ8" s="87" t="s">
        <v>135</v>
      </c>
      <c r="HA8" s="85"/>
      <c r="HB8" s="85"/>
      <c r="HC8" s="85"/>
      <c r="HD8" s="85"/>
      <c r="HE8" s="86"/>
      <c r="HF8" s="85"/>
      <c r="HG8" s="85"/>
      <c r="HH8" s="85" t="str">
        <f>HI4</f>
        <v>修繕費比率（％）</v>
      </c>
      <c r="HI8" s="85" t="b">
        <f>IF(SUM($N$7,$MY$7:$NB$7)=0,FALSE,TRUE)</f>
        <v>1</v>
      </c>
      <c r="HJ8" s="87" t="s">
        <v>135</v>
      </c>
      <c r="HK8" s="85"/>
      <c r="HL8" s="85"/>
      <c r="HM8" s="85"/>
      <c r="HN8" s="85"/>
      <c r="HO8" s="85"/>
      <c r="HP8" s="86"/>
      <c r="HQ8" s="85"/>
      <c r="HR8" s="85" t="str">
        <f>HS4</f>
        <v>企業債残高対料金収入比率（％）</v>
      </c>
      <c r="HS8" s="85" t="b">
        <f>IF(SUM($N$7,$MY$7:$NB$7)=0,FALSE,TRUE)</f>
        <v>1</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1</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（最大出力合計1,700kW）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（最大出力合計1,700kW）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74.900000000000006</v>
      </c>
      <c r="AZ11" s="95">
        <f>AZ7</f>
        <v>115.9</v>
      </c>
      <c r="BA11" s="95">
        <f>BA7</f>
        <v>85</v>
      </c>
      <c r="BB11" s="95">
        <f>BB7</f>
        <v>67.900000000000006</v>
      </c>
      <c r="BC11" s="95">
        <f>BC7</f>
        <v>100</v>
      </c>
      <c r="BD11" s="84"/>
      <c r="BE11" s="84"/>
      <c r="BF11" s="84"/>
      <c r="BG11" s="84"/>
      <c r="BH11" s="84"/>
      <c r="BI11" s="94" t="s">
        <v>144</v>
      </c>
      <c r="BJ11" s="95">
        <f>BJ7</f>
        <v>164.6</v>
      </c>
      <c r="BK11" s="95">
        <f>BK7</f>
        <v>375.5</v>
      </c>
      <c r="BL11" s="95">
        <f>BL7</f>
        <v>149.80000000000001</v>
      </c>
      <c r="BM11" s="95">
        <f>BM7</f>
        <v>67.7</v>
      </c>
      <c r="BN11" s="95">
        <f>BN7</f>
        <v>68.599999999999994</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21355.8</v>
      </c>
      <c r="CG11" s="95">
        <f>CG7</f>
        <v>14608</v>
      </c>
      <c r="CH11" s="95">
        <f>CH7</f>
        <v>19230</v>
      </c>
      <c r="CI11" s="95">
        <f>CI7</f>
        <v>31511.200000000001</v>
      </c>
      <c r="CJ11" s="95">
        <f>CJ7</f>
        <v>31277.3</v>
      </c>
      <c r="CK11" s="84"/>
      <c r="CL11" s="84"/>
      <c r="CM11" s="84"/>
      <c r="CN11" s="84"/>
      <c r="CO11" s="94" t="s">
        <v>144</v>
      </c>
      <c r="CP11" s="96">
        <f>CP7</f>
        <v>5895</v>
      </c>
      <c r="CQ11" s="96">
        <f>CQ7</f>
        <v>35345</v>
      </c>
      <c r="CR11" s="96">
        <f>CR7</f>
        <v>-7695</v>
      </c>
      <c r="CS11" s="96">
        <f>CS7</f>
        <v>-4992</v>
      </c>
      <c r="CT11" s="96">
        <f>CT7</f>
        <v>-4136</v>
      </c>
      <c r="CU11" s="84"/>
      <c r="CV11" s="84"/>
      <c r="CW11" s="84"/>
      <c r="CX11" s="84"/>
      <c r="CY11" s="84"/>
      <c r="CZ11" s="94" t="s">
        <v>146</v>
      </c>
      <c r="DA11" s="95">
        <f>DA7</f>
        <v>45.5</v>
      </c>
      <c r="DB11" s="95">
        <f>DB7</f>
        <v>47.5</v>
      </c>
      <c r="DC11" s="95">
        <f>DC7</f>
        <v>47</v>
      </c>
      <c r="DD11" s="95">
        <f>DD7</f>
        <v>3.3</v>
      </c>
      <c r="DE11" s="95">
        <f>DE7</f>
        <v>2.8</v>
      </c>
      <c r="DF11" s="84"/>
      <c r="DG11" s="84"/>
      <c r="DH11" s="84"/>
      <c r="DI11" s="84"/>
      <c r="DJ11" s="94" t="s">
        <v>144</v>
      </c>
      <c r="DK11" s="95">
        <f>DK7</f>
        <v>58.3</v>
      </c>
      <c r="DL11" s="95">
        <f>DL7</f>
        <v>28.3</v>
      </c>
      <c r="DM11" s="95">
        <f>DM7</f>
        <v>55.1</v>
      </c>
      <c r="DN11" s="95">
        <f>DN7</f>
        <v>60.2</v>
      </c>
      <c r="DO11" s="95">
        <f>DO7</f>
        <v>36.5</v>
      </c>
      <c r="DP11" s="84"/>
      <c r="DQ11" s="84"/>
      <c r="DR11" s="84"/>
      <c r="DS11" s="84"/>
      <c r="DT11" s="94" t="s">
        <v>144</v>
      </c>
      <c r="DU11" s="95">
        <f>DU7</f>
        <v>50.3</v>
      </c>
      <c r="DV11" s="95">
        <f>DV7</f>
        <v>4.5999999999999996</v>
      </c>
      <c r="DW11" s="95">
        <f>DW7</f>
        <v>0</v>
      </c>
      <c r="DX11" s="95">
        <f>DX7</f>
        <v>0</v>
      </c>
      <c r="DY11" s="95">
        <f>DY7</f>
        <v>0</v>
      </c>
      <c r="DZ11" s="84"/>
      <c r="EA11" s="84"/>
      <c r="EB11" s="84"/>
      <c r="EC11" s="84"/>
      <c r="ED11" s="94" t="s">
        <v>147</v>
      </c>
      <c r="EE11" s="95" t="str">
        <f>EE7</f>
        <v>-</v>
      </c>
      <c r="EF11" s="95" t="str">
        <f>EF7</f>
        <v>-</v>
      </c>
      <c r="EG11" s="95" t="str">
        <f>EG7</f>
        <v>-</v>
      </c>
      <c r="EH11" s="95" t="str">
        <f>EH7</f>
        <v>-</v>
      </c>
      <c r="EI11" s="95" t="str">
        <f>EI7</f>
        <v>-</v>
      </c>
      <c r="EJ11" s="84"/>
      <c r="EK11" s="84"/>
      <c r="EL11" s="84"/>
      <c r="EM11" s="84"/>
      <c r="EN11" s="94" t="s">
        <v>148</v>
      </c>
      <c r="EO11" s="95">
        <f>EO7</f>
        <v>79.8</v>
      </c>
      <c r="EP11" s="95">
        <f>EP7</f>
        <v>83.6</v>
      </c>
      <c r="EQ11" s="95">
        <f>EQ7</f>
        <v>75.599999999999994</v>
      </c>
      <c r="ER11" s="95">
        <f>ER7</f>
        <v>100</v>
      </c>
      <c r="ES11" s="95">
        <f>ES7</f>
        <v>100</v>
      </c>
      <c r="ET11" s="84"/>
      <c r="EU11" s="84"/>
      <c r="EV11" s="84"/>
      <c r="EW11" s="84"/>
      <c r="EX11" s="84"/>
      <c r="EY11" s="94" t="s">
        <v>149</v>
      </c>
      <c r="EZ11" s="95" t="str">
        <f>EZ7</f>
        <v>-</v>
      </c>
      <c r="FA11" s="95" t="str">
        <f>FA7</f>
        <v>-</v>
      </c>
      <c r="FB11" s="95" t="str">
        <f>FB7</f>
        <v>-</v>
      </c>
      <c r="FC11" s="95" t="str">
        <f>FC7</f>
        <v>-</v>
      </c>
      <c r="FD11" s="95" t="str">
        <f>FD7</f>
        <v>-</v>
      </c>
      <c r="FE11" s="84"/>
      <c r="FF11" s="84"/>
      <c r="FG11" s="84"/>
      <c r="FH11" s="84"/>
      <c r="FI11" s="94" t="s">
        <v>150</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150</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f>GY7</f>
        <v>63.1</v>
      </c>
      <c r="GZ11" s="95">
        <f>GZ7</f>
        <v>63.6</v>
      </c>
      <c r="HA11" s="95">
        <f>HA7</f>
        <v>65.900000000000006</v>
      </c>
      <c r="HB11" s="95" t="str">
        <f>HB7</f>
        <v>-</v>
      </c>
      <c r="HC11" s="95" t="str">
        <f>HC7</f>
        <v>-</v>
      </c>
      <c r="HD11" s="84"/>
      <c r="HE11" s="84"/>
      <c r="HF11" s="84"/>
      <c r="HG11" s="84"/>
      <c r="HH11" s="94" t="s">
        <v>144</v>
      </c>
      <c r="HI11" s="95">
        <f>HI7</f>
        <v>0</v>
      </c>
      <c r="HJ11" s="95">
        <f>HJ7</f>
        <v>0</v>
      </c>
      <c r="HK11" s="95">
        <f>HK7</f>
        <v>0</v>
      </c>
      <c r="HL11" s="95" t="str">
        <f>HL7</f>
        <v>-</v>
      </c>
      <c r="HM11" s="95" t="str">
        <f>HM7</f>
        <v>-</v>
      </c>
      <c r="HN11" s="84"/>
      <c r="HO11" s="84"/>
      <c r="HP11" s="84"/>
      <c r="HQ11" s="84"/>
      <c r="HR11" s="94" t="s">
        <v>144</v>
      </c>
      <c r="HS11" s="95">
        <f>HS7</f>
        <v>32.5</v>
      </c>
      <c r="HT11" s="95">
        <f>HT7</f>
        <v>9.3000000000000007</v>
      </c>
      <c r="HU11" s="95">
        <f>HU7</f>
        <v>0</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f>IM7</f>
        <v>64.5</v>
      </c>
      <c r="IN11" s="95">
        <f>IN7</f>
        <v>66.900000000000006</v>
      </c>
      <c r="IO11" s="95">
        <f>IO7</f>
        <v>65.099999999999994</v>
      </c>
      <c r="IP11" s="95" t="str">
        <f>IP7</f>
        <v>-</v>
      </c>
      <c r="IQ11" s="95" t="str">
        <f>IQ7</f>
        <v>-</v>
      </c>
      <c r="IR11" s="84"/>
      <c r="IS11" s="84"/>
      <c r="IT11" s="84"/>
      <c r="IU11" s="84"/>
      <c r="IV11" s="84"/>
      <c r="IW11" s="94" t="s">
        <v>144</v>
      </c>
      <c r="IX11" s="95">
        <f>IX7</f>
        <v>7.3</v>
      </c>
      <c r="IY11" s="95">
        <f>IY7</f>
        <v>12.6</v>
      </c>
      <c r="IZ11" s="95">
        <f>IZ7</f>
        <v>5.9</v>
      </c>
      <c r="JA11" s="95">
        <f>JA7</f>
        <v>3.3</v>
      </c>
      <c r="JB11" s="95">
        <f>JB7</f>
        <v>2.8</v>
      </c>
      <c r="JC11" s="84"/>
      <c r="JD11" s="84"/>
      <c r="JE11" s="84"/>
      <c r="JF11" s="84"/>
      <c r="JG11" s="94" t="s">
        <v>151</v>
      </c>
      <c r="JH11" s="95">
        <f>JH7</f>
        <v>80.7</v>
      </c>
      <c r="JI11" s="95">
        <f>JI7</f>
        <v>49.1</v>
      </c>
      <c r="JJ11" s="95">
        <f>JJ7</f>
        <v>75.900000000000006</v>
      </c>
      <c r="JK11" s="95">
        <f>JK7</f>
        <v>60.2</v>
      </c>
      <c r="JL11" s="95">
        <f>JL7</f>
        <v>36.5</v>
      </c>
      <c r="JM11" s="84"/>
      <c r="JN11" s="84"/>
      <c r="JO11" s="84"/>
      <c r="JP11" s="84"/>
      <c r="JQ11" s="94" t="s">
        <v>151</v>
      </c>
      <c r="JR11" s="95">
        <f>JR7</f>
        <v>75.599999999999994</v>
      </c>
      <c r="JS11" s="95">
        <f>JS7</f>
        <v>0</v>
      </c>
      <c r="JT11" s="95">
        <f>JT7</f>
        <v>0</v>
      </c>
      <c r="JU11" s="95">
        <f>JU7</f>
        <v>0</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100</v>
      </c>
      <c r="KM11" s="95">
        <f>KM7</f>
        <v>100</v>
      </c>
      <c r="KN11" s="95">
        <f>KN7</f>
        <v>100</v>
      </c>
      <c r="KO11" s="95">
        <f>KO7</f>
        <v>100</v>
      </c>
      <c r="KP11" s="95">
        <f>KP7</f>
        <v>100</v>
      </c>
      <c r="KQ11" s="84"/>
      <c r="KR11" s="84"/>
      <c r="KS11" s="84"/>
      <c r="KT11" s="84"/>
      <c r="KU11" s="84"/>
      <c r="KV11" s="94" t="s">
        <v>152</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153</v>
      </c>
      <c r="LQ11" s="95" t="str">
        <f>LQ7</f>
        <v>-</v>
      </c>
      <c r="LR11" s="95" t="str">
        <f>LR7</f>
        <v>-</v>
      </c>
      <c r="LS11" s="95" t="str">
        <f>LS7</f>
        <v>-</v>
      </c>
      <c r="LT11" s="95" t="str">
        <f>LT7</f>
        <v>-</v>
      </c>
      <c r="LU11" s="95" t="str">
        <f>LU7</f>
        <v>-</v>
      </c>
      <c r="LV11" s="84"/>
      <c r="LW11" s="84"/>
      <c r="LX11" s="84"/>
      <c r="LY11" s="84"/>
      <c r="LZ11" s="94" t="s">
        <v>151</v>
      </c>
      <c r="MA11" s="95" t="str">
        <f>MA7</f>
        <v>-</v>
      </c>
      <c r="MB11" s="95" t="str">
        <f>MB7</f>
        <v>-</v>
      </c>
      <c r="MC11" s="95" t="str">
        <f>MC7</f>
        <v>-</v>
      </c>
      <c r="MD11" s="95" t="str">
        <f>MD7</f>
        <v>-</v>
      </c>
      <c r="ME11" s="95" t="str">
        <f>ME7</f>
        <v>-</v>
      </c>
      <c r="MF11" s="84"/>
      <c r="MG11" s="84"/>
      <c r="MH11" s="84"/>
      <c r="MI11" s="84"/>
      <c r="MJ11" s="94" t="s">
        <v>151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154</v>
      </c>
      <c r="AY12" s="95">
        <f>BD7</f>
        <v>88.8</v>
      </c>
      <c r="AZ12" s="95">
        <f>BE7</f>
        <v>121.3</v>
      </c>
      <c r="BA12" s="95">
        <f>BF7</f>
        <v>123.2</v>
      </c>
      <c r="BB12" s="95">
        <f>BG7</f>
        <v>134.69999999999999</v>
      </c>
      <c r="BC12" s="95">
        <f>BH7</f>
        <v>141.80000000000001</v>
      </c>
      <c r="BD12" s="84"/>
      <c r="BE12" s="84"/>
      <c r="BF12" s="84"/>
      <c r="BG12" s="84"/>
      <c r="BH12" s="84"/>
      <c r="BI12" s="94" t="s">
        <v>155</v>
      </c>
      <c r="BJ12" s="95">
        <f>BO7</f>
        <v>269.8</v>
      </c>
      <c r="BK12" s="95">
        <f>BP7</f>
        <v>247.9</v>
      </c>
      <c r="BL12" s="95">
        <f>BQ7</f>
        <v>240.1</v>
      </c>
      <c r="BM12" s="95">
        <f>BR7</f>
        <v>253.6</v>
      </c>
      <c r="BN12" s="95">
        <f>BS7</f>
        <v>238</v>
      </c>
      <c r="BO12" s="84"/>
      <c r="BP12" s="84"/>
      <c r="BQ12" s="84"/>
      <c r="BR12" s="84"/>
      <c r="BS12" s="84"/>
      <c r="BT12" s="94" t="s">
        <v>156</v>
      </c>
      <c r="BU12" s="95" t="str">
        <f>BZ7</f>
        <v>-</v>
      </c>
      <c r="BV12" s="95" t="str">
        <f>CA7</f>
        <v>-</v>
      </c>
      <c r="BW12" s="95" t="str">
        <f>CB7</f>
        <v>-</v>
      </c>
      <c r="BX12" s="95" t="str">
        <f>CC7</f>
        <v>-</v>
      </c>
      <c r="BY12" s="95" t="str">
        <f>CD7</f>
        <v>-</v>
      </c>
      <c r="BZ12" s="84"/>
      <c r="CA12" s="84"/>
      <c r="CB12" s="84"/>
      <c r="CC12" s="84"/>
      <c r="CD12" s="84"/>
      <c r="CE12" s="94" t="s">
        <v>157</v>
      </c>
      <c r="CF12" s="95">
        <f>CK7</f>
        <v>22847.9</v>
      </c>
      <c r="CG12" s="95">
        <f>CL7</f>
        <v>19199</v>
      </c>
      <c r="CH12" s="95">
        <f>CM7</f>
        <v>19863.5</v>
      </c>
      <c r="CI12" s="95">
        <f>CN7</f>
        <v>19066.3</v>
      </c>
      <c r="CJ12" s="95">
        <f>CO7</f>
        <v>18998.7</v>
      </c>
      <c r="CK12" s="84"/>
      <c r="CL12" s="84"/>
      <c r="CM12" s="84"/>
      <c r="CN12" s="84"/>
      <c r="CO12" s="94" t="s">
        <v>158</v>
      </c>
      <c r="CP12" s="96">
        <f>CU7</f>
        <v>2390</v>
      </c>
      <c r="CQ12" s="96">
        <f>CV7</f>
        <v>32739</v>
      </c>
      <c r="CR12" s="96">
        <f>CW7</f>
        <v>34140</v>
      </c>
      <c r="CS12" s="96">
        <f>CX7</f>
        <v>33434</v>
      </c>
      <c r="CT12" s="96">
        <f>CY7</f>
        <v>36820</v>
      </c>
      <c r="CU12" s="84"/>
      <c r="CV12" s="84"/>
      <c r="CW12" s="84"/>
      <c r="CX12" s="84"/>
      <c r="CY12" s="84"/>
      <c r="CZ12" s="94" t="s">
        <v>158</v>
      </c>
      <c r="DA12" s="95">
        <f>DF7</f>
        <v>36.4</v>
      </c>
      <c r="DB12" s="95">
        <f>DG7</f>
        <v>31.6</v>
      </c>
      <c r="DC12" s="95">
        <f>DH7</f>
        <v>31.6</v>
      </c>
      <c r="DD12" s="95">
        <f>DI7</f>
        <v>30.1</v>
      </c>
      <c r="DE12" s="95">
        <f>DJ7</f>
        <v>30.3</v>
      </c>
      <c r="DF12" s="84"/>
      <c r="DG12" s="84"/>
      <c r="DH12" s="84"/>
      <c r="DI12" s="84"/>
      <c r="DJ12" s="94" t="s">
        <v>159</v>
      </c>
      <c r="DK12" s="95">
        <f>DP7</f>
        <v>8.3000000000000007</v>
      </c>
      <c r="DL12" s="95">
        <f>DQ7</f>
        <v>7.1</v>
      </c>
      <c r="DM12" s="95">
        <f>DR7</f>
        <v>7.3</v>
      </c>
      <c r="DN12" s="95">
        <f>DS7</f>
        <v>5.3</v>
      </c>
      <c r="DO12" s="95">
        <f>DT7</f>
        <v>6.4</v>
      </c>
      <c r="DP12" s="84"/>
      <c r="DQ12" s="84"/>
      <c r="DR12" s="84"/>
      <c r="DS12" s="84"/>
      <c r="DT12" s="94" t="s">
        <v>159</v>
      </c>
      <c r="DU12" s="95">
        <f>DZ7</f>
        <v>110.5</v>
      </c>
      <c r="DV12" s="95">
        <f>EA7</f>
        <v>156.5</v>
      </c>
      <c r="DW12" s="95">
        <f>EB7</f>
        <v>157.6</v>
      </c>
      <c r="DX12" s="95">
        <f>EC7</f>
        <v>173.7</v>
      </c>
      <c r="DY12" s="95">
        <f>ED7</f>
        <v>160.19999999999999</v>
      </c>
      <c r="DZ12" s="84"/>
      <c r="EA12" s="84"/>
      <c r="EB12" s="84"/>
      <c r="EC12" s="84"/>
      <c r="ED12" s="94" t="s">
        <v>158</v>
      </c>
      <c r="EE12" s="95" t="str">
        <f>EJ7</f>
        <v>-</v>
      </c>
      <c r="EF12" s="95" t="str">
        <f>EK7</f>
        <v>-</v>
      </c>
      <c r="EG12" s="95" t="str">
        <f>EL7</f>
        <v>-</v>
      </c>
      <c r="EH12" s="95" t="str">
        <f>EM7</f>
        <v>-</v>
      </c>
      <c r="EI12" s="95" t="str">
        <f>EN7</f>
        <v>-</v>
      </c>
      <c r="EJ12" s="84"/>
      <c r="EK12" s="84"/>
      <c r="EL12" s="84"/>
      <c r="EM12" s="84"/>
      <c r="EN12" s="94" t="s">
        <v>160</v>
      </c>
      <c r="EO12" s="95">
        <f>ET7</f>
        <v>74.2</v>
      </c>
      <c r="EP12" s="95">
        <f>EU7</f>
        <v>86.8</v>
      </c>
      <c r="EQ12" s="95">
        <f>EV7</f>
        <v>83.6</v>
      </c>
      <c r="ER12" s="95">
        <f>EW7</f>
        <v>82.6</v>
      </c>
      <c r="ES12" s="95">
        <f>EX7</f>
        <v>83.2</v>
      </c>
      <c r="ET12" s="84"/>
      <c r="EU12" s="84"/>
      <c r="EV12" s="84"/>
      <c r="EW12" s="84"/>
      <c r="EX12" s="84"/>
      <c r="EY12" s="94" t="s">
        <v>158</v>
      </c>
      <c r="EZ12" s="95" t="str">
        <f>IF($EZ$8,FE7,"-")</f>
        <v>-</v>
      </c>
      <c r="FA12" s="95" t="str">
        <f>IF($EZ$8,FF7,"-")</f>
        <v>-</v>
      </c>
      <c r="FB12" s="95" t="str">
        <f>IF($EZ$8,FG7,"-")</f>
        <v>-</v>
      </c>
      <c r="FC12" s="95" t="str">
        <f>IF($EZ$8,FH7,"-")</f>
        <v>-</v>
      </c>
      <c r="FD12" s="95" t="str">
        <f>IF($EZ$8,FI7,"-")</f>
        <v>-</v>
      </c>
      <c r="FE12" s="84"/>
      <c r="FF12" s="84"/>
      <c r="FG12" s="84"/>
      <c r="FH12" s="84"/>
      <c r="FI12" s="94" t="s">
        <v>158</v>
      </c>
      <c r="FJ12" s="95" t="str">
        <f>IF($FJ$8,FO7,"-")</f>
        <v>-</v>
      </c>
      <c r="FK12" s="95" t="str">
        <f>IF($FJ$8,FP7,"-")</f>
        <v>-</v>
      </c>
      <c r="FL12" s="95" t="str">
        <f>IF($FJ$8,FQ7,"-")</f>
        <v>-</v>
      </c>
      <c r="FM12" s="95" t="str">
        <f>IF($FJ$8,FR7,"-")</f>
        <v>-</v>
      </c>
      <c r="FN12" s="95" t="str">
        <f>IF($FJ$8,FS7,"-")</f>
        <v>-</v>
      </c>
      <c r="FO12" s="84"/>
      <c r="FP12" s="84"/>
      <c r="FQ12" s="84"/>
      <c r="FR12" s="84"/>
      <c r="FS12" s="94" t="s">
        <v>158</v>
      </c>
      <c r="FT12" s="95" t="str">
        <f>IF($FT$8,FY7,"-")</f>
        <v>-</v>
      </c>
      <c r="FU12" s="95" t="str">
        <f>IF($FT$8,FZ7,"-")</f>
        <v>-</v>
      </c>
      <c r="FV12" s="95" t="str">
        <f>IF($FT$8,GA7,"-")</f>
        <v>-</v>
      </c>
      <c r="FW12" s="95" t="str">
        <f>IF($FT$8,GB7,"-")</f>
        <v>-</v>
      </c>
      <c r="FX12" s="95" t="str">
        <f>IF($FT$8,GC7,"-")</f>
        <v>-</v>
      </c>
      <c r="FY12" s="84"/>
      <c r="FZ12" s="84"/>
      <c r="GA12" s="84"/>
      <c r="GB12" s="84"/>
      <c r="GC12" s="94" t="s">
        <v>158</v>
      </c>
      <c r="GD12" s="95" t="str">
        <f>IF($GD$8,GI7,"-")</f>
        <v>-</v>
      </c>
      <c r="GE12" s="95" t="str">
        <f>IF($GD$8,GJ7,"-")</f>
        <v>-</v>
      </c>
      <c r="GF12" s="95" t="str">
        <f>IF($GD$8,GK7,"-")</f>
        <v>-</v>
      </c>
      <c r="GG12" s="95" t="str">
        <f>IF($GD$8,GL7,"-")</f>
        <v>-</v>
      </c>
      <c r="GH12" s="95" t="str">
        <f>IF($GD$8,GM7,"-")</f>
        <v>-</v>
      </c>
      <c r="GI12" s="84"/>
      <c r="GJ12" s="84"/>
      <c r="GK12" s="84"/>
      <c r="GL12" s="84"/>
      <c r="GM12" s="94" t="s">
        <v>158</v>
      </c>
      <c r="GN12" s="95" t="str">
        <f>IF($GN$8,GS7,"-")</f>
        <v>-</v>
      </c>
      <c r="GO12" s="95" t="str">
        <f>IF($GN$8,GT7,"-")</f>
        <v>-</v>
      </c>
      <c r="GP12" s="95" t="str">
        <f>IF($GN$8,GU7,"-")</f>
        <v>-</v>
      </c>
      <c r="GQ12" s="95" t="str">
        <f>IF($GN$8,GV7,"-")</f>
        <v>-</v>
      </c>
      <c r="GR12" s="95" t="str">
        <f>IF($GN$8,GW7,"-")</f>
        <v>-</v>
      </c>
      <c r="GS12" s="84"/>
      <c r="GT12" s="84"/>
      <c r="GU12" s="84"/>
      <c r="GV12" s="84"/>
      <c r="GW12" s="84"/>
      <c r="GX12" s="94" t="s">
        <v>158</v>
      </c>
      <c r="GY12" s="95">
        <f>IF($GY$8,HD7,"-")</f>
        <v>53.5</v>
      </c>
      <c r="GZ12" s="95">
        <f>IF($GY$8,HE7,"-")</f>
        <v>67.599999999999994</v>
      </c>
      <c r="HA12" s="95">
        <f>IF($GY$8,HF7,"-")</f>
        <v>67.8</v>
      </c>
      <c r="HB12" s="95">
        <f>IF($GY$8,HG7,"-")</f>
        <v>71</v>
      </c>
      <c r="HC12" s="95">
        <f>IF($GY$8,HH7,"-")</f>
        <v>70.5</v>
      </c>
      <c r="HD12" s="84"/>
      <c r="HE12" s="84"/>
      <c r="HF12" s="84"/>
      <c r="HG12" s="84"/>
      <c r="HH12" s="94" t="s">
        <v>158</v>
      </c>
      <c r="HI12" s="95">
        <f>IF($HI$8,HN7,"-")</f>
        <v>5.5</v>
      </c>
      <c r="HJ12" s="95">
        <f>IF($HI$8,HO7,"-")</f>
        <v>0</v>
      </c>
      <c r="HK12" s="95">
        <f>IF($HI$8,HP7,"-")</f>
        <v>0.6</v>
      </c>
      <c r="HL12" s="95">
        <f>IF($HI$8,HQ7,"-")</f>
        <v>0.2</v>
      </c>
      <c r="HM12" s="95">
        <f>IF($HI$8,HR7,"-")</f>
        <v>0.1</v>
      </c>
      <c r="HN12" s="84"/>
      <c r="HO12" s="84"/>
      <c r="HP12" s="84"/>
      <c r="HQ12" s="84"/>
      <c r="HR12" s="94" t="s">
        <v>158</v>
      </c>
      <c r="HS12" s="95">
        <f>IF($HS$8,HX7,"-")</f>
        <v>0.5</v>
      </c>
      <c r="HT12" s="95">
        <f>IF($HS$8,HY7,"-")</f>
        <v>25.6</v>
      </c>
      <c r="HU12" s="95">
        <f>IF($HS$8,HZ7,"-")</f>
        <v>43.5</v>
      </c>
      <c r="HV12" s="95">
        <f>IF($HS$8,IA7,"-")</f>
        <v>42.8</v>
      </c>
      <c r="HW12" s="95">
        <f>IF($HS$8,IB7,"-")</f>
        <v>41</v>
      </c>
      <c r="HX12" s="84"/>
      <c r="HY12" s="84"/>
      <c r="HZ12" s="84"/>
      <c r="IA12" s="84"/>
      <c r="IB12" s="94" t="s">
        <v>158</v>
      </c>
      <c r="IC12" s="95" t="str">
        <f>IF($IC$8,IH7,"-")</f>
        <v>-</v>
      </c>
      <c r="ID12" s="95" t="str">
        <f>IF($IC$8,II7,"-")</f>
        <v>-</v>
      </c>
      <c r="IE12" s="95" t="str">
        <f>IF($IC$8,IJ7,"-")</f>
        <v>-</v>
      </c>
      <c r="IF12" s="95" t="str">
        <f>IF($IC$8,IK7,"-")</f>
        <v>-</v>
      </c>
      <c r="IG12" s="95" t="str">
        <f>IF($IC$8,IL7,"-")</f>
        <v>-</v>
      </c>
      <c r="IH12" s="84"/>
      <c r="II12" s="84"/>
      <c r="IJ12" s="84"/>
      <c r="IK12" s="84"/>
      <c r="IL12" s="94" t="s">
        <v>158</v>
      </c>
      <c r="IM12" s="95">
        <f>IF($IM$8,IR7,"-")</f>
        <v>43.2</v>
      </c>
      <c r="IN12" s="95">
        <f>IF($IM$8,IS7,"-")</f>
        <v>49.1</v>
      </c>
      <c r="IO12" s="95">
        <f>IF($IM$8,IT7,"-")</f>
        <v>33.799999999999997</v>
      </c>
      <c r="IP12" s="95">
        <f>IF($IM$8,IU7,"-")</f>
        <v>24</v>
      </c>
      <c r="IQ12" s="95">
        <f>IF($IM$8,IV7,"-")</f>
        <v>23.8</v>
      </c>
      <c r="IR12" s="84"/>
      <c r="IS12" s="84"/>
      <c r="IT12" s="84"/>
      <c r="IU12" s="84"/>
      <c r="IV12" s="84"/>
      <c r="IW12" s="94" t="s">
        <v>158</v>
      </c>
      <c r="IX12" s="95">
        <f>IF($IX$8,JC7,"-")</f>
        <v>16.5</v>
      </c>
      <c r="IY12" s="95">
        <f>IF($IX$8,JD7,"-")</f>
        <v>15</v>
      </c>
      <c r="IZ12" s="95">
        <f>IF($IX$8,JE7,"-")</f>
        <v>12.8</v>
      </c>
      <c r="JA12" s="95">
        <f>IF($IX$8,JF7,"-")</f>
        <v>11.1</v>
      </c>
      <c r="JB12" s="95">
        <f>IF($IX$8,JG7,"-")</f>
        <v>13.6</v>
      </c>
      <c r="JC12" s="84"/>
      <c r="JD12" s="84"/>
      <c r="JE12" s="84"/>
      <c r="JF12" s="84"/>
      <c r="JG12" s="94" t="s">
        <v>158</v>
      </c>
      <c r="JH12" s="95">
        <f>IF($JH$8,JM7,"-")</f>
        <v>39.700000000000003</v>
      </c>
      <c r="JI12" s="95">
        <f>IF($JH$8,JN7,"-")</f>
        <v>37.5</v>
      </c>
      <c r="JJ12" s="95">
        <f>IF($JH$8,JO7,"-")</f>
        <v>37.299999999999997</v>
      </c>
      <c r="JK12" s="95">
        <f>IF($JH$8,JP7,"-")</f>
        <v>26</v>
      </c>
      <c r="JL12" s="95">
        <f>IF($JH$8,JQ7,"-")</f>
        <v>23.4</v>
      </c>
      <c r="JM12" s="84"/>
      <c r="JN12" s="84"/>
      <c r="JO12" s="84"/>
      <c r="JP12" s="84"/>
      <c r="JQ12" s="94" t="s">
        <v>158</v>
      </c>
      <c r="JR12" s="95">
        <f>IF($JR$8,JW7,"-")</f>
        <v>51.8</v>
      </c>
      <c r="JS12" s="95">
        <f>IF($JR$8,JX7,"-")</f>
        <v>34.200000000000003</v>
      </c>
      <c r="JT12" s="95">
        <f>IF($JR$8,JY7,"-")</f>
        <v>85.9</v>
      </c>
      <c r="JU12" s="95">
        <f>IF($JR$8,JZ7,"-")</f>
        <v>409.1</v>
      </c>
      <c r="JV12" s="95">
        <f>IF($JR$8,KA7,"-")</f>
        <v>329.7</v>
      </c>
      <c r="JW12" s="84"/>
      <c r="JX12" s="84"/>
      <c r="JY12" s="84"/>
      <c r="JZ12" s="84"/>
      <c r="KA12" s="94" t="s">
        <v>158</v>
      </c>
      <c r="KB12" s="95" t="str">
        <f>IF($KB$8,KG7,"-")</f>
        <v>-</v>
      </c>
      <c r="KC12" s="95" t="str">
        <f>IF($KB$8,KH7,"-")</f>
        <v>-</v>
      </c>
      <c r="KD12" s="95" t="str">
        <f>IF($KB$8,KI7,"-")</f>
        <v>-</v>
      </c>
      <c r="KE12" s="95" t="str">
        <f>IF($KB$8,KJ7,"-")</f>
        <v>-</v>
      </c>
      <c r="KF12" s="95" t="str">
        <f>IF($KB$8,KK7,"-")</f>
        <v>-</v>
      </c>
      <c r="KG12" s="84"/>
      <c r="KH12" s="84"/>
      <c r="KI12" s="84"/>
      <c r="KJ12" s="84"/>
      <c r="KK12" s="94" t="s">
        <v>158</v>
      </c>
      <c r="KL12" s="95">
        <f>IF($KL$8,KQ7,"-")</f>
        <v>97.5</v>
      </c>
      <c r="KM12" s="95">
        <f>IF($KL$8,KR7,"-")</f>
        <v>96.6</v>
      </c>
      <c r="KN12" s="95">
        <f>IF($KL$8,KS7,"-")</f>
        <v>92.8</v>
      </c>
      <c r="KO12" s="95">
        <f>IF($KL$8,KT7,"-")</f>
        <v>95.9</v>
      </c>
      <c r="KP12" s="95">
        <f>IF($KL$8,KU7,"-")</f>
        <v>95.2</v>
      </c>
      <c r="KQ12" s="84"/>
      <c r="KR12" s="84"/>
      <c r="KS12" s="84"/>
      <c r="KT12" s="84"/>
      <c r="KU12" s="84"/>
      <c r="KV12" s="94" t="s">
        <v>158</v>
      </c>
      <c r="KW12" s="95" t="str">
        <f>IF($KW$8,LB7,"-")</f>
        <v>-</v>
      </c>
      <c r="KX12" s="95" t="str">
        <f>IF($KW$8,LC7,"-")</f>
        <v>-</v>
      </c>
      <c r="KY12" s="95" t="str">
        <f>IF($KW$8,LD7,"-")</f>
        <v>-</v>
      </c>
      <c r="KZ12" s="95" t="str">
        <f>IF($KW$8,LE7,"-")</f>
        <v>-</v>
      </c>
      <c r="LA12" s="95" t="str">
        <f>IF($KW$8,LF7,"-")</f>
        <v>-</v>
      </c>
      <c r="LB12" s="84"/>
      <c r="LC12" s="84"/>
      <c r="LD12" s="84"/>
      <c r="LE12" s="84"/>
      <c r="LF12" s="94" t="s">
        <v>158</v>
      </c>
      <c r="LG12" s="95" t="str">
        <f>IF($LG$8,LL7,"-")</f>
        <v>-</v>
      </c>
      <c r="LH12" s="95" t="str">
        <f>IF($LG$8,LM7,"-")</f>
        <v>-</v>
      </c>
      <c r="LI12" s="95" t="str">
        <f>IF($LG$8,LN7,"-")</f>
        <v>-</v>
      </c>
      <c r="LJ12" s="95" t="str">
        <f>IF($LG$8,LO7,"-")</f>
        <v>-</v>
      </c>
      <c r="LK12" s="95" t="str">
        <f>IF($LG$8,LP7,"-")</f>
        <v>-</v>
      </c>
      <c r="LL12" s="84"/>
      <c r="LM12" s="84"/>
      <c r="LN12" s="84"/>
      <c r="LO12" s="84"/>
      <c r="LP12" s="94" t="s">
        <v>158</v>
      </c>
      <c r="LQ12" s="95" t="str">
        <f>IF($LQ$8,LV7,"-")</f>
        <v>-</v>
      </c>
      <c r="LR12" s="95" t="str">
        <f>IF($LQ$8,LW7,"-")</f>
        <v>-</v>
      </c>
      <c r="LS12" s="95" t="str">
        <f>IF($LQ$8,LX7,"-")</f>
        <v>-</v>
      </c>
      <c r="LT12" s="95" t="str">
        <f>IF($LQ$8,LY7,"-")</f>
        <v>-</v>
      </c>
      <c r="LU12" s="95" t="str">
        <f>IF($LQ$8,LZ7,"-")</f>
        <v>-</v>
      </c>
      <c r="LV12" s="84"/>
      <c r="LW12" s="84"/>
      <c r="LX12" s="84"/>
      <c r="LY12" s="84"/>
      <c r="LZ12" s="94" t="s">
        <v>158</v>
      </c>
      <c r="MA12" s="95" t="str">
        <f>IF($MA$8,MF7,"-")</f>
        <v>-</v>
      </c>
      <c r="MB12" s="95" t="str">
        <f>IF($MA$8,MG7,"-")</f>
        <v>-</v>
      </c>
      <c r="MC12" s="95" t="str">
        <f>IF($MA$8,MH7,"-")</f>
        <v>-</v>
      </c>
      <c r="MD12" s="95" t="str">
        <f>IF($MA$8,MI7,"-")</f>
        <v>-</v>
      </c>
      <c r="ME12" s="95" t="str">
        <f>IF($MA$8,MJ7,"-")</f>
        <v>-</v>
      </c>
      <c r="MF12" s="84"/>
      <c r="MG12" s="84"/>
      <c r="MH12" s="84"/>
      <c r="MI12" s="84"/>
      <c r="MJ12" s="94" t="s">
        <v>158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161</v>
      </c>
      <c r="AY13" s="95">
        <f>$BI$7</f>
        <v>100</v>
      </c>
      <c r="AZ13" s="95">
        <f>$BI$7</f>
        <v>100</v>
      </c>
      <c r="BA13" s="95">
        <f>$BI$7</f>
        <v>100</v>
      </c>
      <c r="BB13" s="95">
        <f>$BI$7</f>
        <v>100</v>
      </c>
      <c r="BC13" s="95">
        <f>$BI$7</f>
        <v>100</v>
      </c>
      <c r="BD13" s="84"/>
      <c r="BE13" s="84"/>
      <c r="BF13" s="84"/>
      <c r="BG13" s="84"/>
      <c r="BH13" s="84"/>
      <c r="BI13" s="94" t="s">
        <v>161</v>
      </c>
      <c r="BJ13" s="95">
        <f>$BT$7</f>
        <v>100</v>
      </c>
      <c r="BK13" s="95">
        <f>$BT$7</f>
        <v>100</v>
      </c>
      <c r="BL13" s="95">
        <f>$BT$7</f>
        <v>100</v>
      </c>
      <c r="BM13" s="95">
        <f>$BT$7</f>
        <v>100</v>
      </c>
      <c r="BN13" s="95">
        <f>$BT$7</f>
        <v>100</v>
      </c>
      <c r="BO13" s="84"/>
      <c r="BP13" s="84"/>
      <c r="BQ13" s="84"/>
      <c r="BR13" s="84"/>
      <c r="BS13" s="84"/>
      <c r="BT13" s="94" t="s">
        <v>161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162</v>
      </c>
      <c r="C14" s="99"/>
      <c r="D14" s="100"/>
      <c r="E14" s="99"/>
      <c r="F14" s="206" t="s">
        <v>163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164</v>
      </c>
      <c r="C15" s="196"/>
      <c r="D15" s="100"/>
      <c r="E15" s="97">
        <v>1</v>
      </c>
      <c r="F15" s="196" t="s">
        <v>165</v>
      </c>
      <c r="G15" s="196"/>
      <c r="H15" s="102" t="s">
        <v>166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167</v>
      </c>
      <c r="AY15" s="103"/>
      <c r="AZ15" s="103"/>
      <c r="BA15" s="103"/>
      <c r="BB15" s="103"/>
      <c r="BC15" s="103"/>
      <c r="BD15" s="100"/>
      <c r="BE15" s="100"/>
      <c r="BF15" s="100"/>
      <c r="BG15" s="100"/>
      <c r="BH15" s="100"/>
      <c r="BI15" s="101" t="s">
        <v>167</v>
      </c>
      <c r="BJ15" s="103"/>
      <c r="BK15" s="103"/>
      <c r="BL15" s="103"/>
      <c r="BM15" s="103"/>
      <c r="BN15" s="103"/>
      <c r="BO15" s="100"/>
      <c r="BP15" s="100"/>
      <c r="BQ15" s="100"/>
      <c r="BR15" s="100"/>
      <c r="BS15" s="100"/>
      <c r="BT15" s="101" t="s">
        <v>167</v>
      </c>
      <c r="BU15" s="103"/>
      <c r="BV15" s="103"/>
      <c r="BW15" s="103"/>
      <c r="BX15" s="103"/>
      <c r="BY15" s="103"/>
      <c r="BZ15" s="100"/>
      <c r="CA15" s="100"/>
      <c r="CB15" s="100"/>
      <c r="CC15" s="100"/>
      <c r="CD15" s="100"/>
      <c r="CE15" s="101" t="s">
        <v>167</v>
      </c>
      <c r="CF15" s="103"/>
      <c r="CG15" s="103"/>
      <c r="CH15" s="103"/>
      <c r="CI15" s="103"/>
      <c r="CJ15" s="103"/>
      <c r="CK15" s="100"/>
      <c r="CL15" s="100"/>
      <c r="CM15" s="100"/>
      <c r="CN15" s="100"/>
      <c r="CO15" s="101" t="s">
        <v>167</v>
      </c>
      <c r="CP15" s="103"/>
      <c r="CQ15" s="103"/>
      <c r="CR15" s="103"/>
      <c r="CS15" s="103"/>
      <c r="CT15" s="103"/>
      <c r="CU15" s="100"/>
      <c r="CV15" s="100"/>
      <c r="CW15" s="100"/>
      <c r="CX15" s="100"/>
      <c r="CY15" s="100"/>
      <c r="CZ15" s="101" t="s">
        <v>167</v>
      </c>
      <c r="DA15" s="103"/>
      <c r="DB15" s="103"/>
      <c r="DC15" s="103"/>
      <c r="DD15" s="103"/>
      <c r="DE15" s="103"/>
      <c r="DF15" s="100"/>
      <c r="DG15" s="100"/>
      <c r="DH15" s="100"/>
      <c r="DI15" s="100"/>
      <c r="DJ15" s="101" t="s">
        <v>167</v>
      </c>
      <c r="DK15" s="103"/>
      <c r="DL15" s="103"/>
      <c r="DM15" s="103"/>
      <c r="DN15" s="103"/>
      <c r="DO15" s="103"/>
      <c r="DP15" s="100"/>
      <c r="DQ15" s="100"/>
      <c r="DR15" s="100"/>
      <c r="DS15" s="100"/>
      <c r="DT15" s="101" t="s">
        <v>167</v>
      </c>
      <c r="DU15" s="103"/>
      <c r="DV15" s="103"/>
      <c r="DW15" s="103"/>
      <c r="DX15" s="103"/>
      <c r="DY15" s="103"/>
      <c r="DZ15" s="100"/>
      <c r="EA15" s="100"/>
      <c r="EB15" s="100"/>
      <c r="EC15" s="100"/>
      <c r="ED15" s="101" t="s">
        <v>167</v>
      </c>
      <c r="EE15" s="103"/>
      <c r="EF15" s="103"/>
      <c r="EG15" s="103"/>
      <c r="EH15" s="103"/>
      <c r="EI15" s="103"/>
      <c r="EJ15" s="100"/>
      <c r="EK15" s="100"/>
      <c r="EL15" s="100"/>
      <c r="EM15" s="100"/>
      <c r="EN15" s="101" t="s">
        <v>167</v>
      </c>
      <c r="EO15" s="103"/>
      <c r="EP15" s="103"/>
      <c r="EQ15" s="103"/>
      <c r="ER15" s="103"/>
      <c r="ES15" s="103"/>
      <c r="ET15" s="100"/>
      <c r="EU15" s="100"/>
      <c r="EV15" s="100"/>
      <c r="EW15" s="100"/>
      <c r="EX15" s="100"/>
      <c r="EY15" s="101" t="s">
        <v>167</v>
      </c>
      <c r="EZ15" s="103"/>
      <c r="FA15" s="103"/>
      <c r="FB15" s="103"/>
      <c r="FC15" s="103"/>
      <c r="FD15" s="103"/>
      <c r="FE15" s="100"/>
      <c r="FF15" s="100"/>
      <c r="FG15" s="100"/>
      <c r="FH15" s="100"/>
      <c r="FI15" s="101" t="s">
        <v>167</v>
      </c>
      <c r="FJ15" s="103"/>
      <c r="FK15" s="103"/>
      <c r="FL15" s="103"/>
      <c r="FM15" s="103"/>
      <c r="FN15" s="103"/>
      <c r="FO15" s="100"/>
      <c r="FP15" s="100"/>
      <c r="FQ15" s="100"/>
      <c r="FR15" s="100"/>
      <c r="FS15" s="101" t="s">
        <v>167</v>
      </c>
      <c r="FT15" s="103"/>
      <c r="FU15" s="103"/>
      <c r="FV15" s="103"/>
      <c r="FW15" s="103"/>
      <c r="FX15" s="103"/>
      <c r="FY15" s="100"/>
      <c r="FZ15" s="100"/>
      <c r="GA15" s="100"/>
      <c r="GB15" s="100"/>
      <c r="GC15" s="101" t="s">
        <v>167</v>
      </c>
      <c r="GD15" s="103"/>
      <c r="GE15" s="103"/>
      <c r="GF15" s="103"/>
      <c r="GG15" s="103"/>
      <c r="GH15" s="103"/>
      <c r="GI15" s="100"/>
      <c r="GJ15" s="100"/>
      <c r="GK15" s="100"/>
      <c r="GL15" s="100"/>
      <c r="GM15" s="101" t="s">
        <v>167</v>
      </c>
      <c r="GN15" s="103"/>
      <c r="GO15" s="103"/>
      <c r="GP15" s="103"/>
      <c r="GQ15" s="103"/>
      <c r="GR15" s="103"/>
      <c r="GS15" s="100"/>
      <c r="GT15" s="100"/>
      <c r="GU15" s="100"/>
      <c r="GV15" s="100"/>
      <c r="GW15" s="100"/>
      <c r="GX15" s="101" t="s">
        <v>167</v>
      </c>
      <c r="GY15" s="103"/>
      <c r="GZ15" s="103"/>
      <c r="HA15" s="103"/>
      <c r="HB15" s="103"/>
      <c r="HC15" s="103"/>
      <c r="HD15" s="100"/>
      <c r="HE15" s="100"/>
      <c r="HF15" s="100"/>
      <c r="HG15" s="100"/>
      <c r="HH15" s="101" t="s">
        <v>167</v>
      </c>
      <c r="HI15" s="103"/>
      <c r="HJ15" s="103"/>
      <c r="HK15" s="103"/>
      <c r="HL15" s="103"/>
      <c r="HM15" s="103"/>
      <c r="HN15" s="100"/>
      <c r="HO15" s="100"/>
      <c r="HP15" s="100"/>
      <c r="HQ15" s="100"/>
      <c r="HR15" s="101" t="s">
        <v>167</v>
      </c>
      <c r="HS15" s="103"/>
      <c r="HT15" s="103"/>
      <c r="HU15" s="103"/>
      <c r="HV15" s="103"/>
      <c r="HW15" s="103"/>
      <c r="HX15" s="100"/>
      <c r="HY15" s="100"/>
      <c r="HZ15" s="100"/>
      <c r="IA15" s="100"/>
      <c r="IB15" s="101" t="s">
        <v>167</v>
      </c>
      <c r="IC15" s="103"/>
      <c r="ID15" s="103"/>
      <c r="IE15" s="103"/>
      <c r="IF15" s="103"/>
      <c r="IG15" s="103"/>
      <c r="IH15" s="100"/>
      <c r="II15" s="100"/>
      <c r="IJ15" s="100"/>
      <c r="IK15" s="100"/>
      <c r="IL15" s="101" t="s">
        <v>167</v>
      </c>
      <c r="IM15" s="103"/>
      <c r="IN15" s="103"/>
      <c r="IO15" s="103"/>
      <c r="IP15" s="103"/>
      <c r="IQ15" s="103"/>
      <c r="IR15" s="100"/>
      <c r="IS15" s="100"/>
      <c r="IT15" s="100"/>
      <c r="IU15" s="100"/>
      <c r="IV15" s="100"/>
      <c r="IW15" s="101" t="s">
        <v>167</v>
      </c>
      <c r="IX15" s="103"/>
      <c r="IY15" s="103"/>
      <c r="IZ15" s="103"/>
      <c r="JA15" s="103"/>
      <c r="JB15" s="103"/>
      <c r="JC15" s="100"/>
      <c r="JD15" s="100"/>
      <c r="JE15" s="100"/>
      <c r="JF15" s="100"/>
      <c r="JG15" s="101" t="s">
        <v>167</v>
      </c>
      <c r="JH15" s="103"/>
      <c r="JI15" s="103"/>
      <c r="JJ15" s="103"/>
      <c r="JK15" s="103"/>
      <c r="JL15" s="103"/>
      <c r="JM15" s="100"/>
      <c r="JN15" s="100"/>
      <c r="JO15" s="100"/>
      <c r="JP15" s="100"/>
      <c r="JQ15" s="101" t="s">
        <v>167</v>
      </c>
      <c r="JR15" s="103"/>
      <c r="JS15" s="103"/>
      <c r="JT15" s="103"/>
      <c r="JU15" s="103"/>
      <c r="JV15" s="103"/>
      <c r="JW15" s="100"/>
      <c r="JX15" s="100"/>
      <c r="JY15" s="100"/>
      <c r="JZ15" s="100"/>
      <c r="KA15" s="101" t="s">
        <v>167</v>
      </c>
      <c r="KB15" s="103"/>
      <c r="KC15" s="103"/>
      <c r="KD15" s="103"/>
      <c r="KE15" s="103"/>
      <c r="KF15" s="103"/>
      <c r="KG15" s="100"/>
      <c r="KH15" s="100"/>
      <c r="KI15" s="100"/>
      <c r="KJ15" s="100"/>
      <c r="KK15" s="101" t="s">
        <v>167</v>
      </c>
      <c r="KL15" s="103"/>
      <c r="KM15" s="103"/>
      <c r="KN15" s="103"/>
      <c r="KO15" s="103"/>
      <c r="KP15" s="103"/>
      <c r="KQ15" s="100"/>
      <c r="KR15" s="100"/>
      <c r="KS15" s="100"/>
      <c r="KT15" s="100"/>
      <c r="KU15" s="100"/>
      <c r="KV15" s="101" t="s">
        <v>167</v>
      </c>
      <c r="KW15" s="103"/>
      <c r="KX15" s="103"/>
      <c r="KY15" s="103"/>
      <c r="KZ15" s="103"/>
      <c r="LA15" s="103"/>
      <c r="LB15" s="100"/>
      <c r="LC15" s="100"/>
      <c r="LD15" s="100"/>
      <c r="LE15" s="100"/>
      <c r="LF15" s="101" t="s">
        <v>167</v>
      </c>
      <c r="LG15" s="103"/>
      <c r="LH15" s="103"/>
      <c r="LI15" s="103"/>
      <c r="LJ15" s="103"/>
      <c r="LK15" s="103"/>
      <c r="LL15" s="100"/>
      <c r="LM15" s="100"/>
      <c r="LN15" s="100"/>
      <c r="LO15" s="100"/>
      <c r="LP15" s="101" t="s">
        <v>167</v>
      </c>
      <c r="LQ15" s="103"/>
      <c r="LR15" s="103"/>
      <c r="LS15" s="103"/>
      <c r="LT15" s="103"/>
      <c r="LU15" s="103"/>
      <c r="LV15" s="100"/>
      <c r="LW15" s="100"/>
      <c r="LX15" s="100"/>
      <c r="LY15" s="100"/>
      <c r="LZ15" s="101" t="s">
        <v>167</v>
      </c>
      <c r="MA15" s="103"/>
      <c r="MB15" s="103"/>
      <c r="MC15" s="103"/>
      <c r="MD15" s="103"/>
      <c r="ME15" s="103"/>
      <c r="MF15" s="100"/>
      <c r="MG15" s="100"/>
      <c r="MH15" s="100"/>
      <c r="MI15" s="100"/>
      <c r="MJ15" s="101" t="s">
        <v>167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168</v>
      </c>
      <c r="C16" s="196"/>
      <c r="D16" s="100"/>
      <c r="E16" s="97">
        <f>E15+1</f>
        <v>2</v>
      </c>
      <c r="F16" s="196" t="s">
        <v>169</v>
      </c>
      <c r="G16" s="196"/>
      <c r="H16" s="102" t="s">
        <v>170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171</v>
      </c>
      <c r="C17" s="196"/>
      <c r="D17" s="100"/>
      <c r="E17" s="97">
        <f t="shared" ref="E17" si="8">E16+1</f>
        <v>3</v>
      </c>
      <c r="F17" s="196" t="s">
        <v>172</v>
      </c>
      <c r="G17" s="196"/>
      <c r="H17" s="102" t="s">
        <v>173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174</v>
      </c>
      <c r="AY17" s="106">
        <f>IF(AY7="-",NA(),AY7)</f>
        <v>74.900000000000006</v>
      </c>
      <c r="AZ17" s="106">
        <f t="shared" ref="AZ17:BC17" si="9">IF(AZ7="-",NA(),AZ7)</f>
        <v>115.9</v>
      </c>
      <c r="BA17" s="106">
        <f t="shared" si="9"/>
        <v>85</v>
      </c>
      <c r="BB17" s="106">
        <f t="shared" si="9"/>
        <v>67.900000000000006</v>
      </c>
      <c r="BC17" s="106">
        <f t="shared" si="9"/>
        <v>100</v>
      </c>
      <c r="BD17" s="100"/>
      <c r="BE17" s="100"/>
      <c r="BF17" s="100"/>
      <c r="BG17" s="100"/>
      <c r="BH17" s="100"/>
      <c r="BI17" s="105" t="s">
        <v>174</v>
      </c>
      <c r="BJ17" s="106">
        <f>IF(BJ7="-",NA(),BJ7)</f>
        <v>164.6</v>
      </c>
      <c r="BK17" s="106">
        <f t="shared" ref="BK17:BN17" si="10">IF(BK7="-",NA(),BK7)</f>
        <v>375.5</v>
      </c>
      <c r="BL17" s="106">
        <f t="shared" si="10"/>
        <v>149.80000000000001</v>
      </c>
      <c r="BM17" s="106">
        <f t="shared" si="10"/>
        <v>67.7</v>
      </c>
      <c r="BN17" s="106">
        <f t="shared" si="10"/>
        <v>68.599999999999994</v>
      </c>
      <c r="BO17" s="100"/>
      <c r="BP17" s="100"/>
      <c r="BQ17" s="100"/>
      <c r="BR17" s="100"/>
      <c r="BS17" s="100"/>
      <c r="BT17" s="105" t="s">
        <v>174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174</v>
      </c>
      <c r="CF17" s="106">
        <f>IF(CF7="-",NA(),CF7)</f>
        <v>21355.8</v>
      </c>
      <c r="CG17" s="106">
        <f t="shared" ref="CG17:CJ17" si="12">IF(CG7="-",NA(),CG7)</f>
        <v>14608</v>
      </c>
      <c r="CH17" s="106">
        <f t="shared" si="12"/>
        <v>19230</v>
      </c>
      <c r="CI17" s="106">
        <f t="shared" si="12"/>
        <v>31511.200000000001</v>
      </c>
      <c r="CJ17" s="106">
        <f t="shared" si="12"/>
        <v>31277.3</v>
      </c>
      <c r="CK17" s="100"/>
      <c r="CL17" s="100"/>
      <c r="CM17" s="100"/>
      <c r="CN17" s="100"/>
      <c r="CO17" s="105" t="s">
        <v>174</v>
      </c>
      <c r="CP17" s="107">
        <f>IF(CP7="-",NA(),CP7)</f>
        <v>5895</v>
      </c>
      <c r="CQ17" s="107">
        <f t="shared" ref="CQ17:CT17" si="13">IF(CQ7="-",NA(),CQ7)</f>
        <v>35345</v>
      </c>
      <c r="CR17" s="107">
        <f t="shared" si="13"/>
        <v>-7695</v>
      </c>
      <c r="CS17" s="107">
        <f t="shared" si="13"/>
        <v>-4992</v>
      </c>
      <c r="CT17" s="107">
        <f t="shared" si="13"/>
        <v>-4136</v>
      </c>
      <c r="CU17" s="100"/>
      <c r="CV17" s="100"/>
      <c r="CW17" s="100"/>
      <c r="CX17" s="100"/>
      <c r="CY17" s="100"/>
      <c r="CZ17" s="105" t="s">
        <v>175</v>
      </c>
      <c r="DA17" s="106">
        <f>IF(DA7="-",NA(),DA7)</f>
        <v>45.5</v>
      </c>
      <c r="DB17" s="106">
        <f t="shared" ref="DB17:DE17" si="14">IF(DB7="-",NA(),DB7)</f>
        <v>47.5</v>
      </c>
      <c r="DC17" s="106">
        <f t="shared" si="14"/>
        <v>47</v>
      </c>
      <c r="DD17" s="106">
        <f t="shared" si="14"/>
        <v>3.3</v>
      </c>
      <c r="DE17" s="106">
        <f t="shared" si="14"/>
        <v>2.8</v>
      </c>
      <c r="DF17" s="100"/>
      <c r="DG17" s="100"/>
      <c r="DH17" s="100"/>
      <c r="DI17" s="100"/>
      <c r="DJ17" s="105" t="s">
        <v>174</v>
      </c>
      <c r="DK17" s="106">
        <f>IF(DK7="-",NA(),DK7)</f>
        <v>58.3</v>
      </c>
      <c r="DL17" s="106">
        <f t="shared" ref="DL17:DO17" si="15">IF(DL7="-",NA(),DL7)</f>
        <v>28.3</v>
      </c>
      <c r="DM17" s="106">
        <f t="shared" si="15"/>
        <v>55.1</v>
      </c>
      <c r="DN17" s="106">
        <f t="shared" si="15"/>
        <v>60.2</v>
      </c>
      <c r="DO17" s="106">
        <f t="shared" si="15"/>
        <v>36.5</v>
      </c>
      <c r="DP17" s="100"/>
      <c r="DQ17" s="100"/>
      <c r="DR17" s="100"/>
      <c r="DS17" s="100"/>
      <c r="DT17" s="105" t="s">
        <v>174</v>
      </c>
      <c r="DU17" s="106">
        <f>IF(DU7="-",NA(),DU7)</f>
        <v>50.3</v>
      </c>
      <c r="DV17" s="106">
        <f t="shared" ref="DV17:DY17" si="16">IF(DV7="-",NA(),DV7)</f>
        <v>4.5999999999999996</v>
      </c>
      <c r="DW17" s="106">
        <f t="shared" si="16"/>
        <v>0</v>
      </c>
      <c r="DX17" s="106">
        <f t="shared" si="16"/>
        <v>0</v>
      </c>
      <c r="DY17" s="106">
        <f t="shared" si="16"/>
        <v>0</v>
      </c>
      <c r="DZ17" s="100"/>
      <c r="EA17" s="100"/>
      <c r="EB17" s="100"/>
      <c r="EC17" s="100"/>
      <c r="ED17" s="105" t="s">
        <v>176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174</v>
      </c>
      <c r="EO17" s="106">
        <f>IF(EO7="-",NA(),EO7)</f>
        <v>79.8</v>
      </c>
      <c r="EP17" s="106">
        <f t="shared" ref="EP17:ES17" si="18">IF(EP7="-",NA(),EP7)</f>
        <v>83.6</v>
      </c>
      <c r="EQ17" s="106">
        <f t="shared" si="18"/>
        <v>75.599999999999994</v>
      </c>
      <c r="ER17" s="106">
        <f t="shared" si="18"/>
        <v>100</v>
      </c>
      <c r="ES17" s="106">
        <f t="shared" si="18"/>
        <v>100</v>
      </c>
      <c r="ET17" s="100"/>
      <c r="EU17" s="100"/>
      <c r="EV17" s="100"/>
      <c r="EW17" s="100"/>
      <c r="EX17" s="100"/>
      <c r="EY17" s="105" t="s">
        <v>174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174</v>
      </c>
      <c r="GY17" s="106">
        <f>IF(GY7="-",NA(),GY7)</f>
        <v>63.1</v>
      </c>
      <c r="GZ17" s="106">
        <f t="shared" ref="GZ17:HC17" si="24">IF(GZ7="-",NA(),GZ7)</f>
        <v>63.6</v>
      </c>
      <c r="HA17" s="106">
        <f t="shared" si="24"/>
        <v>65.900000000000006</v>
      </c>
      <c r="HB17" s="106" t="e">
        <f t="shared" si="24"/>
        <v>#N/A</v>
      </c>
      <c r="HC17" s="106" t="e">
        <f t="shared" si="24"/>
        <v>#N/A</v>
      </c>
      <c r="HD17" s="100"/>
      <c r="HE17" s="100"/>
      <c r="HF17" s="100"/>
      <c r="HG17" s="100"/>
      <c r="HH17" s="105" t="s">
        <v>174</v>
      </c>
      <c r="HI17" s="106">
        <f>IF(HI7="-",NA(),HI7)</f>
        <v>0</v>
      </c>
      <c r="HJ17" s="106">
        <f t="shared" ref="HJ17:HM17" si="25">IF(HJ7="-",NA(),HJ7)</f>
        <v>0</v>
      </c>
      <c r="HK17" s="106">
        <f t="shared" si="25"/>
        <v>0</v>
      </c>
      <c r="HL17" s="106" t="e">
        <f t="shared" si="25"/>
        <v>#N/A</v>
      </c>
      <c r="HM17" s="106" t="e">
        <f t="shared" si="25"/>
        <v>#N/A</v>
      </c>
      <c r="HN17" s="100"/>
      <c r="HO17" s="100"/>
      <c r="HP17" s="100"/>
      <c r="HQ17" s="100"/>
      <c r="HR17" s="105" t="s">
        <v>174</v>
      </c>
      <c r="HS17" s="106">
        <f>IF(HS7="-",NA(),HS7)</f>
        <v>32.5</v>
      </c>
      <c r="HT17" s="106">
        <f t="shared" ref="HT17:HW17" si="26">IF(HT7="-",NA(),HT7)</f>
        <v>9.3000000000000007</v>
      </c>
      <c r="HU17" s="106">
        <f t="shared" si="26"/>
        <v>0</v>
      </c>
      <c r="HV17" s="106" t="e">
        <f t="shared" si="26"/>
        <v>#N/A</v>
      </c>
      <c r="HW17" s="106" t="e">
        <f t="shared" si="26"/>
        <v>#N/A</v>
      </c>
      <c r="HX17" s="100"/>
      <c r="HY17" s="100"/>
      <c r="HZ17" s="100"/>
      <c r="IA17" s="100"/>
      <c r="IB17" s="105" t="s">
        <v>174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174</v>
      </c>
      <c r="IM17" s="106">
        <f>IF(IM7="-",NA(),IM7)</f>
        <v>64.5</v>
      </c>
      <c r="IN17" s="106">
        <f t="shared" ref="IN17:IQ17" si="28">IF(IN7="-",NA(),IN7)</f>
        <v>66.900000000000006</v>
      </c>
      <c r="IO17" s="106">
        <f t="shared" si="28"/>
        <v>65.099999999999994</v>
      </c>
      <c r="IP17" s="106" t="e">
        <f t="shared" si="28"/>
        <v>#N/A</v>
      </c>
      <c r="IQ17" s="106" t="e">
        <f t="shared" si="28"/>
        <v>#N/A</v>
      </c>
      <c r="IR17" s="100"/>
      <c r="IS17" s="100"/>
      <c r="IT17" s="100"/>
      <c r="IU17" s="100"/>
      <c r="IV17" s="100"/>
      <c r="IW17" s="105" t="s">
        <v>174</v>
      </c>
      <c r="IX17" s="106">
        <f>IF(IX7="-",NA(),IX7)</f>
        <v>7.3</v>
      </c>
      <c r="IY17" s="106">
        <f t="shared" ref="IY17:JB17" si="29">IF(IY7="-",NA(),IY7)</f>
        <v>12.6</v>
      </c>
      <c r="IZ17" s="106">
        <f t="shared" si="29"/>
        <v>5.9</v>
      </c>
      <c r="JA17" s="106">
        <f t="shared" si="29"/>
        <v>3.3</v>
      </c>
      <c r="JB17" s="106">
        <f t="shared" si="29"/>
        <v>2.8</v>
      </c>
      <c r="JC17" s="100"/>
      <c r="JD17" s="100"/>
      <c r="JE17" s="100"/>
      <c r="JF17" s="100"/>
      <c r="JG17" s="105" t="s">
        <v>174</v>
      </c>
      <c r="JH17" s="106">
        <f>IF(JH7="-",NA(),JH7)</f>
        <v>80.7</v>
      </c>
      <c r="JI17" s="106">
        <f t="shared" ref="JI17:JL17" si="30">IF(JI7="-",NA(),JI7)</f>
        <v>49.1</v>
      </c>
      <c r="JJ17" s="106">
        <f t="shared" si="30"/>
        <v>75.900000000000006</v>
      </c>
      <c r="JK17" s="106">
        <f t="shared" si="30"/>
        <v>60.2</v>
      </c>
      <c r="JL17" s="106">
        <f t="shared" si="30"/>
        <v>36.5</v>
      </c>
      <c r="JM17" s="100"/>
      <c r="JN17" s="100"/>
      <c r="JO17" s="100"/>
      <c r="JP17" s="100"/>
      <c r="JQ17" s="105" t="s">
        <v>174</v>
      </c>
      <c r="JR17" s="106">
        <f>IF(JR7="-",NA(),JR7)</f>
        <v>75.599999999999994</v>
      </c>
      <c r="JS17" s="106">
        <f t="shared" ref="JS17:JV17" si="31">IF(JS7="-",NA(),JS7)</f>
        <v>0</v>
      </c>
      <c r="JT17" s="106">
        <f t="shared" si="31"/>
        <v>0</v>
      </c>
      <c r="JU17" s="106">
        <f t="shared" si="31"/>
        <v>0</v>
      </c>
      <c r="JV17" s="106">
        <f t="shared" si="31"/>
        <v>0</v>
      </c>
      <c r="JW17" s="100"/>
      <c r="JX17" s="100"/>
      <c r="JY17" s="100"/>
      <c r="JZ17" s="100"/>
      <c r="KA17" s="105" t="s">
        <v>174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174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178</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178</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178</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178</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180</v>
      </c>
      <c r="DA18" s="106">
        <f>IF(DF7="-",NA(),DF7)</f>
        <v>36.4</v>
      </c>
      <c r="DB18" s="106">
        <f t="shared" ref="DB18:DE18" si="44">IF(DG7="-",NA(),DG7)</f>
        <v>31.6</v>
      </c>
      <c r="DC18" s="106">
        <f t="shared" si="44"/>
        <v>31.6</v>
      </c>
      <c r="DD18" s="106">
        <f t="shared" si="44"/>
        <v>30.1</v>
      </c>
      <c r="DE18" s="106">
        <f t="shared" si="44"/>
        <v>30.3</v>
      </c>
      <c r="DF18" s="100"/>
      <c r="DG18" s="100"/>
      <c r="DH18" s="100"/>
      <c r="DI18" s="100"/>
      <c r="DJ18" s="105" t="s">
        <v>178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178</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178</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178</v>
      </c>
      <c r="GY18" s="106">
        <f>IF(OR(NOT($GY$8),HD7="-"),NA(),HD7)</f>
        <v>53.5</v>
      </c>
      <c r="GZ18" s="106">
        <f>IF(OR(NOT($GY$8),HE7="-"),NA(),HE7)</f>
        <v>67.599999999999994</v>
      </c>
      <c r="HA18" s="106">
        <f>IF(OR(NOT($GY$8),HF7="-"),NA(),HF7)</f>
        <v>67.8</v>
      </c>
      <c r="HB18" s="106">
        <f>IF(OR(NOT($GY$8),HG7="-"),NA(),HG7)</f>
        <v>71</v>
      </c>
      <c r="HC18" s="106">
        <f>IF(OR(NOT($GY$8),HH7="-"),NA(),HH7)</f>
        <v>70.5</v>
      </c>
      <c r="HD18" s="100"/>
      <c r="HE18" s="100"/>
      <c r="HF18" s="100"/>
      <c r="HG18" s="100"/>
      <c r="HH18" s="105" t="s">
        <v>178</v>
      </c>
      <c r="HI18" s="106">
        <f>IF(OR(NOT($HI$8),HN7="-"),NA(),HN7)</f>
        <v>5.5</v>
      </c>
      <c r="HJ18" s="106">
        <f>IF(OR(NOT($HI$8),HO7="-"),NA(),HO7)</f>
        <v>0</v>
      </c>
      <c r="HK18" s="106">
        <f>IF(OR(NOT($HI$8),HP7="-"),NA(),HP7)</f>
        <v>0.6</v>
      </c>
      <c r="HL18" s="106">
        <f>IF(OR(NOT($HI$8),HQ7="-"),NA(),HQ7)</f>
        <v>0.2</v>
      </c>
      <c r="HM18" s="106">
        <f>IF(OR(NOT($HI$8),HR7="-"),NA(),HR7)</f>
        <v>0.1</v>
      </c>
      <c r="HN18" s="100"/>
      <c r="HO18" s="100"/>
      <c r="HP18" s="100"/>
      <c r="HQ18" s="100"/>
      <c r="HR18" s="105" t="s">
        <v>178</v>
      </c>
      <c r="HS18" s="106">
        <f>IF(OR(NOT($HS$8),HX7="-"),NA(),HX7)</f>
        <v>0.5</v>
      </c>
      <c r="HT18" s="106">
        <f>IF(OR(NOT($HS$8),HY7="-"),NA(),HY7)</f>
        <v>25.6</v>
      </c>
      <c r="HU18" s="106">
        <f>IF(OR(NOT($HS$8),HZ7="-"),NA(),HZ7)</f>
        <v>43.5</v>
      </c>
      <c r="HV18" s="106">
        <f>IF(OR(NOT($HS$8),IA7="-"),NA(),IA7)</f>
        <v>42.8</v>
      </c>
      <c r="HW18" s="106">
        <f>IF(OR(NOT($HS$8),IB7="-"),NA(),IB7)</f>
        <v>41</v>
      </c>
      <c r="HX18" s="100"/>
      <c r="HY18" s="100"/>
      <c r="HZ18" s="100"/>
      <c r="IA18" s="100"/>
      <c r="IB18" s="105" t="s">
        <v>178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178</v>
      </c>
      <c r="IM18" s="106">
        <f>IF(OR(NOT($IM$8),IR7="-"),NA(),IR7)</f>
        <v>43.2</v>
      </c>
      <c r="IN18" s="106">
        <f>IF(OR(NOT($IM$8),IS7="-"),NA(),IS7)</f>
        <v>49.1</v>
      </c>
      <c r="IO18" s="106">
        <f>IF(OR(NOT($IM$8),IT7="-"),NA(),IT7)</f>
        <v>33.799999999999997</v>
      </c>
      <c r="IP18" s="106">
        <f>IF(OR(NOT($IM$8),IU7="-"),NA(),IU7)</f>
        <v>24</v>
      </c>
      <c r="IQ18" s="106">
        <f>IF(OR(NOT($IM$8),IV7="-"),NA(),IV7)</f>
        <v>23.8</v>
      </c>
      <c r="IR18" s="100"/>
      <c r="IS18" s="100"/>
      <c r="IT18" s="100"/>
      <c r="IU18" s="100"/>
      <c r="IV18" s="100"/>
      <c r="IW18" s="105" t="s">
        <v>178</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178</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178</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179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178</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178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161</v>
      </c>
      <c r="AY19" s="106">
        <f>$BI$7</f>
        <v>100</v>
      </c>
      <c r="AZ19" s="106">
        <f t="shared" ref="AZ19:BC19" si="49">$BI$7</f>
        <v>100</v>
      </c>
      <c r="BA19" s="106">
        <f t="shared" si="49"/>
        <v>100</v>
      </c>
      <c r="BB19" s="106">
        <f t="shared" si="49"/>
        <v>100</v>
      </c>
      <c r="BC19" s="106">
        <f t="shared" si="49"/>
        <v>100</v>
      </c>
      <c r="BD19" s="100"/>
      <c r="BE19" s="100"/>
      <c r="BF19" s="100"/>
      <c r="BG19" s="100"/>
      <c r="BH19" s="100"/>
      <c r="BI19" s="108" t="s">
        <v>161</v>
      </c>
      <c r="BJ19" s="106">
        <f>$BT$7</f>
        <v>100</v>
      </c>
      <c r="BK19" s="106">
        <f>$BT$7</f>
        <v>100</v>
      </c>
      <c r="BL19" s="106">
        <f>$BT$7</f>
        <v>100</v>
      </c>
      <c r="BM19" s="106">
        <f>$BT$7</f>
        <v>100</v>
      </c>
      <c r="BN19" s="106">
        <f>$BT$7</f>
        <v>100</v>
      </c>
      <c r="BO19" s="100"/>
      <c r="BP19" s="100"/>
      <c r="BQ19" s="100"/>
      <c r="BR19" s="100"/>
      <c r="BS19" s="100"/>
      <c r="BT19" s="108" t="s">
        <v>161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183</v>
      </c>
      <c r="C20" s="196"/>
      <c r="D20" s="100"/>
    </row>
    <row r="21" spans="1:374" x14ac:dyDescent="0.15">
      <c r="A21" s="97">
        <f t="shared" si="7"/>
        <v>7</v>
      </c>
      <c r="B21" s="196" t="s">
        <v>184</v>
      </c>
      <c r="C21" s="196"/>
      <c r="D21" s="100"/>
    </row>
    <row r="22" spans="1:374" x14ac:dyDescent="0.15">
      <c r="A22" s="97">
        <f t="shared" si="7"/>
        <v>8</v>
      </c>
      <c r="B22" s="196" t="s">
        <v>185</v>
      </c>
      <c r="C22" s="196"/>
      <c r="D22" s="100"/>
      <c r="E22" s="197" t="s">
        <v>186</v>
      </c>
      <c r="F22" s="198"/>
      <c r="G22" s="198"/>
      <c r="H22" s="198"/>
      <c r="I22" s="199"/>
    </row>
    <row r="23" spans="1:374" x14ac:dyDescent="0.15">
      <c r="A23" s="97">
        <f t="shared" si="7"/>
        <v>9</v>
      </c>
      <c r="B23" s="196" t="s">
        <v>187</v>
      </c>
      <c r="C23" s="196"/>
      <c r="D23" s="100"/>
      <c r="E23" s="200"/>
      <c r="F23" s="201"/>
      <c r="G23" s="201"/>
      <c r="H23" s="201"/>
      <c r="I23" s="202"/>
    </row>
    <row r="24" spans="1:374" x14ac:dyDescent="0.15">
      <c r="A24" s="97">
        <f t="shared" si="7"/>
        <v>10</v>
      </c>
      <c r="B24" s="196" t="s">
        <v>188</v>
      </c>
      <c r="C24" s="196"/>
      <c r="D24" s="100"/>
      <c r="E24" s="200"/>
      <c r="F24" s="201"/>
      <c r="G24" s="201"/>
      <c r="H24" s="201"/>
      <c r="I24" s="202"/>
    </row>
    <row r="25" spans="1:374" x14ac:dyDescent="0.15">
      <c r="A25" s="97">
        <f t="shared" si="7"/>
        <v>11</v>
      </c>
      <c r="B25" s="196" t="s">
        <v>189</v>
      </c>
      <c r="C25" s="196"/>
      <c r="D25" s="100"/>
      <c r="E25" s="200"/>
      <c r="F25" s="201"/>
      <c r="G25" s="201"/>
      <c r="H25" s="201"/>
      <c r="I25" s="202"/>
    </row>
    <row r="26" spans="1:374" x14ac:dyDescent="0.15">
      <c r="A26" s="97">
        <f t="shared" si="7"/>
        <v>12</v>
      </c>
      <c r="B26" s="196" t="s">
        <v>190</v>
      </c>
      <c r="C26" s="196"/>
      <c r="D26" s="100"/>
      <c r="E26" s="200"/>
      <c r="F26" s="201"/>
      <c r="G26" s="201"/>
      <c r="H26" s="201"/>
      <c r="I26" s="202"/>
    </row>
    <row r="27" spans="1:374" x14ac:dyDescent="0.15">
      <c r="A27" s="97">
        <f t="shared" si="7"/>
        <v>13</v>
      </c>
      <c r="B27" s="196" t="s">
        <v>191</v>
      </c>
      <c r="C27" s="196"/>
      <c r="D27" s="100"/>
      <c r="E27" s="200"/>
      <c r="F27" s="201"/>
      <c r="G27" s="201"/>
      <c r="H27" s="201"/>
      <c r="I27" s="202"/>
    </row>
    <row r="28" spans="1:374" x14ac:dyDescent="0.15">
      <c r="A28" s="97">
        <f t="shared" si="7"/>
        <v>14</v>
      </c>
      <c r="B28" s="196" t="s">
        <v>192</v>
      </c>
      <c r="C28" s="196"/>
      <c r="D28" s="100"/>
      <c r="E28" s="200"/>
      <c r="F28" s="201"/>
      <c r="G28" s="201"/>
      <c r="H28" s="201"/>
      <c r="I28" s="202"/>
    </row>
    <row r="29" spans="1:374" x14ac:dyDescent="0.15">
      <c r="A29" s="97">
        <f t="shared" si="7"/>
        <v>15</v>
      </c>
      <c r="B29" s="196" t="s">
        <v>193</v>
      </c>
      <c r="C29" s="196"/>
      <c r="D29" s="100"/>
      <c r="E29" s="200"/>
      <c r="F29" s="201"/>
      <c r="G29" s="201"/>
      <c r="H29" s="201"/>
      <c r="I29" s="202"/>
    </row>
    <row r="30" spans="1:374" x14ac:dyDescent="0.15">
      <c r="A30" s="97">
        <f t="shared" si="7"/>
        <v>16</v>
      </c>
      <c r="B30" s="196" t="s">
        <v>194</v>
      </c>
      <c r="C30" s="196"/>
      <c r="D30" s="100"/>
      <c r="E30" s="200"/>
      <c r="F30" s="201"/>
      <c r="G30" s="201"/>
      <c r="H30" s="201"/>
      <c r="I30" s="202"/>
    </row>
    <row r="31" spans="1:374" x14ac:dyDescent="0.15">
      <c r="A31" s="97">
        <f t="shared" si="7"/>
        <v>17</v>
      </c>
      <c r="B31" s="196" t="s">
        <v>195</v>
      </c>
      <c r="C31" s="196"/>
      <c r="D31" s="100"/>
      <c r="E31" s="200"/>
      <c r="F31" s="201"/>
      <c r="G31" s="201"/>
      <c r="H31" s="201"/>
      <c r="I31" s="202"/>
    </row>
    <row r="32" spans="1:374" x14ac:dyDescent="0.15">
      <c r="A32" s="97">
        <f t="shared" si="7"/>
        <v>18</v>
      </c>
      <c r="B32" s="196" t="s">
        <v>196</v>
      </c>
      <c r="C32" s="196"/>
      <c r="D32" s="100"/>
      <c r="E32" s="200"/>
      <c r="F32" s="201"/>
      <c r="G32" s="201"/>
      <c r="H32" s="201"/>
      <c r="I32" s="202"/>
    </row>
    <row r="33" spans="1:16" x14ac:dyDescent="0.15">
      <c r="A33" s="97">
        <f t="shared" si="7"/>
        <v>19</v>
      </c>
      <c r="B33" s="196" t="s">
        <v>197</v>
      </c>
      <c r="C33" s="196"/>
      <c r="D33" s="100"/>
      <c r="E33" s="200"/>
      <c r="F33" s="201"/>
      <c r="G33" s="201"/>
      <c r="H33" s="201"/>
      <c r="I33" s="202"/>
    </row>
    <row r="34" spans="1:16" x14ac:dyDescent="0.15">
      <c r="A34" s="97">
        <f t="shared" si="7"/>
        <v>20</v>
      </c>
      <c r="B34" s="196" t="s">
        <v>198</v>
      </c>
      <c r="C34" s="196"/>
      <c r="D34" s="100"/>
      <c r="E34" s="200"/>
      <c r="F34" s="201"/>
      <c r="G34" s="201"/>
      <c r="H34" s="201"/>
      <c r="I34" s="202"/>
    </row>
    <row r="35" spans="1:16" ht="25.5" customHeight="1" x14ac:dyDescent="0.15">
      <c r="E35" s="203"/>
      <c r="F35" s="204"/>
      <c r="G35" s="204"/>
      <c r="H35" s="204"/>
      <c r="I35" s="205"/>
    </row>
    <row r="36" spans="1:16" x14ac:dyDescent="0.15">
      <c r="A36" t="s">
        <v>199</v>
      </c>
      <c r="B36" t="s">
        <v>200</v>
      </c>
    </row>
    <row r="37" spans="1:16" x14ac:dyDescent="0.15">
      <c r="A37" t="s">
        <v>201</v>
      </c>
      <c r="B37" t="s">
        <v>202</v>
      </c>
      <c r="L37" s="197" t="s">
        <v>186</v>
      </c>
      <c r="M37" s="198"/>
      <c r="N37" s="198"/>
      <c r="O37" s="198"/>
      <c r="P37" s="199"/>
    </row>
    <row r="38" spans="1:16" x14ac:dyDescent="0.15">
      <c r="A38" t="s">
        <v>203</v>
      </c>
      <c r="B38" t="s">
        <v>204</v>
      </c>
      <c r="L38" s="200"/>
      <c r="M38" s="201"/>
      <c r="N38" s="201"/>
      <c r="O38" s="201"/>
      <c r="P38" s="202"/>
    </row>
    <row r="39" spans="1:16" x14ac:dyDescent="0.15">
      <c r="A39" t="s">
        <v>205</v>
      </c>
      <c r="B39" t="s">
        <v>206</v>
      </c>
      <c r="L39" s="200"/>
      <c r="M39" s="201"/>
      <c r="N39" s="201"/>
      <c r="O39" s="201"/>
      <c r="P39" s="202"/>
    </row>
    <row r="40" spans="1:16" x14ac:dyDescent="0.15">
      <c r="A40" t="s">
        <v>207</v>
      </c>
      <c r="B40" t="s">
        <v>208</v>
      </c>
      <c r="L40" s="200"/>
      <c r="M40" s="201"/>
      <c r="N40" s="201"/>
      <c r="O40" s="201"/>
      <c r="P40" s="202"/>
    </row>
    <row r="41" spans="1:16" x14ac:dyDescent="0.15">
      <c r="A41" t="s">
        <v>209</v>
      </c>
      <c r="B41" t="s">
        <v>210</v>
      </c>
      <c r="L41" s="200"/>
      <c r="M41" s="201"/>
      <c r="N41" s="201"/>
      <c r="O41" s="201"/>
      <c r="P41" s="202"/>
    </row>
    <row r="42" spans="1:16" x14ac:dyDescent="0.15">
      <c r="A42" t="s">
        <v>211</v>
      </c>
      <c r="B42" t="s">
        <v>212</v>
      </c>
      <c r="L42" s="200"/>
      <c r="M42" s="201"/>
      <c r="N42" s="201"/>
      <c r="O42" s="201"/>
      <c r="P42" s="202"/>
    </row>
    <row r="43" spans="1:16" x14ac:dyDescent="0.15">
      <c r="A43" t="s">
        <v>213</v>
      </c>
      <c r="B43" t="s">
        <v>214</v>
      </c>
      <c r="L43" s="200"/>
      <c r="M43" s="201"/>
      <c r="N43" s="201"/>
      <c r="O43" s="201"/>
      <c r="P43" s="202"/>
    </row>
    <row r="44" spans="1:16" x14ac:dyDescent="0.15">
      <c r="A44" t="s">
        <v>215</v>
      </c>
      <c r="B44" t="s">
        <v>216</v>
      </c>
      <c r="L44" s="200"/>
      <c r="M44" s="201"/>
      <c r="N44" s="201"/>
      <c r="O44" s="201"/>
      <c r="P44" s="202"/>
    </row>
    <row r="45" spans="1:16" x14ac:dyDescent="0.15">
      <c r="A45" t="s">
        <v>217</v>
      </c>
      <c r="B45" t="s">
        <v>218</v>
      </c>
      <c r="L45" s="200"/>
      <c r="M45" s="201"/>
      <c r="N45" s="201"/>
      <c r="O45" s="201"/>
      <c r="P45" s="202"/>
    </row>
    <row r="46" spans="1:16" x14ac:dyDescent="0.15">
      <c r="A46" t="s">
        <v>219</v>
      </c>
      <c r="B46" t="s">
        <v>220</v>
      </c>
      <c r="L46" s="200"/>
      <c r="M46" s="201"/>
      <c r="N46" s="201"/>
      <c r="O46" s="201"/>
      <c r="P46" s="202"/>
    </row>
    <row r="47" spans="1:16" x14ac:dyDescent="0.15">
      <c r="A47" t="s">
        <v>221</v>
      </c>
      <c r="B47" t="s">
        <v>222</v>
      </c>
      <c r="L47" s="200"/>
      <c r="M47" s="201"/>
      <c r="N47" s="201"/>
      <c r="O47" s="201"/>
      <c r="P47" s="202"/>
    </row>
    <row r="48" spans="1:16" x14ac:dyDescent="0.15">
      <c r="A48" t="s">
        <v>223</v>
      </c>
      <c r="B48" t="s">
        <v>224</v>
      </c>
      <c r="L48" s="200"/>
      <c r="M48" s="201"/>
      <c r="N48" s="201"/>
      <c r="O48" s="201"/>
      <c r="P48" s="202"/>
    </row>
    <row r="49" spans="1:16" x14ac:dyDescent="0.15">
      <c r="A49" t="s">
        <v>225</v>
      </c>
      <c r="B49" t="s">
        <v>226</v>
      </c>
      <c r="L49" s="200"/>
      <c r="M49" s="201"/>
      <c r="N49" s="201"/>
      <c r="O49" s="201"/>
      <c r="P49" s="202"/>
    </row>
    <row r="50" spans="1:16" ht="26.25" customHeight="1" x14ac:dyDescent="0.15">
      <c r="A50" t="s">
        <v>227</v>
      </c>
      <c r="B50" t="s">
        <v>228</v>
      </c>
      <c r="L50" s="203"/>
      <c r="M50" s="204"/>
      <c r="N50" s="204"/>
      <c r="O50" s="204"/>
      <c r="P50" s="205"/>
    </row>
    <row r="51" spans="1:16" x14ac:dyDescent="0.15">
      <c r="A51" t="s">
        <v>229</v>
      </c>
      <c r="B51" t="s">
        <v>230</v>
      </c>
    </row>
    <row r="52" spans="1:16" x14ac:dyDescent="0.15">
      <c r="A52" t="s">
        <v>231</v>
      </c>
      <c r="B52" t="s">
        <v>232</v>
      </c>
    </row>
    <row r="53" spans="1:16" x14ac:dyDescent="0.15">
      <c r="A53" t="s">
        <v>233</v>
      </c>
      <c r="B53" t="s">
        <v>234</v>
      </c>
    </row>
    <row r="54" spans="1:16" x14ac:dyDescent="0.15">
      <c r="A54" t="s">
        <v>235</v>
      </c>
      <c r="B54" t="s">
        <v>236</v>
      </c>
    </row>
    <row r="55" spans="1:16" x14ac:dyDescent="0.15">
      <c r="A55" t="s">
        <v>237</v>
      </c>
      <c r="B55" t="s">
        <v>238</v>
      </c>
    </row>
    <row r="56" spans="1:16" x14ac:dyDescent="0.15">
      <c r="A56" t="s">
        <v>239</v>
      </c>
      <c r="B56" t="s">
        <v>240</v>
      </c>
    </row>
    <row r="57" spans="1:16" x14ac:dyDescent="0.15">
      <c r="A57" t="s">
        <v>241</v>
      </c>
      <c r="B57" t="s">
        <v>242</v>
      </c>
    </row>
    <row r="58" spans="1:16" x14ac:dyDescent="0.15">
      <c r="A58" t="s">
        <v>243</v>
      </c>
      <c r="B58" t="s">
        <v>244</v>
      </c>
    </row>
    <row r="59" spans="1:16" x14ac:dyDescent="0.15">
      <c r="A59" t="s">
        <v>245</v>
      </c>
      <c r="B59" t="s">
        <v>246</v>
      </c>
    </row>
    <row r="60" spans="1:16" x14ac:dyDescent="0.15">
      <c r="A60" t="s">
        <v>247</v>
      </c>
      <c r="B60" t="s">
        <v>248</v>
      </c>
    </row>
    <row r="61" spans="1:16" x14ac:dyDescent="0.15">
      <c r="A61" t="s">
        <v>249</v>
      </c>
      <c r="B61" t="s">
        <v>250</v>
      </c>
    </row>
    <row r="62" spans="1:16" x14ac:dyDescent="0.15">
      <c r="A62" t="s">
        <v>251</v>
      </c>
      <c r="B62" t="s">
        <v>252</v>
      </c>
    </row>
    <row r="63" spans="1:16" x14ac:dyDescent="0.15">
      <c r="A63" t="s">
        <v>253</v>
      </c>
      <c r="B63" t="s">
        <v>254</v>
      </c>
    </row>
    <row r="64" spans="1:16" x14ac:dyDescent="0.15">
      <c r="A64" t="s">
        <v>255</v>
      </c>
      <c r="B64" t="s">
        <v>256</v>
      </c>
    </row>
    <row r="65" spans="1:2" x14ac:dyDescent="0.15">
      <c r="A65" t="s">
        <v>257</v>
      </c>
      <c r="B65" t="s">
        <v>258</v>
      </c>
    </row>
    <row r="66" spans="1:2" x14ac:dyDescent="0.15">
      <c r="A66" t="s">
        <v>259</v>
      </c>
      <c r="B66" t="s">
        <v>260</v>
      </c>
    </row>
    <row r="67" spans="1:2" x14ac:dyDescent="0.15">
      <c r="A67" t="s">
        <v>261</v>
      </c>
      <c r="B67" t="s">
        <v>260</v>
      </c>
    </row>
    <row r="68" spans="1:2" x14ac:dyDescent="0.15">
      <c r="A68" t="s">
        <v>262</v>
      </c>
      <c r="B68" t="s">
        <v>260</v>
      </c>
    </row>
    <row r="69" spans="1:2" x14ac:dyDescent="0.15">
      <c r="A69" t="s">
        <v>263</v>
      </c>
      <c r="B69" t="s">
        <v>260</v>
      </c>
    </row>
    <row r="70" spans="1:2" x14ac:dyDescent="0.15">
      <c r="A70" t="s">
        <v>264</v>
      </c>
      <c r="B70" t="s">
        <v>260</v>
      </c>
    </row>
    <row r="71" spans="1:2" x14ac:dyDescent="0.15">
      <c r="A71" t="s">
        <v>265</v>
      </c>
      <c r="B71" t="s">
        <v>260</v>
      </c>
    </row>
    <row r="72" spans="1:2" x14ac:dyDescent="0.15">
      <c r="A72" t="s">
        <v>266</v>
      </c>
      <c r="B72" t="s">
        <v>260</v>
      </c>
    </row>
    <row r="73" spans="1:2" x14ac:dyDescent="0.15">
      <c r="A73" t="s">
        <v>267</v>
      </c>
      <c r="B73" t="s">
        <v>260</v>
      </c>
    </row>
    <row r="74" spans="1:2" x14ac:dyDescent="0.15">
      <c r="A74" t="s">
        <v>268</v>
      </c>
      <c r="B74" t="s">
        <v>260</v>
      </c>
    </row>
    <row r="75" spans="1:2" x14ac:dyDescent="0.15">
      <c r="A75" t="s">
        <v>269</v>
      </c>
      <c r="B75" t="s">
        <v>260</v>
      </c>
    </row>
    <row r="76" spans="1:2" x14ac:dyDescent="0.15">
      <c r="A76" t="s">
        <v>270</v>
      </c>
      <c r="B76" t="s">
        <v>260</v>
      </c>
    </row>
    <row r="77" spans="1:2" x14ac:dyDescent="0.15">
      <c r="A77" t="s">
        <v>271</v>
      </c>
      <c r="B77" t="s">
        <v>260</v>
      </c>
    </row>
    <row r="78" spans="1:2" x14ac:dyDescent="0.15">
      <c r="A78" t="s">
        <v>272</v>
      </c>
      <c r="B78" t="s">
        <v>260</v>
      </c>
    </row>
    <row r="79" spans="1:2" x14ac:dyDescent="0.15">
      <c r="A79" t="s">
        <v>273</v>
      </c>
      <c r="B79" t="s">
        <v>260</v>
      </c>
    </row>
    <row r="80" spans="1:2" x14ac:dyDescent="0.15">
      <c r="A80" t="s">
        <v>274</v>
      </c>
      <c r="B80" t="s">
        <v>260</v>
      </c>
    </row>
    <row r="81" spans="1:2" x14ac:dyDescent="0.15">
      <c r="A81" t="s">
        <v>275</v>
      </c>
      <c r="B81" t="s">
        <v>260</v>
      </c>
    </row>
    <row r="82" spans="1:2" x14ac:dyDescent="0.15">
      <c r="A82" t="s">
        <v>276</v>
      </c>
      <c r="B82" t="s">
        <v>260</v>
      </c>
    </row>
    <row r="83" spans="1:2" x14ac:dyDescent="0.15">
      <c r="A83" t="s">
        <v>277</v>
      </c>
      <c r="B83" t="s">
        <v>260</v>
      </c>
    </row>
    <row r="84" spans="1:2" x14ac:dyDescent="0.15">
      <c r="A84" t="s">
        <v>278</v>
      </c>
      <c r="B84" t="s">
        <v>260</v>
      </c>
    </row>
    <row r="85" spans="1:2" x14ac:dyDescent="0.15">
      <c r="A85" t="s">
        <v>279</v>
      </c>
      <c r="B85" t="s">
        <v>260</v>
      </c>
    </row>
    <row r="86" spans="1:2" x14ac:dyDescent="0.15">
      <c r="A86" t="s">
        <v>280</v>
      </c>
      <c r="B86" t="s">
        <v>281</v>
      </c>
    </row>
    <row r="87" spans="1:2" x14ac:dyDescent="0.15">
      <c r="A87" t="s">
        <v>282</v>
      </c>
      <c r="B87" t="s">
        <v>281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公営企業課</cp:lastModifiedBy>
  <dcterms:created xsi:type="dcterms:W3CDTF">2021-12-03T06:40:00Z</dcterms:created>
  <dcterms:modified xsi:type="dcterms:W3CDTF">2021-12-03T09:02:30Z</dcterms:modified>
  <cp:category/>
</cp:coreProperties>
</file>