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flsv\庁内共有\1_課(室)共有\農林水産部農林基盤課\令和05年度(2023)\090508施設管理(基盤整備_農林水産)\揚水機場電気料補助(05／2029)\市補助\HP様式用\"/>
    </mc:Choice>
  </mc:AlternateContent>
  <xr:revisionPtr revIDLastSave="0" documentId="13_ncr:1_{077B96FF-2FD2-4325-8DC3-1428493832D6}" xr6:coauthVersionLast="45" xr6:coauthVersionMax="47" xr10:uidLastSave="{00000000-0000-0000-0000-000000000000}"/>
  <bookViews>
    <workbookView xWindow="-120" yWindow="-120" windowWidth="20730" windowHeight="11310" xr2:uid="{00000000-000D-0000-FFFF-FFFF00000000}"/>
  </bookViews>
  <sheets>
    <sheet name="注意事項" sheetId="24" r:id="rId1"/>
    <sheet name="様式第１号" sheetId="25" r:id="rId2"/>
    <sheet name="①複数施設集計表" sheetId="37" r:id="rId3"/>
    <sheet name="②農事用電力Ａ（低圧）シート" sheetId="15" r:id="rId4"/>
    <sheet name="②低圧電力シート" sheetId="34" r:id="rId5"/>
    <sheet name="②農事用電力Ａ（高圧）シート" sheetId="33" r:id="rId6"/>
    <sheet name="②ビジネス動力シート" sheetId="35" r:id="rId7"/>
    <sheet name="②従量電灯Ａシート" sheetId="19" r:id="rId8"/>
    <sheet name="②シンプルコースシート" sheetId="20" r:id="rId9"/>
    <sheet name="②スマートコースシート" sheetId="18" r:id="rId10"/>
    <sheet name="②定額電灯シート" sheetId="21" r:id="rId11"/>
    <sheet name="③支出を証明する書類" sheetId="26" r:id="rId12"/>
    <sheet name="④位置図" sheetId="27" r:id="rId13"/>
    <sheet name="⑤施設写真" sheetId="28" r:id="rId14"/>
    <sheet name="⑥預(貯)金通帳写" sheetId="29" r:id="rId15"/>
    <sheet name="⑦高圧契約証明" sheetId="30" r:id="rId16"/>
    <sheet name="⑧農事用以外証明" sheetId="31" r:id="rId17"/>
    <sheet name="検針日カレンダー" sheetId="10"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xlnm._FilterDatabase" localSheetId="17" hidden="1">検針日カレンダー!$A$3:$D$3</definedName>
    <definedName name="a">'[1]ドロップダウンデータ(29年度)'!$E$26:$E$28</definedName>
    <definedName name="ADD_COPY句">#N/A</definedName>
    <definedName name="cal_index_size" localSheetId="2">[2]!cal_index_size</definedName>
    <definedName name="cal_index_size" localSheetId="6">[2]!cal_index_size</definedName>
    <definedName name="cal_index_size" localSheetId="4">[2]!cal_index_size</definedName>
    <definedName name="cal_index_size" localSheetId="5">[2]!cal_index_size</definedName>
    <definedName name="cal_index_size" localSheetId="11">[2]!cal_index_size</definedName>
    <definedName name="cal_index_size" localSheetId="12">[2]!cal_index_size</definedName>
    <definedName name="cal_index_size" localSheetId="13">[2]!cal_index_size</definedName>
    <definedName name="cal_index_size" localSheetId="14">[2]!cal_index_size</definedName>
    <definedName name="cal_index_size" localSheetId="15">[2]!cal_index_size</definedName>
    <definedName name="cal_index_size" localSheetId="16">[2]!cal_index_size</definedName>
    <definedName name="cal_index_size" localSheetId="0">[2]!cal_index_size</definedName>
    <definedName name="cal_index_size" localSheetId="1">[2]!cal_index_size</definedName>
    <definedName name="cal_index_size">[2]!cal_index_size</definedName>
    <definedName name="cal_table_size" localSheetId="2">[2]!cal_table_size</definedName>
    <definedName name="cal_table_size" localSheetId="6">[2]!cal_table_size</definedName>
    <definedName name="cal_table_size" localSheetId="4">[2]!cal_table_size</definedName>
    <definedName name="cal_table_size" localSheetId="5">[2]!cal_table_size</definedName>
    <definedName name="cal_table_size" localSheetId="11">[2]!cal_table_size</definedName>
    <definedName name="cal_table_size" localSheetId="12">[2]!cal_table_size</definedName>
    <definedName name="cal_table_size" localSheetId="13">[2]!cal_table_size</definedName>
    <definedName name="cal_table_size" localSheetId="14">[2]!cal_table_size</definedName>
    <definedName name="cal_table_size" localSheetId="15">[2]!cal_table_size</definedName>
    <definedName name="cal_table_size" localSheetId="16">[2]!cal_table_size</definedName>
    <definedName name="cal_table_size" localSheetId="0">[2]!cal_table_size</definedName>
    <definedName name="cal_table_size" localSheetId="1">[2]!cal_table_size</definedName>
    <definedName name="cal_table_size">[2]!cal_table_size</definedName>
    <definedName name="CULC.cal_index_size" localSheetId="2">[3]!CULC.cal_index_size</definedName>
    <definedName name="CULC.cal_index_size" localSheetId="6">[3]!CULC.cal_index_size</definedName>
    <definedName name="CULC.cal_index_size" localSheetId="4">[3]!CULC.cal_index_size</definedName>
    <definedName name="CULC.cal_index_size" localSheetId="5">[3]!CULC.cal_index_size</definedName>
    <definedName name="CULC.cal_index_size" localSheetId="11">[3]!CULC.cal_index_size</definedName>
    <definedName name="CULC.cal_index_size" localSheetId="12">[3]!CULC.cal_index_size</definedName>
    <definedName name="CULC.cal_index_size" localSheetId="13">[3]!CULC.cal_index_size</definedName>
    <definedName name="CULC.cal_index_size" localSheetId="14">[3]!CULC.cal_index_size</definedName>
    <definedName name="CULC.cal_index_size" localSheetId="15">[3]!CULC.cal_index_size</definedName>
    <definedName name="CULC.cal_index_size" localSheetId="16">[3]!CULC.cal_index_size</definedName>
    <definedName name="CULC.cal_index_size" localSheetId="0">[3]!CULC.cal_index_size</definedName>
    <definedName name="CULC.cal_index_size" localSheetId="1">[3]!CULC.cal_index_size</definedName>
    <definedName name="CULC.cal_index_size">[3]!CULC.cal_index_size</definedName>
    <definedName name="PPP">"：=GET.WORKBOOK(1) "</definedName>
    <definedName name="_xlnm.Print_Area" localSheetId="2">①複数施設集計表!$A$1:$AW$74</definedName>
    <definedName name="_xlnm.Print_Area" localSheetId="8">②シンプルコースシート!$A$1:$AV$68</definedName>
    <definedName name="_xlnm.Print_Area" localSheetId="9">②スマートコースシート!$A$1:$AV$70</definedName>
    <definedName name="_xlnm.Print_Area" localSheetId="6">②ビジネス動力シート!$A$1:$AV$77</definedName>
    <definedName name="_xlnm.Print_Area" localSheetId="7">②従量電灯Ａシート!$A$1:$AV$70</definedName>
    <definedName name="_xlnm.Print_Area" localSheetId="4">②低圧電力シート!$A$1:$AV$77</definedName>
    <definedName name="_xlnm.Print_Area" localSheetId="10">②定額電灯シート!$A$1:$AV$140</definedName>
    <definedName name="_xlnm.Print_Area" localSheetId="5">'②農事用電力Ａ（高圧）シート'!$A$1:$AV$77</definedName>
    <definedName name="_xlnm.Print_Area" localSheetId="3">'②農事用電力Ａ（低圧）シート'!$A$1:$AV$77</definedName>
    <definedName name="_xlnm.Print_Area" localSheetId="12">④位置図!$A$1:$J$37</definedName>
    <definedName name="_xlnm.Print_Area" localSheetId="0">注意事項!$A$1:$J$36</definedName>
    <definedName name="_xlnm.Print_Area" localSheetId="1">様式第１号!$A$1:$BQ$55</definedName>
    <definedName name="_xlnm.Print_Titles" localSheetId="10">②定額電灯シート!$15:$15</definedName>
    <definedName name="Q_0050_充当該当" localSheetId="2">#REF!</definedName>
    <definedName name="Q_0050_充当該当" localSheetId="6">#REF!</definedName>
    <definedName name="Q_0050_充当該当" localSheetId="4">#REF!</definedName>
    <definedName name="Q_0050_充当該当" localSheetId="5">#REF!</definedName>
    <definedName name="Q_0050_充当該当" localSheetId="11">#REF!</definedName>
    <definedName name="Q_0050_充当該当" localSheetId="12">#REF!</definedName>
    <definedName name="Q_0050_充当該当" localSheetId="13">#REF!</definedName>
    <definedName name="Q_0050_充当該当" localSheetId="14">#REF!</definedName>
    <definedName name="Q_0050_充当該当" localSheetId="15">#REF!</definedName>
    <definedName name="Q_0050_充当該当" localSheetId="16">#REF!</definedName>
    <definedName name="Q_0050_充当該当" localSheetId="0">#REF!</definedName>
    <definedName name="Q_0050_充当該当" localSheetId="1">#REF!</definedName>
    <definedName name="Q_0050_充当該当">#REF!</definedName>
    <definedName name="Q_020_一覧_H23" localSheetId="2">#REF!</definedName>
    <definedName name="Q_020_一覧_H23" localSheetId="6">#REF!</definedName>
    <definedName name="Q_020_一覧_H23" localSheetId="4">#REF!</definedName>
    <definedName name="Q_020_一覧_H23" localSheetId="5">#REF!</definedName>
    <definedName name="Q_020_一覧_H23" localSheetId="11">#REF!</definedName>
    <definedName name="Q_020_一覧_H23" localSheetId="12">#REF!</definedName>
    <definedName name="Q_020_一覧_H23" localSheetId="13">#REF!</definedName>
    <definedName name="Q_020_一覧_H23" localSheetId="14">#REF!</definedName>
    <definedName name="Q_020_一覧_H23" localSheetId="15">#REF!</definedName>
    <definedName name="Q_020_一覧_H23" localSheetId="16">#REF!</definedName>
    <definedName name="Q_020_一覧_H23" localSheetId="0">#REF!</definedName>
    <definedName name="Q_020_一覧_H23" localSheetId="1">#REF!</definedName>
    <definedName name="Q_020_一覧_H23">#REF!</definedName>
    <definedName name="Q_023_事業所一覧_exp" localSheetId="2">#REF!</definedName>
    <definedName name="Q_023_事業所一覧_exp" localSheetId="6">#REF!</definedName>
    <definedName name="Q_023_事業所一覧_exp" localSheetId="4">#REF!</definedName>
    <definedName name="Q_023_事業所一覧_exp" localSheetId="5">#REF!</definedName>
    <definedName name="Q_023_事業所一覧_exp" localSheetId="11">#REF!</definedName>
    <definedName name="Q_023_事業所一覧_exp" localSheetId="12">#REF!</definedName>
    <definedName name="Q_023_事業所一覧_exp" localSheetId="13">#REF!</definedName>
    <definedName name="Q_023_事業所一覧_exp" localSheetId="14">#REF!</definedName>
    <definedName name="Q_023_事業所一覧_exp" localSheetId="15">#REF!</definedName>
    <definedName name="Q_023_事業所一覧_exp" localSheetId="16">#REF!</definedName>
    <definedName name="Q_023_事業所一覧_exp" localSheetId="0">#REF!</definedName>
    <definedName name="Q_023_事業所一覧_exp" localSheetId="1">#REF!</definedName>
    <definedName name="Q_023_事業所一覧_exp">#REF!</definedName>
    <definedName name="Q_024_事業所一覧_exp_昨年特徴" localSheetId="2">#REF!</definedName>
    <definedName name="Q_024_事業所一覧_exp_昨年特徴" localSheetId="6">#REF!</definedName>
    <definedName name="Q_024_事業所一覧_exp_昨年特徴" localSheetId="4">#REF!</definedName>
    <definedName name="Q_024_事業所一覧_exp_昨年特徴" localSheetId="5">#REF!</definedName>
    <definedName name="Q_024_事業所一覧_exp_昨年特徴" localSheetId="11">#REF!</definedName>
    <definedName name="Q_024_事業所一覧_exp_昨年特徴" localSheetId="12">#REF!</definedName>
    <definedName name="Q_024_事業所一覧_exp_昨年特徴" localSheetId="13">#REF!</definedName>
    <definedName name="Q_024_事業所一覧_exp_昨年特徴" localSheetId="14">#REF!</definedName>
    <definedName name="Q_024_事業所一覧_exp_昨年特徴" localSheetId="15">#REF!</definedName>
    <definedName name="Q_024_事業所一覧_exp_昨年特徴" localSheetId="16">#REF!</definedName>
    <definedName name="Q_024_事業所一覧_exp_昨年特徴" localSheetId="0">#REF!</definedName>
    <definedName name="Q_024_事業所一覧_exp_昨年特徴" localSheetId="1">#REF!</definedName>
    <definedName name="Q_024_事業所一覧_exp_昨年特徴">#REF!</definedName>
    <definedName name="Q_050_給報総括表一覧" localSheetId="2">#REF!</definedName>
    <definedName name="Q_050_給報総括表一覧" localSheetId="6">#REF!</definedName>
    <definedName name="Q_050_給報総括表一覧" localSheetId="4">#REF!</definedName>
    <definedName name="Q_050_給報総括表一覧" localSheetId="5">#REF!</definedName>
    <definedName name="Q_050_給報総括表一覧" localSheetId="11">#REF!</definedName>
    <definedName name="Q_050_給報総括表一覧" localSheetId="12">#REF!</definedName>
    <definedName name="Q_050_給報総括表一覧" localSheetId="13">#REF!</definedName>
    <definedName name="Q_050_給報総括表一覧" localSheetId="14">#REF!</definedName>
    <definedName name="Q_050_給報総括表一覧" localSheetId="15">#REF!</definedName>
    <definedName name="Q_050_給報総括表一覧" localSheetId="16">#REF!</definedName>
    <definedName name="Q_050_給報総括表一覧" localSheetId="0">#REF!</definedName>
    <definedName name="Q_050_給報総括表一覧" localSheetId="1">#REF!</definedName>
    <definedName name="Q_050_給報総括表一覧">#REF!</definedName>
    <definedName name="Q_050_扶養用照会リスト_1" localSheetId="2">#REF!</definedName>
    <definedName name="Q_050_扶養用照会リスト_1" localSheetId="6">#REF!</definedName>
    <definedName name="Q_050_扶養用照会リスト_1" localSheetId="4">#REF!</definedName>
    <definedName name="Q_050_扶養用照会リスト_1" localSheetId="5">#REF!</definedName>
    <definedName name="Q_050_扶養用照会リスト_1" localSheetId="11">#REF!</definedName>
    <definedName name="Q_050_扶養用照会リスト_1" localSheetId="12">#REF!</definedName>
    <definedName name="Q_050_扶養用照会リスト_1" localSheetId="13">#REF!</definedName>
    <definedName name="Q_050_扶養用照会リスト_1" localSheetId="14">#REF!</definedName>
    <definedName name="Q_050_扶養用照会リスト_1" localSheetId="15">#REF!</definedName>
    <definedName name="Q_050_扶養用照会リスト_1" localSheetId="16">#REF!</definedName>
    <definedName name="Q_050_扶養用照会リスト_1" localSheetId="0">#REF!</definedName>
    <definedName name="Q_050_扶養用照会リスト_1" localSheetId="1">#REF!</definedName>
    <definedName name="Q_050_扶養用照会リスト_1">#REF!</definedName>
    <definedName name="Q_050_扶養用照会リスト_2" localSheetId="2">#REF!</definedName>
    <definedName name="Q_050_扶養用照会リスト_2" localSheetId="6">#REF!</definedName>
    <definedName name="Q_050_扶養用照会リスト_2" localSheetId="4">#REF!</definedName>
    <definedName name="Q_050_扶養用照会リスト_2" localSheetId="5">#REF!</definedName>
    <definedName name="Q_050_扶養用照会リスト_2" localSheetId="11">#REF!</definedName>
    <definedName name="Q_050_扶養用照会リスト_2" localSheetId="12">#REF!</definedName>
    <definedName name="Q_050_扶養用照会リスト_2" localSheetId="13">#REF!</definedName>
    <definedName name="Q_050_扶養用照会リスト_2" localSheetId="14">#REF!</definedName>
    <definedName name="Q_050_扶養用照会リスト_2" localSheetId="15">#REF!</definedName>
    <definedName name="Q_050_扶養用照会リスト_2" localSheetId="16">#REF!</definedName>
    <definedName name="Q_050_扶養用照会リスト_2" localSheetId="0">#REF!</definedName>
    <definedName name="Q_050_扶養用照会リスト_2" localSheetId="1">#REF!</definedName>
    <definedName name="Q_050_扶養用照会リスト_2">#REF!</definedName>
    <definedName name="Q_30000_事業所別件数" localSheetId="2">#REF!</definedName>
    <definedName name="Q_30000_事業所別件数" localSheetId="6">#REF!</definedName>
    <definedName name="Q_30000_事業所別件数" localSheetId="4">#REF!</definedName>
    <definedName name="Q_30000_事業所別件数" localSheetId="5">#REF!</definedName>
    <definedName name="Q_30000_事業所別件数" localSheetId="11">#REF!</definedName>
    <definedName name="Q_30000_事業所別件数" localSheetId="12">#REF!</definedName>
    <definedName name="Q_30000_事業所別件数" localSheetId="13">#REF!</definedName>
    <definedName name="Q_30000_事業所別件数" localSheetId="14">#REF!</definedName>
    <definedName name="Q_30000_事業所別件数" localSheetId="15">#REF!</definedName>
    <definedName name="Q_30000_事業所別件数" localSheetId="16">#REF!</definedName>
    <definedName name="Q_30000_事業所別件数" localSheetId="0">#REF!</definedName>
    <definedName name="Q_30000_事業所別件数" localSheetId="1">#REF!</definedName>
    <definedName name="Q_30000_事業所別件数">#REF!</definedName>
    <definedName name="Q_30003_個人別件数" localSheetId="2">#REF!</definedName>
    <definedName name="Q_30003_個人別件数" localSheetId="6">#REF!</definedName>
    <definedName name="Q_30003_個人別件数" localSheetId="4">#REF!</definedName>
    <definedName name="Q_30003_個人別件数" localSheetId="5">#REF!</definedName>
    <definedName name="Q_30003_個人別件数" localSheetId="11">#REF!</definedName>
    <definedName name="Q_30003_個人別件数" localSheetId="12">#REF!</definedName>
    <definedName name="Q_30003_個人別件数" localSheetId="13">#REF!</definedName>
    <definedName name="Q_30003_個人別件数" localSheetId="14">#REF!</definedName>
    <definedName name="Q_30003_個人別件数" localSheetId="15">#REF!</definedName>
    <definedName name="Q_30003_個人別件数" localSheetId="16">#REF!</definedName>
    <definedName name="Q_30003_個人別件数" localSheetId="0">#REF!</definedName>
    <definedName name="Q_30003_個人別件数" localSheetId="1">#REF!</definedName>
    <definedName name="Q_30003_個人別件数">#REF!</definedName>
    <definedName name="Q_30100_給与特徴変更通知データ_特徴義務者用_exp" localSheetId="2">#REF!</definedName>
    <definedName name="Q_30100_給与特徴変更通知データ_特徴義務者用_exp" localSheetId="6">#REF!</definedName>
    <definedName name="Q_30100_給与特徴変更通知データ_特徴義務者用_exp" localSheetId="4">#REF!</definedName>
    <definedName name="Q_30100_給与特徴変更通知データ_特徴義務者用_exp" localSheetId="5">#REF!</definedName>
    <definedName name="Q_30100_給与特徴変更通知データ_特徴義務者用_exp" localSheetId="11">#REF!</definedName>
    <definedName name="Q_30100_給与特徴変更通知データ_特徴義務者用_exp" localSheetId="12">#REF!</definedName>
    <definedName name="Q_30100_給与特徴変更通知データ_特徴義務者用_exp" localSheetId="13">#REF!</definedName>
    <definedName name="Q_30100_給与特徴変更通知データ_特徴義務者用_exp" localSheetId="14">#REF!</definedName>
    <definedName name="Q_30100_給与特徴変更通知データ_特徴義務者用_exp" localSheetId="15">#REF!</definedName>
    <definedName name="Q_30100_給与特徴変更通知データ_特徴義務者用_exp" localSheetId="16">#REF!</definedName>
    <definedName name="Q_30100_給与特徴変更通知データ_特徴義務者用_exp" localSheetId="0">#REF!</definedName>
    <definedName name="Q_30100_給与特徴変更通知データ_特徴義務者用_exp" localSheetId="1">#REF!</definedName>
    <definedName name="Q_30100_給与特徴変更通知データ_特徴義務者用_exp">#REF!</definedName>
    <definedName name="Q_30110_給与特徴変更通知データ_納税義務者用_exp" localSheetId="2">#REF!</definedName>
    <definedName name="Q_30110_給与特徴変更通知データ_納税義務者用_exp" localSheetId="6">#REF!</definedName>
    <definedName name="Q_30110_給与特徴変更通知データ_納税義務者用_exp" localSheetId="4">#REF!</definedName>
    <definedName name="Q_30110_給与特徴変更通知データ_納税義務者用_exp" localSheetId="5">#REF!</definedName>
    <definedName name="Q_30110_給与特徴変更通知データ_納税義務者用_exp" localSheetId="11">#REF!</definedName>
    <definedName name="Q_30110_給与特徴変更通知データ_納税義務者用_exp" localSheetId="12">#REF!</definedName>
    <definedName name="Q_30110_給与特徴変更通知データ_納税義務者用_exp" localSheetId="13">#REF!</definedName>
    <definedName name="Q_30110_給与特徴変更通知データ_納税義務者用_exp" localSheetId="14">#REF!</definedName>
    <definedName name="Q_30110_給与特徴変更通知データ_納税義務者用_exp" localSheetId="15">#REF!</definedName>
    <definedName name="Q_30110_給与特徴変更通知データ_納税義務者用_exp" localSheetId="16">#REF!</definedName>
    <definedName name="Q_30110_給与特徴変更通知データ_納税義務者用_exp" localSheetId="0">#REF!</definedName>
    <definedName name="Q_30110_給与特徴変更通知データ_納税義務者用_exp" localSheetId="1">#REF!</definedName>
    <definedName name="Q_30110_給与特徴変更通知データ_納税義務者用_exp">#REF!</definedName>
    <definedName name="Q_exp_1_特普人数集計" localSheetId="2">#REF!</definedName>
    <definedName name="Q_exp_1_特普人数集計" localSheetId="6">#REF!</definedName>
    <definedName name="Q_exp_1_特普人数集計" localSheetId="4">#REF!</definedName>
    <definedName name="Q_exp_1_特普人数集計" localSheetId="5">#REF!</definedName>
    <definedName name="Q_exp_1_特普人数集計" localSheetId="11">#REF!</definedName>
    <definedName name="Q_exp_1_特普人数集計" localSheetId="12">#REF!</definedName>
    <definedName name="Q_exp_1_特普人数集計" localSheetId="13">#REF!</definedName>
    <definedName name="Q_exp_1_特普人数集計" localSheetId="14">#REF!</definedName>
    <definedName name="Q_exp_1_特普人数集計" localSheetId="15">#REF!</definedName>
    <definedName name="Q_exp_1_特普人数集計" localSheetId="16">#REF!</definedName>
    <definedName name="Q_exp_1_特普人数集計" localSheetId="0">#REF!</definedName>
    <definedName name="Q_exp_1_特普人数集計" localSheetId="1">#REF!</definedName>
    <definedName name="Q_exp_1_特普人数集計">#REF!</definedName>
    <definedName name="sharyou">'[4]公用車両（H16）'!$B$9:$AP$354</definedName>
    <definedName name="sName" localSheetId="2">workbook</definedName>
    <definedName name="sName" localSheetId="6">workbook</definedName>
    <definedName name="sName" localSheetId="4">workbook</definedName>
    <definedName name="sName" localSheetId="5">workbook</definedName>
    <definedName name="sName" localSheetId="11">workbook</definedName>
    <definedName name="sName" localSheetId="12">workbook</definedName>
    <definedName name="sName" localSheetId="13">workbook</definedName>
    <definedName name="sName" localSheetId="14">workbook</definedName>
    <definedName name="sName" localSheetId="15">workbook</definedName>
    <definedName name="sName" localSheetId="16">workbook</definedName>
    <definedName name="sName" localSheetId="0">workbook</definedName>
    <definedName name="sName" localSheetId="1">workbook</definedName>
    <definedName name="sName">workbook</definedName>
    <definedName name="クエリ1" localSheetId="2">#REF!</definedName>
    <definedName name="クエリ1" localSheetId="6">#REF!</definedName>
    <definedName name="クエリ1" localSheetId="4">#REF!</definedName>
    <definedName name="クエリ1" localSheetId="5">#REF!</definedName>
    <definedName name="クエリ1" localSheetId="11">#REF!</definedName>
    <definedName name="クエリ1" localSheetId="12">#REF!</definedName>
    <definedName name="クエリ1" localSheetId="13">#REF!</definedName>
    <definedName name="クエリ1" localSheetId="14">#REF!</definedName>
    <definedName name="クエリ1" localSheetId="15">#REF!</definedName>
    <definedName name="クエリ1" localSheetId="16">#REF!</definedName>
    <definedName name="クエリ1" localSheetId="0">#REF!</definedName>
    <definedName name="クエリ1" localSheetId="1">#REF!</definedName>
    <definedName name="クエリ1">#REF!</definedName>
    <definedName name="はら">[5]ドロップダウンデータ!$D$18:$D$23</definedName>
    <definedName name="ファイル展開">#N/A</definedName>
    <definedName name="ワイド" localSheetId="2">[6]!ワイドに</definedName>
    <definedName name="ワイド" localSheetId="6">[6]!ワイドに</definedName>
    <definedName name="ワイド" localSheetId="4">[6]!ワイドに</definedName>
    <definedName name="ワイド" localSheetId="5">[6]!ワイドに</definedName>
    <definedName name="ワイド" localSheetId="11">[6]!ワイドに</definedName>
    <definedName name="ワイド" localSheetId="12">[6]!ワイドに</definedName>
    <definedName name="ワイド" localSheetId="13">[6]!ワイドに</definedName>
    <definedName name="ワイド" localSheetId="14">[6]!ワイドに</definedName>
    <definedName name="ワイド" localSheetId="15">[6]!ワイドに</definedName>
    <definedName name="ワイド" localSheetId="16">[6]!ワイドに</definedName>
    <definedName name="ワイド" localSheetId="0">[6]!ワイドに</definedName>
    <definedName name="ワイド" localSheetId="1">[6]!ワイドに</definedName>
    <definedName name="ワイド">[6]!ワイドに</definedName>
    <definedName name="ワイドに" localSheetId="2">[6]!ワイドに</definedName>
    <definedName name="ワイドに" localSheetId="6">[6]!ワイドに</definedName>
    <definedName name="ワイドに" localSheetId="4">[6]!ワイドに</definedName>
    <definedName name="ワイドに" localSheetId="5">[6]!ワイドに</definedName>
    <definedName name="ワイドに" localSheetId="11">[6]!ワイドに</definedName>
    <definedName name="ワイドに" localSheetId="12">[6]!ワイドに</definedName>
    <definedName name="ワイドに" localSheetId="13">[6]!ワイドに</definedName>
    <definedName name="ワイドに" localSheetId="14">[6]!ワイドに</definedName>
    <definedName name="ワイドに" localSheetId="15">[6]!ワイドに</definedName>
    <definedName name="ワイドに" localSheetId="16">[6]!ワイドに</definedName>
    <definedName name="ワイドに" localSheetId="0">[6]!ワイドに</definedName>
    <definedName name="ワイドに" localSheetId="1">[6]!ワイドに</definedName>
    <definedName name="ワイドに">[6]!ワイドに</definedName>
    <definedName name="異動事由一覧" localSheetId="2">#REF!</definedName>
    <definedName name="異動事由一覧" localSheetId="6">#REF!</definedName>
    <definedName name="異動事由一覧" localSheetId="4">#REF!</definedName>
    <definedName name="異動事由一覧" localSheetId="5">#REF!</definedName>
    <definedName name="異動事由一覧" localSheetId="11">#REF!</definedName>
    <definedName name="異動事由一覧" localSheetId="12">#REF!</definedName>
    <definedName name="異動事由一覧" localSheetId="13">#REF!</definedName>
    <definedName name="異動事由一覧" localSheetId="14">#REF!</definedName>
    <definedName name="異動事由一覧" localSheetId="15">#REF!</definedName>
    <definedName name="異動事由一覧" localSheetId="16">#REF!</definedName>
    <definedName name="異動事由一覧" localSheetId="0">#REF!</definedName>
    <definedName name="異動事由一覧" localSheetId="1">#REF!</definedName>
    <definedName name="異動事由一覧">#REF!</definedName>
    <definedName name="印刷" localSheetId="2">[7]!印刷</definedName>
    <definedName name="印刷" localSheetId="6">[7]!印刷</definedName>
    <definedName name="印刷" localSheetId="4">[7]!印刷</definedName>
    <definedName name="印刷" localSheetId="5">[7]!印刷</definedName>
    <definedName name="印刷" localSheetId="11">[7]!印刷</definedName>
    <definedName name="印刷" localSheetId="12">[7]!印刷</definedName>
    <definedName name="印刷" localSheetId="13">[7]!印刷</definedName>
    <definedName name="印刷" localSheetId="14">[7]!印刷</definedName>
    <definedName name="印刷" localSheetId="15">[7]!印刷</definedName>
    <definedName name="印刷" localSheetId="16">[7]!印刷</definedName>
    <definedName name="印刷" localSheetId="0">[7]!印刷</definedName>
    <definedName name="印刷" localSheetId="1">[7]!印刷</definedName>
    <definedName name="印刷">[7]!印刷</definedName>
    <definedName name="仮" localSheetId="2">#REF!</definedName>
    <definedName name="仮" localSheetId="6">#REF!</definedName>
    <definedName name="仮" localSheetId="4">#REF!</definedName>
    <definedName name="仮" localSheetId="5">#REF!</definedName>
    <definedName name="仮" localSheetId="11">#REF!</definedName>
    <definedName name="仮" localSheetId="12">#REF!</definedName>
    <definedName name="仮" localSheetId="13">#REF!</definedName>
    <definedName name="仮" localSheetId="14">#REF!</definedName>
    <definedName name="仮" localSheetId="15">#REF!</definedName>
    <definedName name="仮" localSheetId="16">#REF!</definedName>
    <definedName name="仮" localSheetId="0">#REF!</definedName>
    <definedName name="仮" localSheetId="1">#REF!</definedName>
    <definedName name="仮">#REF!</definedName>
    <definedName name="解析">#N/A</definedName>
    <definedName name="還付" localSheetId="2">#REF!</definedName>
    <definedName name="還付" localSheetId="6">#REF!</definedName>
    <definedName name="還付" localSheetId="4">#REF!</definedName>
    <definedName name="還付" localSheetId="5">#REF!</definedName>
    <definedName name="還付" localSheetId="11">#REF!</definedName>
    <definedName name="還付" localSheetId="12">#REF!</definedName>
    <definedName name="還付" localSheetId="13">#REF!</definedName>
    <definedName name="還付" localSheetId="14">#REF!</definedName>
    <definedName name="還付" localSheetId="15">#REF!</definedName>
    <definedName name="還付" localSheetId="16">#REF!</definedName>
    <definedName name="還付" localSheetId="0">#REF!</definedName>
    <definedName name="還付" localSheetId="1">#REF!</definedName>
    <definedName name="還付">#REF!</definedName>
    <definedName name="記載例" localSheetId="2">[8]!終了</definedName>
    <definedName name="記載例" localSheetId="6">[8]!終了</definedName>
    <definedName name="記載例" localSheetId="4">[8]!終了</definedName>
    <definedName name="記載例" localSheetId="5">[8]!終了</definedName>
    <definedName name="記載例" localSheetId="11">[8]!終了</definedName>
    <definedName name="記載例" localSheetId="12">[8]!終了</definedName>
    <definedName name="記載例" localSheetId="13">[8]!終了</definedName>
    <definedName name="記載例" localSheetId="14">[8]!終了</definedName>
    <definedName name="記載例" localSheetId="15">[8]!終了</definedName>
    <definedName name="記載例" localSheetId="16">[8]!終了</definedName>
    <definedName name="記載例" localSheetId="0">[8]!終了</definedName>
    <definedName name="記載例" localSheetId="1">[8]!終了</definedName>
    <definedName name="記載例">[8]!終了</definedName>
    <definedName name="係員名簿">[9]休暇種類別取得累計!$B$8:$B$21</definedName>
    <definedName name="建物名">'[10]ドロップダウンデータ(31年度)'!$E$26:$E$28</definedName>
    <definedName name="見やすく" localSheetId="2">[6]!見やすく</definedName>
    <definedName name="見やすく" localSheetId="6">[6]!見やすく</definedName>
    <definedName name="見やすく" localSheetId="4">[6]!見やすく</definedName>
    <definedName name="見やすく" localSheetId="5">[6]!見やすく</definedName>
    <definedName name="見やすく" localSheetId="11">[6]!見やすく</definedName>
    <definedName name="見やすく" localSheetId="12">[6]!見やすく</definedName>
    <definedName name="見やすく" localSheetId="13">[6]!見やすく</definedName>
    <definedName name="見やすく" localSheetId="14">[6]!見やすく</definedName>
    <definedName name="見やすく" localSheetId="15">[6]!見やすく</definedName>
    <definedName name="見やすく" localSheetId="16">[6]!見やすく</definedName>
    <definedName name="見やすく" localSheetId="0">[6]!見やすく</definedName>
    <definedName name="見やすく" localSheetId="1">[6]!見やすく</definedName>
    <definedName name="見やすく">[6]!見やすく</definedName>
    <definedName name="個人" localSheetId="2">[6]!ワイドに</definedName>
    <definedName name="個人" localSheetId="6">[6]!ワイドに</definedName>
    <definedName name="個人" localSheetId="4">[6]!ワイドに</definedName>
    <definedName name="個人" localSheetId="5">[6]!ワイドに</definedName>
    <definedName name="個人" localSheetId="11">[6]!ワイドに</definedName>
    <definedName name="個人" localSheetId="12">[6]!ワイドに</definedName>
    <definedName name="個人" localSheetId="13">[6]!ワイドに</definedName>
    <definedName name="個人" localSheetId="14">[6]!ワイドに</definedName>
    <definedName name="個人" localSheetId="15">[6]!ワイドに</definedName>
    <definedName name="個人" localSheetId="16">[6]!ワイドに</definedName>
    <definedName name="個人" localSheetId="0">[6]!ワイドに</definedName>
    <definedName name="個人" localSheetId="1">[6]!ワイドに</definedName>
    <definedName name="個人">[6]!ワイドに</definedName>
    <definedName name="佐和">[11]ドロップダウンデータ!$E$26:$E$28</definedName>
    <definedName name="最大流量" localSheetId="2">#REF!</definedName>
    <definedName name="最大流量" localSheetId="6">#REF!</definedName>
    <definedName name="最大流量" localSheetId="4">#REF!</definedName>
    <definedName name="最大流量" localSheetId="5">#REF!</definedName>
    <definedName name="最大流量" localSheetId="11">#REF!</definedName>
    <definedName name="最大流量" localSheetId="12">#REF!</definedName>
    <definedName name="最大流量" localSheetId="13">#REF!</definedName>
    <definedName name="最大流量" localSheetId="14">#REF!</definedName>
    <definedName name="最大流量" localSheetId="15">#REF!</definedName>
    <definedName name="最大流量" localSheetId="16">#REF!</definedName>
    <definedName name="最大流量" localSheetId="0">#REF!</definedName>
    <definedName name="最大流量" localSheetId="1">#REF!</definedName>
    <definedName name="最大流量">#REF!</definedName>
    <definedName name="資料種類">[12]Sheet2!$A$1:$A$4</definedName>
    <definedName name="事業所" localSheetId="2">#REF!</definedName>
    <definedName name="事業所" localSheetId="6">#REF!</definedName>
    <definedName name="事業所" localSheetId="4">#REF!</definedName>
    <definedName name="事業所" localSheetId="5">#REF!</definedName>
    <definedName name="事業所" localSheetId="11">#REF!</definedName>
    <definedName name="事業所" localSheetId="12">#REF!</definedName>
    <definedName name="事業所" localSheetId="13">#REF!</definedName>
    <definedName name="事業所" localSheetId="14">#REF!</definedName>
    <definedName name="事業所" localSheetId="15">#REF!</definedName>
    <definedName name="事業所" localSheetId="16">#REF!</definedName>
    <definedName name="事業所" localSheetId="0">#REF!</definedName>
    <definedName name="事業所" localSheetId="1">#REF!</definedName>
    <definedName name="事業所">#REF!</definedName>
    <definedName name="時間１" localSheetId="2">#REF!</definedName>
    <definedName name="時間１" localSheetId="6">#REF!</definedName>
    <definedName name="時間１" localSheetId="4">#REF!</definedName>
    <definedName name="時間１" localSheetId="5">#REF!</definedName>
    <definedName name="時間１" localSheetId="11">#REF!</definedName>
    <definedName name="時間１" localSheetId="12">#REF!</definedName>
    <definedName name="時間１" localSheetId="13">#REF!</definedName>
    <definedName name="時間１" localSheetId="14">#REF!</definedName>
    <definedName name="時間１" localSheetId="15">#REF!</definedName>
    <definedName name="時間１" localSheetId="16">#REF!</definedName>
    <definedName name="時間１" localSheetId="0">#REF!</definedName>
    <definedName name="時間１" localSheetId="1">#REF!</definedName>
    <definedName name="時間１">#REF!</definedName>
    <definedName name="時間２" localSheetId="2">#REF!</definedName>
    <definedName name="時間２" localSheetId="6">#REF!</definedName>
    <definedName name="時間２" localSheetId="4">#REF!</definedName>
    <definedName name="時間２" localSheetId="5">#REF!</definedName>
    <definedName name="時間２" localSheetId="11">#REF!</definedName>
    <definedName name="時間２" localSheetId="12">#REF!</definedName>
    <definedName name="時間２" localSheetId="13">#REF!</definedName>
    <definedName name="時間２" localSheetId="14">#REF!</definedName>
    <definedName name="時間２" localSheetId="15">#REF!</definedName>
    <definedName name="時間２" localSheetId="16">#REF!</definedName>
    <definedName name="時間２" localSheetId="0">#REF!</definedName>
    <definedName name="時間２" localSheetId="1">#REF!</definedName>
    <definedName name="時間２">#REF!</definedName>
    <definedName name="終了" localSheetId="2">[8]!終了</definedName>
    <definedName name="終了" localSheetId="6">[8]!終了</definedName>
    <definedName name="終了" localSheetId="4">[8]!終了</definedName>
    <definedName name="終了" localSheetId="5">[8]!終了</definedName>
    <definedName name="終了" localSheetId="11">[8]!終了</definedName>
    <definedName name="終了" localSheetId="12">[8]!終了</definedName>
    <definedName name="終了" localSheetId="13">[8]!終了</definedName>
    <definedName name="終了" localSheetId="14">[8]!終了</definedName>
    <definedName name="終了" localSheetId="15">[8]!終了</definedName>
    <definedName name="終了" localSheetId="16">[8]!終了</definedName>
    <definedName name="終了" localSheetId="0">[8]!終了</definedName>
    <definedName name="終了" localSheetId="1">[8]!終了</definedName>
    <definedName name="終了">[8]!終了</definedName>
    <definedName name="住所">'[10]ドロップダウンデータ(31年度)'!$A$2:$A$193</definedName>
    <definedName name="場所">'[1]ドロップダウンデータ(29年度)'!$A$2:$A$193</definedName>
    <definedName name="設計書">#N/A</definedName>
    <definedName name="全セル選択">[13]町名・郵便番号!$B$3:$H$187</definedName>
    <definedName name="対応者１" localSheetId="2">#REF!</definedName>
    <definedName name="対応者１" localSheetId="6">#REF!</definedName>
    <definedName name="対応者１" localSheetId="4">#REF!</definedName>
    <definedName name="対応者１" localSheetId="5">#REF!</definedName>
    <definedName name="対応者１" localSheetId="11">#REF!</definedName>
    <definedName name="対応者１" localSheetId="12">#REF!</definedName>
    <definedName name="対応者１" localSheetId="13">#REF!</definedName>
    <definedName name="対応者１" localSheetId="14">#REF!</definedName>
    <definedName name="対応者１" localSheetId="15">#REF!</definedName>
    <definedName name="対応者１" localSheetId="16">#REF!</definedName>
    <definedName name="対応者１" localSheetId="0">#REF!</definedName>
    <definedName name="対応者１" localSheetId="1">#REF!</definedName>
    <definedName name="対応者１">#REF!</definedName>
    <definedName name="対応者２" localSheetId="2">#REF!</definedName>
    <definedName name="対応者２" localSheetId="6">#REF!</definedName>
    <definedName name="対応者２" localSheetId="4">#REF!</definedName>
    <definedName name="対応者２" localSheetId="5">#REF!</definedName>
    <definedName name="対応者２" localSheetId="11">#REF!</definedName>
    <definedName name="対応者２" localSheetId="12">#REF!</definedName>
    <definedName name="対応者２" localSheetId="13">#REF!</definedName>
    <definedName name="対応者２" localSheetId="14">#REF!</definedName>
    <definedName name="対応者２" localSheetId="15">#REF!</definedName>
    <definedName name="対応者２" localSheetId="16">#REF!</definedName>
    <definedName name="対応者２" localSheetId="0">#REF!</definedName>
    <definedName name="対応者２" localSheetId="1">#REF!</definedName>
    <definedName name="対応者２">#REF!</definedName>
    <definedName name="大國">[11]ドロップダウンデータ!$D$10:$D$15</definedName>
    <definedName name="添書文章">'[10]ドロップダウンデータ(31年度)'!$D$38:$D$46</definedName>
    <definedName name="督促葉書対象者" localSheetId="2">#REF!</definedName>
    <definedName name="督促葉書対象者" localSheetId="6">#REF!</definedName>
    <definedName name="督促葉書対象者" localSheetId="4">#REF!</definedName>
    <definedName name="督促葉書対象者" localSheetId="5">#REF!</definedName>
    <definedName name="督促葉書対象者" localSheetId="11">#REF!</definedName>
    <definedName name="督促葉書対象者" localSheetId="12">#REF!</definedName>
    <definedName name="督促葉書対象者" localSheetId="13">#REF!</definedName>
    <definedName name="督促葉書対象者" localSheetId="14">#REF!</definedName>
    <definedName name="督促葉書対象者" localSheetId="15">#REF!</definedName>
    <definedName name="督促葉書対象者" localSheetId="16">#REF!</definedName>
    <definedName name="督促葉書対象者" localSheetId="0">#REF!</definedName>
    <definedName name="督促葉書対象者" localSheetId="1">#REF!</definedName>
    <definedName name="督促葉書対象者">#REF!</definedName>
    <definedName name="督促葉書対象者以外" localSheetId="2">#REF!</definedName>
    <definedName name="督促葉書対象者以外" localSheetId="6">#REF!</definedName>
    <definedName name="督促葉書対象者以外" localSheetId="4">#REF!</definedName>
    <definedName name="督促葉書対象者以外" localSheetId="5">#REF!</definedName>
    <definedName name="督促葉書対象者以外" localSheetId="11">#REF!</definedName>
    <definedName name="督促葉書対象者以外" localSheetId="12">#REF!</definedName>
    <definedName name="督促葉書対象者以外" localSheetId="13">#REF!</definedName>
    <definedName name="督促葉書対象者以外" localSheetId="14">#REF!</definedName>
    <definedName name="督促葉書対象者以外" localSheetId="15">#REF!</definedName>
    <definedName name="督促葉書対象者以外" localSheetId="16">#REF!</definedName>
    <definedName name="督促葉書対象者以外" localSheetId="0">#REF!</definedName>
    <definedName name="督促葉書対象者以外" localSheetId="1">#REF!</definedName>
    <definedName name="督促葉書対象者以外">#REF!</definedName>
    <definedName name="年月日１" localSheetId="2">#REF!</definedName>
    <definedName name="年月日１" localSheetId="6">#REF!</definedName>
    <definedName name="年月日１" localSheetId="4">#REF!</definedName>
    <definedName name="年月日１" localSheetId="5">#REF!</definedName>
    <definedName name="年月日１" localSheetId="11">#REF!</definedName>
    <definedName name="年月日１" localSheetId="12">#REF!</definedName>
    <definedName name="年月日１" localSheetId="13">#REF!</definedName>
    <definedName name="年月日１" localSheetId="14">#REF!</definedName>
    <definedName name="年月日１" localSheetId="15">#REF!</definedName>
    <definedName name="年月日１" localSheetId="16">#REF!</definedName>
    <definedName name="年月日１" localSheetId="0">#REF!</definedName>
    <definedName name="年月日１" localSheetId="1">#REF!</definedName>
    <definedName name="年月日１">#REF!</definedName>
    <definedName name="年月日２" localSheetId="2">#REF!</definedName>
    <definedName name="年月日２" localSheetId="6">#REF!</definedName>
    <definedName name="年月日２" localSheetId="4">#REF!</definedName>
    <definedName name="年月日２" localSheetId="5">#REF!</definedName>
    <definedName name="年月日２" localSheetId="11">#REF!</definedName>
    <definedName name="年月日２" localSheetId="12">#REF!</definedName>
    <definedName name="年月日２" localSheetId="13">#REF!</definedName>
    <definedName name="年月日２" localSheetId="14">#REF!</definedName>
    <definedName name="年月日２" localSheetId="15">#REF!</definedName>
    <definedName name="年月日２" localSheetId="16">#REF!</definedName>
    <definedName name="年月日２" localSheetId="0">#REF!</definedName>
    <definedName name="年月日２" localSheetId="1">#REF!</definedName>
    <definedName name="年月日２">#REF!</definedName>
    <definedName name="平休日１" localSheetId="2">#REF!</definedName>
    <definedName name="平休日１" localSheetId="6">#REF!</definedName>
    <definedName name="平休日１" localSheetId="4">#REF!</definedName>
    <definedName name="平休日１" localSheetId="5">#REF!</definedName>
    <definedName name="平休日１" localSheetId="11">#REF!</definedName>
    <definedName name="平休日１" localSheetId="12">#REF!</definedName>
    <definedName name="平休日１" localSheetId="13">#REF!</definedName>
    <definedName name="平休日１" localSheetId="14">#REF!</definedName>
    <definedName name="平休日１" localSheetId="15">#REF!</definedName>
    <definedName name="平休日１" localSheetId="16">#REF!</definedName>
    <definedName name="平休日１" localSheetId="0">#REF!</definedName>
    <definedName name="平休日１" localSheetId="1">#REF!</definedName>
    <definedName name="平休日１">#REF!</definedName>
    <definedName name="平休日２" localSheetId="2">#REF!</definedName>
    <definedName name="平休日２" localSheetId="6">#REF!</definedName>
    <definedName name="平休日２" localSheetId="4">#REF!</definedName>
    <definedName name="平休日２" localSheetId="5">#REF!</definedName>
    <definedName name="平休日２" localSheetId="11">#REF!</definedName>
    <definedName name="平休日２" localSheetId="12">#REF!</definedName>
    <definedName name="平休日２" localSheetId="13">#REF!</definedName>
    <definedName name="平休日２" localSheetId="14">#REF!</definedName>
    <definedName name="平休日２" localSheetId="15">#REF!</definedName>
    <definedName name="平休日２" localSheetId="16">#REF!</definedName>
    <definedName name="平休日２" localSheetId="0">#REF!</definedName>
    <definedName name="平休日２" localSheetId="1">#REF!</definedName>
    <definedName name="平休日２">#REF!</definedName>
    <definedName name="平成１７年度理由">'[14]ドロップダウンデータ(29年度)'!$E$10:$E$15</definedName>
    <definedName name="平成１８年度理由">'[14]ドロップダウンデータ(29年度)'!$E$2:$E$7</definedName>
    <definedName name="平成１９年度理由">'[14]ドロップダウンデータ(29年度)'!$D$26:$D$31</definedName>
    <definedName name="平成２０年度理由">'[14]ドロップダウンデータ(29年度)'!$D$18:$D$23</definedName>
    <definedName name="平成２１年度理由">'[14]ドロップダウンデータ(29年度)'!$D$10:$D$15</definedName>
    <definedName name="平成２２年度理由">'[14]ドロップダウンデータ(29年度)'!$D$2:$D$7</definedName>
    <definedName name="平成２５年度理由">'[10]ドロップダウンデータ(31年度)'!$E$10:$E$15</definedName>
    <definedName name="平成２６年度理由">'[10]ドロップダウンデータ(31年度)'!$E$2:$E$7</definedName>
    <definedName name="平成２７年度理由">'[10]ドロップダウンデータ(31年度)'!$D$26:$D$31</definedName>
    <definedName name="平成２８年度理由">'[10]ドロップダウンデータ(31年度)'!$D$18:$D$23</definedName>
    <definedName name="平成２９年度理由">'[10]ドロップダウンデータ(31年度)'!$D$10:$D$15</definedName>
    <definedName name="平成３０年度理由">'[10]ドロップダウンデータ(31年度)'!$D$2:$D$7</definedName>
    <definedName name="別" localSheetId="2">[8]!終了</definedName>
    <definedName name="別" localSheetId="6">[8]!終了</definedName>
    <definedName name="別" localSheetId="4">[8]!終了</definedName>
    <definedName name="別" localSheetId="5">[8]!終了</definedName>
    <definedName name="別" localSheetId="11">[8]!終了</definedName>
    <definedName name="別" localSheetId="12">[8]!終了</definedName>
    <definedName name="別" localSheetId="13">[8]!終了</definedName>
    <definedName name="別" localSheetId="14">[8]!終了</definedName>
    <definedName name="別" localSheetId="15">[8]!終了</definedName>
    <definedName name="別" localSheetId="16">[8]!終了</definedName>
    <definedName name="別" localSheetId="0">[8]!終了</definedName>
    <definedName name="別" localSheetId="1">[8]!終了</definedName>
    <definedName name="別">[8]!終了</definedName>
    <definedName name="郵便番号" localSheetId="2">#REF!</definedName>
    <definedName name="郵便番号" localSheetId="6">#REF!</definedName>
    <definedName name="郵便番号" localSheetId="4">#REF!</definedName>
    <definedName name="郵便番号" localSheetId="5">#REF!</definedName>
    <definedName name="郵便番号" localSheetId="11">#REF!</definedName>
    <definedName name="郵便番号" localSheetId="12">#REF!</definedName>
    <definedName name="郵便番号" localSheetId="13">#REF!</definedName>
    <definedName name="郵便番号" localSheetId="14">#REF!</definedName>
    <definedName name="郵便番号" localSheetId="15">#REF!</definedName>
    <definedName name="郵便番号" localSheetId="16">#REF!</definedName>
    <definedName name="郵便番号" localSheetId="0">#REF!</definedName>
    <definedName name="郵便番号" localSheetId="1">#REF!</definedName>
    <definedName name="郵便番号">#REF!</definedName>
    <definedName name="累計雨量" localSheetId="2">#REF!</definedName>
    <definedName name="累計雨量" localSheetId="6">#REF!</definedName>
    <definedName name="累計雨量" localSheetId="4">#REF!</definedName>
    <definedName name="累計雨量" localSheetId="5">#REF!</definedName>
    <definedName name="累計雨量" localSheetId="11">#REF!</definedName>
    <definedName name="累計雨量" localSheetId="12">#REF!</definedName>
    <definedName name="累計雨量" localSheetId="13">#REF!</definedName>
    <definedName name="累計雨量" localSheetId="14">#REF!</definedName>
    <definedName name="累計雨量" localSheetId="15">#REF!</definedName>
    <definedName name="累計雨量" localSheetId="16">#REF!</definedName>
    <definedName name="累計雨量" localSheetId="0">#REF!</definedName>
    <definedName name="累計雨量" localSheetId="1">#REF!</definedName>
    <definedName name="累計雨量">#REF!</definedName>
  </definedNames>
  <calcPr calcId="191029"/>
</workbook>
</file>

<file path=xl/calcChain.xml><?xml version="1.0" encoding="utf-8"?>
<calcChain xmlns="http://schemas.openxmlformats.org/spreadsheetml/2006/main">
  <c r="M27" i="20" l="1"/>
  <c r="AK73" i="33" l="1"/>
  <c r="AM72" i="37"/>
  <c r="M33" i="19"/>
  <c r="D234" i="10" l="1"/>
  <c r="AD2" i="37" l="1"/>
  <c r="E4" i="29"/>
  <c r="AC4" i="21"/>
  <c r="AC4" i="18"/>
  <c r="AC4" i="20"/>
  <c r="AC4" i="19"/>
  <c r="AC4" i="35"/>
  <c r="AC4" i="33"/>
  <c r="AC4" i="34"/>
  <c r="AC4" i="15"/>
  <c r="AK128" i="21"/>
  <c r="AK66" i="18"/>
  <c r="AK54" i="20"/>
  <c r="AK73" i="35"/>
  <c r="AK73" i="15"/>
  <c r="AQ46" i="33" l="1"/>
  <c r="AN46" i="33"/>
  <c r="AK46" i="33"/>
  <c r="AH46" i="33"/>
  <c r="AE46" i="33"/>
  <c r="AB46" i="33"/>
  <c r="Y46" i="33"/>
  <c r="B23" i="28" l="1"/>
  <c r="B30" i="28"/>
  <c r="M31" i="35" l="1"/>
  <c r="B31" i="35"/>
  <c r="M29" i="35"/>
  <c r="AE29" i="35" s="1"/>
  <c r="AQ46" i="35" s="1"/>
  <c r="M26" i="35"/>
  <c r="B26" i="35"/>
  <c r="Z24" i="35"/>
  <c r="M24" i="35"/>
  <c r="M21" i="35"/>
  <c r="B21" i="35"/>
  <c r="Z19" i="35"/>
  <c r="M19" i="35"/>
  <c r="AQ59" i="35"/>
  <c r="AN59" i="35"/>
  <c r="AK59" i="35"/>
  <c r="AH59" i="35"/>
  <c r="AE59" i="35"/>
  <c r="AB59" i="35"/>
  <c r="Y59" i="35"/>
  <c r="V59" i="35"/>
  <c r="S59" i="35"/>
  <c r="P59" i="35"/>
  <c r="M59" i="35"/>
  <c r="J59" i="35"/>
  <c r="AQ57" i="35"/>
  <c r="AN57" i="35"/>
  <c r="AN60" i="35" s="1"/>
  <c r="AK57" i="35"/>
  <c r="AK60" i="35" s="1"/>
  <c r="AH57" i="35"/>
  <c r="AH60" i="35" s="1"/>
  <c r="AE57" i="35"/>
  <c r="AB57" i="35"/>
  <c r="AB60" i="35" s="1"/>
  <c r="Y57" i="35"/>
  <c r="Y60" i="35" s="1"/>
  <c r="V57" i="35"/>
  <c r="V60" i="35" s="1"/>
  <c r="S57" i="35"/>
  <c r="P57" i="35"/>
  <c r="P60" i="35" s="1"/>
  <c r="M57" i="35"/>
  <c r="M60" i="35" s="1"/>
  <c r="J57" i="35"/>
  <c r="S54" i="35"/>
  <c r="J54" i="35"/>
  <c r="V53" i="35"/>
  <c r="Y53" i="35" s="1"/>
  <c r="Y54" i="35" s="1"/>
  <c r="M53" i="35"/>
  <c r="M54" i="35" s="1"/>
  <c r="S52" i="35"/>
  <c r="S55" i="35" s="1"/>
  <c r="P52" i="35"/>
  <c r="J52" i="35"/>
  <c r="AB51" i="35"/>
  <c r="AE51" i="35" s="1"/>
  <c r="V51" i="35"/>
  <c r="V52" i="35" s="1"/>
  <c r="M51" i="35"/>
  <c r="M52" i="35" s="1"/>
  <c r="M55" i="35" s="1"/>
  <c r="AQ49" i="35"/>
  <c r="AN49" i="35"/>
  <c r="AK49" i="35"/>
  <c r="AH49" i="35"/>
  <c r="AE49" i="35"/>
  <c r="AB49" i="35"/>
  <c r="Y49" i="35"/>
  <c r="V49" i="35"/>
  <c r="S49" i="35"/>
  <c r="P49" i="35"/>
  <c r="M49" i="35"/>
  <c r="J49" i="35"/>
  <c r="AQ43" i="35"/>
  <c r="AN43" i="35"/>
  <c r="AK43" i="35"/>
  <c r="AH43" i="35"/>
  <c r="AE43" i="35"/>
  <c r="AB43" i="35"/>
  <c r="Y43" i="35"/>
  <c r="V43" i="35"/>
  <c r="S43" i="35"/>
  <c r="P43" i="35"/>
  <c r="M43" i="35"/>
  <c r="J43" i="35"/>
  <c r="AQ39" i="35"/>
  <c r="AN39" i="35"/>
  <c r="AK39" i="35"/>
  <c r="AH39" i="35"/>
  <c r="AE39" i="35"/>
  <c r="AB39" i="35"/>
  <c r="Y39" i="35"/>
  <c r="V39" i="35"/>
  <c r="S39" i="35"/>
  <c r="P39" i="35"/>
  <c r="M39" i="35"/>
  <c r="J39" i="35"/>
  <c r="AQ38" i="35"/>
  <c r="AN38" i="35"/>
  <c r="AK38" i="35"/>
  <c r="AH38" i="35"/>
  <c r="AE38" i="35"/>
  <c r="AB38" i="35"/>
  <c r="Y38" i="35"/>
  <c r="V38" i="35"/>
  <c r="S38" i="35"/>
  <c r="P38" i="35"/>
  <c r="M38" i="35"/>
  <c r="J38" i="35"/>
  <c r="AT35" i="35"/>
  <c r="M31" i="34"/>
  <c r="B31" i="34"/>
  <c r="AE31" i="34" s="1"/>
  <c r="M29" i="34"/>
  <c r="AE29" i="34" s="1"/>
  <c r="M26" i="34"/>
  <c r="B26" i="34"/>
  <c r="Z24" i="34"/>
  <c r="M24" i="34"/>
  <c r="M21" i="34"/>
  <c r="B21" i="34"/>
  <c r="Z19" i="34"/>
  <c r="M19" i="34"/>
  <c r="AQ59" i="34"/>
  <c r="AN59" i="34"/>
  <c r="AK59" i="34"/>
  <c r="AH59" i="34"/>
  <c r="AE59" i="34"/>
  <c r="AB59" i="34"/>
  <c r="Y59" i="34"/>
  <c r="V59" i="34"/>
  <c r="S59" i="34"/>
  <c r="P59" i="34"/>
  <c r="M59" i="34"/>
  <c r="J59" i="34"/>
  <c r="AQ57" i="34"/>
  <c r="AQ60" i="34" s="1"/>
  <c r="AN57" i="34"/>
  <c r="AN60" i="34" s="1"/>
  <c r="AK57" i="34"/>
  <c r="AK60" i="34" s="1"/>
  <c r="AH57" i="34"/>
  <c r="AH60" i="34" s="1"/>
  <c r="AE57" i="34"/>
  <c r="AE60" i="34" s="1"/>
  <c r="AB57" i="34"/>
  <c r="AB60" i="34" s="1"/>
  <c r="Y57" i="34"/>
  <c r="Y60" i="34" s="1"/>
  <c r="V57" i="34"/>
  <c r="V60" i="34" s="1"/>
  <c r="S57" i="34"/>
  <c r="S60" i="34" s="1"/>
  <c r="P57" i="34"/>
  <c r="P60" i="34" s="1"/>
  <c r="M57" i="34"/>
  <c r="M60" i="34" s="1"/>
  <c r="J57" i="34"/>
  <c r="J60" i="34" s="1"/>
  <c r="S54" i="34"/>
  <c r="J54" i="34"/>
  <c r="V53" i="34"/>
  <c r="Y53" i="34" s="1"/>
  <c r="Y54" i="34" s="1"/>
  <c r="M53" i="34"/>
  <c r="M54" i="34" s="1"/>
  <c r="S52" i="34"/>
  <c r="P52" i="34"/>
  <c r="J52" i="34"/>
  <c r="AB51" i="34"/>
  <c r="AB52" i="34" s="1"/>
  <c r="V51" i="34"/>
  <c r="V52" i="34" s="1"/>
  <c r="M51" i="34"/>
  <c r="M52" i="34" s="1"/>
  <c r="AQ49" i="34"/>
  <c r="AN49" i="34"/>
  <c r="AK49" i="34"/>
  <c r="AH49" i="34"/>
  <c r="AE49" i="34"/>
  <c r="AB49" i="34"/>
  <c r="Y49" i="34"/>
  <c r="V49" i="34"/>
  <c r="S49" i="34"/>
  <c r="P49" i="34"/>
  <c r="M49" i="34"/>
  <c r="J49" i="34"/>
  <c r="AQ43" i="34"/>
  <c r="AN43" i="34"/>
  <c r="AK43" i="34"/>
  <c r="AH43" i="34"/>
  <c r="AE43" i="34"/>
  <c r="AB43" i="34"/>
  <c r="Y43" i="34"/>
  <c r="V43" i="34"/>
  <c r="S43" i="34"/>
  <c r="P43" i="34"/>
  <c r="M43" i="34"/>
  <c r="J43" i="34"/>
  <c r="AQ39" i="34"/>
  <c r="AN39" i="34"/>
  <c r="AK39" i="34"/>
  <c r="AH39" i="34"/>
  <c r="AE39" i="34"/>
  <c r="AB39" i="34"/>
  <c r="Y39" i="34"/>
  <c r="V39" i="34"/>
  <c r="S39" i="34"/>
  <c r="P39" i="34"/>
  <c r="M39" i="34"/>
  <c r="J39" i="34"/>
  <c r="AQ38" i="34"/>
  <c r="AN38" i="34"/>
  <c r="AK38" i="34"/>
  <c r="AH38" i="34"/>
  <c r="AE38" i="34"/>
  <c r="AB38" i="34"/>
  <c r="Y38" i="34"/>
  <c r="V38" i="34"/>
  <c r="S38" i="34"/>
  <c r="P38" i="34"/>
  <c r="M38" i="34"/>
  <c r="J38" i="34"/>
  <c r="AT35" i="34"/>
  <c r="Z29" i="33"/>
  <c r="Z24" i="33"/>
  <c r="B29" i="33"/>
  <c r="B31" i="33" s="1"/>
  <c r="B26" i="33"/>
  <c r="AE26" i="33" s="1"/>
  <c r="B21" i="33"/>
  <c r="M31" i="33"/>
  <c r="M29" i="33"/>
  <c r="M26" i="33"/>
  <c r="M24" i="33"/>
  <c r="M21" i="33"/>
  <c r="Z19" i="33"/>
  <c r="M19" i="33"/>
  <c r="AE19" i="33" s="1"/>
  <c r="AQ59" i="33"/>
  <c r="AN59" i="33"/>
  <c r="AK59" i="33"/>
  <c r="AH59" i="33"/>
  <c r="AE59" i="33"/>
  <c r="AB59" i="33"/>
  <c r="Y59" i="33"/>
  <c r="V59" i="33"/>
  <c r="S59" i="33"/>
  <c r="P59" i="33"/>
  <c r="M59" i="33"/>
  <c r="J59" i="33"/>
  <c r="AQ57" i="33"/>
  <c r="AQ60" i="33" s="1"/>
  <c r="AN57" i="33"/>
  <c r="AN60" i="33" s="1"/>
  <c r="AK57" i="33"/>
  <c r="AK60" i="33" s="1"/>
  <c r="AH57" i="33"/>
  <c r="AH60" i="33" s="1"/>
  <c r="AE57" i="33"/>
  <c r="AE60" i="33" s="1"/>
  <c r="AB57" i="33"/>
  <c r="AB60" i="33" s="1"/>
  <c r="Y57" i="33"/>
  <c r="Y60" i="33" s="1"/>
  <c r="V57" i="33"/>
  <c r="V60" i="33" s="1"/>
  <c r="S57" i="33"/>
  <c r="S60" i="33" s="1"/>
  <c r="P57" i="33"/>
  <c r="P60" i="33" s="1"/>
  <c r="M57" i="33"/>
  <c r="M60" i="33" s="1"/>
  <c r="J57" i="33"/>
  <c r="S54" i="33"/>
  <c r="J54" i="33"/>
  <c r="V53" i="33"/>
  <c r="Y53" i="33" s="1"/>
  <c r="Y54" i="33" s="1"/>
  <c r="M53" i="33"/>
  <c r="M54" i="33" s="1"/>
  <c r="S52" i="33"/>
  <c r="S55" i="33" s="1"/>
  <c r="J52" i="33"/>
  <c r="V51" i="33"/>
  <c r="V52" i="33" s="1"/>
  <c r="M51" i="33"/>
  <c r="M52" i="33" s="1"/>
  <c r="AQ49" i="33"/>
  <c r="AN49" i="33"/>
  <c r="AK49" i="33"/>
  <c r="AH49" i="33"/>
  <c r="AE49" i="33"/>
  <c r="AB49" i="33"/>
  <c r="Y49" i="33"/>
  <c r="P49" i="33"/>
  <c r="M49" i="33"/>
  <c r="J49" i="33"/>
  <c r="AQ43" i="33"/>
  <c r="AN43" i="33"/>
  <c r="AK43" i="33"/>
  <c r="AH43" i="33"/>
  <c r="AE43" i="33"/>
  <c r="AB43" i="33"/>
  <c r="Y43" i="33"/>
  <c r="P43" i="33"/>
  <c r="M43" i="33"/>
  <c r="J43" i="33"/>
  <c r="AQ39" i="33"/>
  <c r="AN39" i="33"/>
  <c r="AK39" i="33"/>
  <c r="AH39" i="33"/>
  <c r="AE39" i="33"/>
  <c r="AB39" i="33"/>
  <c r="Y39" i="33"/>
  <c r="V39" i="33"/>
  <c r="S39" i="33"/>
  <c r="P39" i="33"/>
  <c r="M39" i="33"/>
  <c r="J39" i="33"/>
  <c r="AQ38" i="33"/>
  <c r="AN38" i="33"/>
  <c r="AK38" i="33"/>
  <c r="AH38" i="33"/>
  <c r="AE38" i="33"/>
  <c r="AB38" i="33"/>
  <c r="Y38" i="33"/>
  <c r="V38" i="33"/>
  <c r="S38" i="33"/>
  <c r="P38" i="33"/>
  <c r="M38" i="33"/>
  <c r="J38" i="33"/>
  <c r="AT35" i="33"/>
  <c r="AE21" i="33" l="1"/>
  <c r="J55" i="33"/>
  <c r="AE19" i="34"/>
  <c r="AH47" i="34" s="1"/>
  <c r="AE24" i="34"/>
  <c r="Y51" i="35"/>
  <c r="Y52" i="35" s="1"/>
  <c r="AE21" i="35"/>
  <c r="AE24" i="35"/>
  <c r="M46" i="35" s="1"/>
  <c r="S60" i="35"/>
  <c r="AE60" i="35"/>
  <c r="AQ60" i="35"/>
  <c r="AE19" i="35"/>
  <c r="V47" i="35" s="1"/>
  <c r="J55" i="35"/>
  <c r="AT57" i="35"/>
  <c r="AT59" i="35"/>
  <c r="AE26" i="35"/>
  <c r="AE31" i="35"/>
  <c r="AE29" i="33"/>
  <c r="AN47" i="33"/>
  <c r="AB47" i="33"/>
  <c r="P47" i="33"/>
  <c r="AQ47" i="33"/>
  <c r="AK47" i="33"/>
  <c r="Y47" i="33"/>
  <c r="M47" i="33"/>
  <c r="S47" i="33"/>
  <c r="AH47" i="33"/>
  <c r="V47" i="33"/>
  <c r="J47" i="33"/>
  <c r="AE47" i="33"/>
  <c r="Y51" i="33"/>
  <c r="Y52" i="33" s="1"/>
  <c r="Y55" i="33" s="1"/>
  <c r="AT57" i="33"/>
  <c r="AT59" i="33"/>
  <c r="V46" i="33"/>
  <c r="S46" i="33"/>
  <c r="P51" i="33"/>
  <c r="P52" i="33" s="1"/>
  <c r="P46" i="33"/>
  <c r="J55" i="34"/>
  <c r="P53" i="34"/>
  <c r="P54" i="34" s="1"/>
  <c r="AT59" i="34"/>
  <c r="M55" i="34"/>
  <c r="AH46" i="34"/>
  <c r="V46" i="34"/>
  <c r="Y46" i="34"/>
  <c r="AQ46" i="34"/>
  <c r="AE46" i="34"/>
  <c r="S46" i="34"/>
  <c r="AK46" i="34"/>
  <c r="AN46" i="34"/>
  <c r="AB46" i="34"/>
  <c r="P46" i="34"/>
  <c r="P47" i="34"/>
  <c r="AB47" i="34"/>
  <c r="AN47" i="34"/>
  <c r="M46" i="34"/>
  <c r="Y47" i="34"/>
  <c r="S55" i="34"/>
  <c r="S47" i="34"/>
  <c r="AE47" i="34"/>
  <c r="AQ47" i="34"/>
  <c r="M47" i="34"/>
  <c r="AK47" i="34"/>
  <c r="AK48" i="34" s="1"/>
  <c r="AK50" i="34" s="1"/>
  <c r="V47" i="34"/>
  <c r="AH47" i="35"/>
  <c r="AE47" i="35"/>
  <c r="AB47" i="35"/>
  <c r="J46" i="35"/>
  <c r="AH46" i="35"/>
  <c r="Y46" i="35"/>
  <c r="AK46" i="35"/>
  <c r="P46" i="35"/>
  <c r="AB46" i="35"/>
  <c r="AN46" i="35"/>
  <c r="V46" i="35"/>
  <c r="S46" i="35"/>
  <c r="AE46" i="35"/>
  <c r="S40" i="35"/>
  <c r="S44" i="35" s="1"/>
  <c r="AE40" i="35"/>
  <c r="AE44" i="35" s="1"/>
  <c r="J40" i="35"/>
  <c r="J44" i="35" s="1"/>
  <c r="AH40" i="35"/>
  <c r="AH44" i="35" s="1"/>
  <c r="M40" i="35"/>
  <c r="BC42" i="35" s="1"/>
  <c r="Y40" i="35"/>
  <c r="Y44" i="35" s="1"/>
  <c r="AK40" i="35"/>
  <c r="AK44" i="35" s="1"/>
  <c r="AQ40" i="35"/>
  <c r="AQ44" i="35" s="1"/>
  <c r="V40" i="35"/>
  <c r="V44" i="35" s="1"/>
  <c r="P40" i="35"/>
  <c r="P44" i="35" s="1"/>
  <c r="AB40" i="35"/>
  <c r="AB44" i="35" s="1"/>
  <c r="AN40" i="35"/>
  <c r="AN44" i="35" s="1"/>
  <c r="AH51" i="35"/>
  <c r="AE52" i="35"/>
  <c r="M44" i="35"/>
  <c r="Y55" i="35"/>
  <c r="AB52" i="35"/>
  <c r="P53" i="35"/>
  <c r="V54" i="35"/>
  <c r="V55" i="35" s="1"/>
  <c r="J60" i="35"/>
  <c r="AE21" i="34"/>
  <c r="J47" i="34" s="1"/>
  <c r="AE26" i="34"/>
  <c r="Y51" i="34"/>
  <c r="Y52" i="34" s="1"/>
  <c r="Y55" i="34" s="1"/>
  <c r="AT60" i="34"/>
  <c r="Y40" i="34"/>
  <c r="Y44" i="34" s="1"/>
  <c r="P40" i="34"/>
  <c r="P44" i="34" s="1"/>
  <c r="AB40" i="34"/>
  <c r="AB44" i="34" s="1"/>
  <c r="AN40" i="34"/>
  <c r="AN44" i="34" s="1"/>
  <c r="M40" i="34"/>
  <c r="M44" i="34" s="1"/>
  <c r="S40" i="34"/>
  <c r="S44" i="34" s="1"/>
  <c r="AE40" i="34"/>
  <c r="AE44" i="34" s="1"/>
  <c r="AQ40" i="34"/>
  <c r="AQ44" i="34" s="1"/>
  <c r="AK40" i="34"/>
  <c r="CA42" i="34" s="1"/>
  <c r="J40" i="34"/>
  <c r="J44" i="34" s="1"/>
  <c r="V40" i="34"/>
  <c r="V44" i="34" s="1"/>
  <c r="AH40" i="34"/>
  <c r="AH44" i="34" s="1"/>
  <c r="P55" i="34"/>
  <c r="AT57" i="34"/>
  <c r="AE51" i="34"/>
  <c r="V54" i="34"/>
  <c r="V55" i="34" s="1"/>
  <c r="AE24" i="33"/>
  <c r="AE31" i="33"/>
  <c r="AB40" i="33"/>
  <c r="AB44" i="33" s="1"/>
  <c r="S40" i="33"/>
  <c r="AE40" i="33"/>
  <c r="AE44" i="33" s="1"/>
  <c r="AQ40" i="33"/>
  <c r="AQ44" i="33" s="1"/>
  <c r="P40" i="33"/>
  <c r="P44" i="33" s="1"/>
  <c r="J40" i="33"/>
  <c r="J44" i="33" s="1"/>
  <c r="V43" i="33"/>
  <c r="AH40" i="33"/>
  <c r="AH44" i="33" s="1"/>
  <c r="AN40" i="33"/>
  <c r="CD42" i="33" s="1"/>
  <c r="M40" i="33"/>
  <c r="M44" i="33" s="1"/>
  <c r="Y40" i="33"/>
  <c r="Y44" i="33" s="1"/>
  <c r="AK40" i="33"/>
  <c r="AK44" i="33" s="1"/>
  <c r="M55" i="33"/>
  <c r="S43" i="33"/>
  <c r="V40" i="33"/>
  <c r="AB51" i="33"/>
  <c r="P53" i="33"/>
  <c r="V54" i="33"/>
  <c r="V55" i="33" s="1"/>
  <c r="J60" i="33"/>
  <c r="AT60" i="33" s="1"/>
  <c r="AB51" i="15"/>
  <c r="AB43" i="15"/>
  <c r="AQ46" i="15"/>
  <c r="AN46" i="15"/>
  <c r="AK46" i="15"/>
  <c r="AH46" i="15"/>
  <c r="AE46" i="15"/>
  <c r="AB46" i="15"/>
  <c r="AQ47" i="15"/>
  <c r="AN47" i="15"/>
  <c r="AK47" i="15"/>
  <c r="AH47" i="15"/>
  <c r="AE47" i="15"/>
  <c r="AB47" i="15"/>
  <c r="J52" i="15"/>
  <c r="Z24" i="15"/>
  <c r="M31" i="15"/>
  <c r="M29" i="15"/>
  <c r="AE29" i="15" s="1"/>
  <c r="M26" i="15"/>
  <c r="M24" i="15"/>
  <c r="M21" i="15"/>
  <c r="B31" i="15"/>
  <c r="B26" i="15"/>
  <c r="AE26" i="15" s="1"/>
  <c r="B21" i="15"/>
  <c r="M19" i="15"/>
  <c r="Z19" i="15"/>
  <c r="AZ42" i="35" l="1"/>
  <c r="J46" i="34"/>
  <c r="AE31" i="15"/>
  <c r="Y46" i="15" s="1"/>
  <c r="AE19" i="15"/>
  <c r="M47" i="15" s="1"/>
  <c r="AE21" i="15"/>
  <c r="AB53" i="34"/>
  <c r="AN48" i="33"/>
  <c r="AN50" i="33" s="1"/>
  <c r="J47" i="35"/>
  <c r="AK47" i="35"/>
  <c r="M47" i="35"/>
  <c r="M48" i="35" s="1"/>
  <c r="M50" i="35" s="1"/>
  <c r="M61" i="35" s="1"/>
  <c r="Y47" i="35"/>
  <c r="Y48" i="35" s="1"/>
  <c r="Y50" i="35" s="1"/>
  <c r="Y61" i="35" s="1"/>
  <c r="AN47" i="35"/>
  <c r="AQ47" i="35"/>
  <c r="AQ48" i="35" s="1"/>
  <c r="AQ50" i="35" s="1"/>
  <c r="AT60" i="35"/>
  <c r="P47" i="35"/>
  <c r="S47" i="35"/>
  <c r="AT47" i="33"/>
  <c r="BI42" i="33"/>
  <c r="M46" i="33"/>
  <c r="J46" i="33"/>
  <c r="J48" i="33" s="1"/>
  <c r="BL42" i="33"/>
  <c r="AQ48" i="33"/>
  <c r="AK44" i="34"/>
  <c r="AE24" i="15"/>
  <c r="J46" i="15" s="1"/>
  <c r="M46" i="15"/>
  <c r="P47" i="15"/>
  <c r="V47" i="15"/>
  <c r="J47" i="15"/>
  <c r="S47" i="15"/>
  <c r="S46" i="15"/>
  <c r="P46" i="15"/>
  <c r="V46" i="15"/>
  <c r="AE48" i="35"/>
  <c r="AE50" i="35" s="1"/>
  <c r="BU42" i="35"/>
  <c r="CG42" i="35"/>
  <c r="BF42" i="35"/>
  <c r="P48" i="35"/>
  <c r="P50" i="35" s="1"/>
  <c r="BX42" i="35"/>
  <c r="AH48" i="35"/>
  <c r="AH50" i="35" s="1"/>
  <c r="AT46" i="35"/>
  <c r="J48" i="35"/>
  <c r="AB48" i="35"/>
  <c r="AB50" i="35" s="1"/>
  <c r="BR42" i="35"/>
  <c r="AN48" i="35"/>
  <c r="AN50" i="35" s="1"/>
  <c r="CD42" i="35"/>
  <c r="BO42" i="35"/>
  <c r="P54" i="35"/>
  <c r="AB53" i="35"/>
  <c r="AH52" i="35"/>
  <c r="AK51" i="35"/>
  <c r="S48" i="35"/>
  <c r="S50" i="35" s="1"/>
  <c r="S61" i="35" s="1"/>
  <c r="BI42" i="35"/>
  <c r="V48" i="35"/>
  <c r="V50" i="35" s="1"/>
  <c r="V61" i="35" s="1"/>
  <c r="BL42" i="35"/>
  <c r="CA42" i="35"/>
  <c r="AK48" i="35"/>
  <c r="AK50" i="35" s="1"/>
  <c r="AH51" i="34"/>
  <c r="AE52" i="34"/>
  <c r="P48" i="34"/>
  <c r="P50" i="34" s="1"/>
  <c r="P61" i="34" s="1"/>
  <c r="BF42" i="34"/>
  <c r="AQ48" i="34"/>
  <c r="AQ50" i="34" s="1"/>
  <c r="CG42" i="34"/>
  <c r="BL42" i="34"/>
  <c r="V48" i="34"/>
  <c r="V50" i="34" s="1"/>
  <c r="V61" i="34" s="1"/>
  <c r="AN48" i="34"/>
  <c r="AN50" i="34" s="1"/>
  <c r="CD42" i="34"/>
  <c r="AT46" i="34"/>
  <c r="AZ42" i="34"/>
  <c r="J48" i="34"/>
  <c r="S48" i="34"/>
  <c r="S50" i="34" s="1"/>
  <c r="S61" i="34" s="1"/>
  <c r="BI42" i="34"/>
  <c r="AB48" i="34"/>
  <c r="AB50" i="34" s="1"/>
  <c r="BR42" i="34"/>
  <c r="BC42" i="34"/>
  <c r="M48" i="34"/>
  <c r="M50" i="34" s="1"/>
  <c r="M61" i="34" s="1"/>
  <c r="AT47" i="34"/>
  <c r="BO42" i="34"/>
  <c r="Y48" i="34"/>
  <c r="Y50" i="34" s="1"/>
  <c r="Y61" i="34" s="1"/>
  <c r="BX42" i="34"/>
  <c r="AH48" i="34"/>
  <c r="AH50" i="34" s="1"/>
  <c r="AE53" i="34"/>
  <c r="AB54" i="34"/>
  <c r="AE48" i="34"/>
  <c r="AE50" i="34" s="1"/>
  <c r="BU42" i="34"/>
  <c r="AN44" i="33"/>
  <c r="V44" i="33"/>
  <c r="V49" i="33" s="1"/>
  <c r="S44" i="33"/>
  <c r="S49" i="33" s="1"/>
  <c r="BR42" i="33"/>
  <c r="AB48" i="33"/>
  <c r="AB50" i="33" s="1"/>
  <c r="BF42" i="33"/>
  <c r="P48" i="33"/>
  <c r="P50" i="33" s="1"/>
  <c r="CA42" i="33"/>
  <c r="AK48" i="33"/>
  <c r="AK50" i="33" s="1"/>
  <c r="S48" i="33"/>
  <c r="AB53" i="33"/>
  <c r="P54" i="33"/>
  <c r="BO42" i="33"/>
  <c r="Y48" i="33"/>
  <c r="Y50" i="33" s="1"/>
  <c r="Y61" i="33" s="1"/>
  <c r="AE51" i="33"/>
  <c r="AB52" i="33"/>
  <c r="AH48" i="33"/>
  <c r="AH50" i="33" s="1"/>
  <c r="BX42" i="33"/>
  <c r="AQ50" i="33"/>
  <c r="CG42" i="33"/>
  <c r="BU42" i="33"/>
  <c r="AE48" i="33"/>
  <c r="AE50" i="33" s="1"/>
  <c r="V48" i="33"/>
  <c r="Y47" i="15" l="1"/>
  <c r="AT46" i="33"/>
  <c r="M48" i="33"/>
  <c r="M50" i="33" s="1"/>
  <c r="M61" i="33" s="1"/>
  <c r="BC42" i="33"/>
  <c r="J48" i="15"/>
  <c r="AT47" i="35"/>
  <c r="AZ42" i="33"/>
  <c r="AB54" i="35"/>
  <c r="AB55" i="35" s="1"/>
  <c r="AB61" i="35" s="1"/>
  <c r="AE53" i="35"/>
  <c r="AT48" i="35"/>
  <c r="J50" i="35"/>
  <c r="AK52" i="35"/>
  <c r="AN51" i="35"/>
  <c r="P55" i="35"/>
  <c r="P61" i="35" s="1"/>
  <c r="AB55" i="34"/>
  <c r="AB61" i="34" s="1"/>
  <c r="AE54" i="34"/>
  <c r="AE55" i="34" s="1"/>
  <c r="AE61" i="34" s="1"/>
  <c r="AH53" i="34"/>
  <c r="AT48" i="34"/>
  <c r="J50" i="34"/>
  <c r="AH52" i="34"/>
  <c r="AK51" i="34"/>
  <c r="S50" i="33"/>
  <c r="S61" i="33" s="1"/>
  <c r="V50" i="33"/>
  <c r="V61" i="33" s="1"/>
  <c r="P55" i="33"/>
  <c r="P61" i="33" s="1"/>
  <c r="AH51" i="33"/>
  <c r="AE52" i="33"/>
  <c r="AB54" i="33"/>
  <c r="AB55" i="33" s="1"/>
  <c r="AB61" i="33" s="1"/>
  <c r="AE53" i="33"/>
  <c r="J50" i="33"/>
  <c r="AT48" i="33" l="1"/>
  <c r="J61" i="35"/>
  <c r="AT50" i="35"/>
  <c r="AH53" i="35"/>
  <c r="AE54" i="35"/>
  <c r="AQ51" i="35"/>
  <c r="AQ52" i="35" s="1"/>
  <c r="AN52" i="35"/>
  <c r="AN51" i="34"/>
  <c r="AK52" i="34"/>
  <c r="J61" i="34"/>
  <c r="AT50" i="34"/>
  <c r="AK53" i="34"/>
  <c r="AH54" i="34"/>
  <c r="AH55" i="34" s="1"/>
  <c r="AH61" i="34" s="1"/>
  <c r="AH52" i="33"/>
  <c r="AK51" i="33"/>
  <c r="J61" i="33"/>
  <c r="AT50" i="33"/>
  <c r="AH53" i="33"/>
  <c r="AE54" i="33"/>
  <c r="AE55" i="33" s="1"/>
  <c r="AE61" i="33" s="1"/>
  <c r="AK53" i="35" l="1"/>
  <c r="AH54" i="35"/>
  <c r="AH55" i="35" s="1"/>
  <c r="AH61" i="35" s="1"/>
  <c r="AE55" i="35"/>
  <c r="AT52" i="35"/>
  <c r="AK54" i="34"/>
  <c r="AK55" i="34" s="1"/>
  <c r="AK61" i="34" s="1"/>
  <c r="AN53" i="34"/>
  <c r="AN52" i="34"/>
  <c r="AQ51" i="34"/>
  <c r="AQ52" i="34" s="1"/>
  <c r="AN51" i="33"/>
  <c r="AK52" i="33"/>
  <c r="AK53" i="33"/>
  <c r="AH54" i="33"/>
  <c r="AH55" i="33" s="1"/>
  <c r="AH61" i="33" s="1"/>
  <c r="AK54" i="35" l="1"/>
  <c r="AN53" i="35"/>
  <c r="AE61" i="35"/>
  <c r="AT52" i="34"/>
  <c r="AN54" i="34"/>
  <c r="AN55" i="34" s="1"/>
  <c r="AN61" i="34" s="1"/>
  <c r="AQ53" i="34"/>
  <c r="AQ54" i="34" s="1"/>
  <c r="AK54" i="33"/>
  <c r="AK55" i="33" s="1"/>
  <c r="AK61" i="33" s="1"/>
  <c r="AN53" i="33"/>
  <c r="AQ51" i="33"/>
  <c r="AQ52" i="33" s="1"/>
  <c r="AN52" i="33"/>
  <c r="AT52" i="33" l="1"/>
  <c r="AK55" i="35"/>
  <c r="AK61" i="35" s="1"/>
  <c r="AQ53" i="35"/>
  <c r="AQ54" i="35" s="1"/>
  <c r="AQ55" i="35" s="1"/>
  <c r="AN54" i="35"/>
  <c r="AN55" i="35" s="1"/>
  <c r="AN61" i="35" s="1"/>
  <c r="AT54" i="34"/>
  <c r="AQ55" i="34"/>
  <c r="AQ53" i="33"/>
  <c r="AQ54" i="33" s="1"/>
  <c r="AQ55" i="33" s="1"/>
  <c r="AN54" i="33"/>
  <c r="AN55" i="33" s="1"/>
  <c r="AN61" i="33" s="1"/>
  <c r="AT54" i="33" l="1"/>
  <c r="AQ61" i="35"/>
  <c r="AT61" i="35" s="1"/>
  <c r="A73" i="35" s="1"/>
  <c r="AK75" i="35" s="1"/>
  <c r="AT55" i="35"/>
  <c r="AT54" i="35"/>
  <c r="AQ61" i="34"/>
  <c r="AT61" i="34" s="1"/>
  <c r="AT55" i="34"/>
  <c r="AQ61" i="33"/>
  <c r="AT61" i="33" s="1"/>
  <c r="A73" i="33" s="1"/>
  <c r="AK75" i="33" s="1"/>
  <c r="AT55" i="33"/>
  <c r="A73" i="34" l="1"/>
  <c r="AK73" i="34" s="1"/>
  <c r="AK75" i="34" s="1"/>
  <c r="AT17" i="21"/>
  <c r="AT16" i="18"/>
  <c r="AT16" i="19"/>
  <c r="AQ106" i="21"/>
  <c r="AQ105" i="21"/>
  <c r="Y113" i="21"/>
  <c r="Y112" i="21"/>
  <c r="Y111" i="21"/>
  <c r="Y110" i="21"/>
  <c r="Y109" i="21"/>
  <c r="Y108" i="21"/>
  <c r="Y107" i="21"/>
  <c r="Y106" i="21"/>
  <c r="Y105" i="21"/>
  <c r="AB113" i="21"/>
  <c r="AB112" i="21"/>
  <c r="AB111" i="21"/>
  <c r="AB110" i="21"/>
  <c r="AB109" i="21"/>
  <c r="AB108" i="21"/>
  <c r="AB107" i="21"/>
  <c r="AB106" i="21"/>
  <c r="AB105" i="21"/>
  <c r="AE113" i="21"/>
  <c r="AE112" i="21"/>
  <c r="AE111" i="21"/>
  <c r="AE110" i="21"/>
  <c r="AE109" i="21"/>
  <c r="AE108" i="21"/>
  <c r="AE107" i="21"/>
  <c r="AE106" i="21"/>
  <c r="AE105" i="21"/>
  <c r="AH113" i="21"/>
  <c r="AH112" i="21"/>
  <c r="AH111" i="21"/>
  <c r="AH110" i="21"/>
  <c r="AH109" i="21"/>
  <c r="AH108" i="21"/>
  <c r="AH107" i="21"/>
  <c r="AH106" i="21"/>
  <c r="AH105" i="21"/>
  <c r="AK113" i="21"/>
  <c r="AK112" i="21"/>
  <c r="AK111" i="21"/>
  <c r="AK110" i="21"/>
  <c r="AK109" i="21"/>
  <c r="AK108" i="21"/>
  <c r="AK107" i="21"/>
  <c r="AK106" i="21"/>
  <c r="AK105" i="21"/>
  <c r="AN105" i="21"/>
  <c r="AN113" i="21"/>
  <c r="AN112" i="21"/>
  <c r="AN111" i="21"/>
  <c r="AN110" i="21"/>
  <c r="AN109" i="21"/>
  <c r="AN108" i="21"/>
  <c r="AN107" i="21"/>
  <c r="AN106" i="21"/>
  <c r="AB92" i="21"/>
  <c r="AQ92" i="21"/>
  <c r="AN92" i="21"/>
  <c r="AK92" i="21"/>
  <c r="AH92" i="21"/>
  <c r="AE92" i="21"/>
  <c r="Y92" i="21"/>
  <c r="AQ91" i="21"/>
  <c r="AN91" i="21"/>
  <c r="AK91" i="21"/>
  <c r="AH91" i="21"/>
  <c r="AE91" i="21"/>
  <c r="AB91" i="21"/>
  <c r="Y91" i="21"/>
  <c r="AQ90" i="21"/>
  <c r="AN90" i="21"/>
  <c r="AK90" i="21"/>
  <c r="AH90" i="21"/>
  <c r="AE90" i="21"/>
  <c r="AB90" i="21"/>
  <c r="Y90" i="21"/>
  <c r="AQ89" i="21"/>
  <c r="AN89" i="21"/>
  <c r="AK89" i="21"/>
  <c r="AH89" i="21"/>
  <c r="AE89" i="21"/>
  <c r="AB89" i="21"/>
  <c r="Y89" i="21"/>
  <c r="AQ88" i="21"/>
  <c r="AN88" i="21"/>
  <c r="AK88" i="21"/>
  <c r="AH88" i="21"/>
  <c r="AE88" i="21"/>
  <c r="AB88" i="21"/>
  <c r="Y88" i="21"/>
  <c r="AQ87" i="21"/>
  <c r="AN87" i="21"/>
  <c r="AK87" i="21"/>
  <c r="AH87" i="21"/>
  <c r="AE87" i="21"/>
  <c r="AB87" i="21"/>
  <c r="Y87" i="21"/>
  <c r="AQ86" i="21"/>
  <c r="AN86" i="21"/>
  <c r="AK86" i="21"/>
  <c r="AH86" i="21"/>
  <c r="AE86" i="21"/>
  <c r="AB86" i="21"/>
  <c r="Y86" i="21"/>
  <c r="AQ85" i="21"/>
  <c r="AN85" i="21"/>
  <c r="AK85" i="21"/>
  <c r="AH85" i="21"/>
  <c r="AE85" i="21"/>
  <c r="AB85" i="21"/>
  <c r="Y85" i="21"/>
  <c r="AQ84" i="21"/>
  <c r="AN84" i="21"/>
  <c r="AK84" i="21"/>
  <c r="AH84" i="21"/>
  <c r="AE84" i="21"/>
  <c r="AB84" i="21"/>
  <c r="Y84" i="21"/>
  <c r="V85" i="21"/>
  <c r="V84" i="21"/>
  <c r="AN30" i="20"/>
  <c r="AK30" i="20"/>
  <c r="AH30" i="20"/>
  <c r="AE30" i="20"/>
  <c r="AB30" i="20"/>
  <c r="Y30" i="20"/>
  <c r="AN40" i="20"/>
  <c r="AN38" i="20"/>
  <c r="AK40" i="20"/>
  <c r="AK38" i="20"/>
  <c r="AH40" i="20"/>
  <c r="AH38" i="20"/>
  <c r="AE40" i="20"/>
  <c r="AE38" i="20"/>
  <c r="AE41" i="20" s="1"/>
  <c r="AB40" i="20"/>
  <c r="AB38" i="20"/>
  <c r="Y40" i="20"/>
  <c r="Y38" i="20"/>
  <c r="AN24" i="20"/>
  <c r="AN20" i="20"/>
  <c r="AN19" i="20"/>
  <c r="AK24" i="20"/>
  <c r="AK20" i="20"/>
  <c r="AK19" i="20"/>
  <c r="AH24" i="20"/>
  <c r="AH20" i="20"/>
  <c r="AH19" i="20"/>
  <c r="AE24" i="20"/>
  <c r="AE20" i="20"/>
  <c r="AE19" i="20"/>
  <c r="AB24" i="20"/>
  <c r="AB20" i="20"/>
  <c r="AB19" i="20"/>
  <c r="Y24" i="20"/>
  <c r="Y20" i="20"/>
  <c r="Y19" i="20"/>
  <c r="AT16" i="20"/>
  <c r="AN52" i="18"/>
  <c r="AQ52" i="18"/>
  <c r="AQ48" i="18"/>
  <c r="AN48" i="18"/>
  <c r="AK52" i="18"/>
  <c r="AK48" i="18"/>
  <c r="AH52" i="18"/>
  <c r="AH48" i="18"/>
  <c r="AE52" i="18"/>
  <c r="AE48" i="18"/>
  <c r="AB52" i="18"/>
  <c r="AB48" i="18"/>
  <c r="Y52" i="18"/>
  <c r="Y48" i="18"/>
  <c r="Y53" i="18" s="1"/>
  <c r="AN30" i="18"/>
  <c r="AN28" i="18"/>
  <c r="AN27" i="18"/>
  <c r="AN29" i="18" s="1"/>
  <c r="AK30" i="18"/>
  <c r="AK28" i="18"/>
  <c r="AK27" i="18"/>
  <c r="AK29" i="18" s="1"/>
  <c r="AH30" i="18"/>
  <c r="AH28" i="18"/>
  <c r="AH27" i="18"/>
  <c r="AE30" i="18"/>
  <c r="AE28" i="18"/>
  <c r="AE27" i="18"/>
  <c r="AB30" i="18"/>
  <c r="AB28" i="18"/>
  <c r="AB27" i="18"/>
  <c r="Y30" i="18"/>
  <c r="Y28" i="18"/>
  <c r="Y27" i="18"/>
  <c r="Y29" i="18" s="1"/>
  <c r="AK24" i="18"/>
  <c r="AK20" i="18"/>
  <c r="AK19" i="18"/>
  <c r="AN24" i="18"/>
  <c r="AN20" i="18"/>
  <c r="AN19" i="18"/>
  <c r="AH24" i="18"/>
  <c r="AH20" i="18"/>
  <c r="AH19" i="18"/>
  <c r="AB24" i="18"/>
  <c r="AB20" i="18"/>
  <c r="AB19" i="18"/>
  <c r="AE24" i="18"/>
  <c r="AE20" i="18"/>
  <c r="AE19" i="18"/>
  <c r="Y24" i="18"/>
  <c r="Y20" i="18"/>
  <c r="Y19" i="18"/>
  <c r="AQ24" i="18"/>
  <c r="AN52" i="19"/>
  <c r="AN48" i="19"/>
  <c r="AK52" i="19"/>
  <c r="AK48" i="19"/>
  <c r="AH52" i="19"/>
  <c r="AH48" i="19"/>
  <c r="AE52" i="19"/>
  <c r="AE48" i="19"/>
  <c r="AB52" i="19"/>
  <c r="AB48" i="19"/>
  <c r="Y52" i="19"/>
  <c r="Y48" i="19"/>
  <c r="V48" i="19"/>
  <c r="AQ27" i="19"/>
  <c r="Y27" i="19"/>
  <c r="AN30" i="19"/>
  <c r="AN28" i="19"/>
  <c r="AN27" i="19"/>
  <c r="AN29" i="19" s="1"/>
  <c r="AN31" i="19" s="1"/>
  <c r="AK30" i="19"/>
  <c r="AK28" i="19"/>
  <c r="AK27" i="19"/>
  <c r="AH30" i="19"/>
  <c r="AH28" i="19"/>
  <c r="AH29" i="19" s="1"/>
  <c r="AH27" i="19"/>
  <c r="AE30" i="19"/>
  <c r="AE28" i="19"/>
  <c r="AE27" i="19"/>
  <c r="AB30" i="19"/>
  <c r="AB28" i="19"/>
  <c r="AB27" i="19"/>
  <c r="Y30" i="19"/>
  <c r="Y28" i="19"/>
  <c r="AN24" i="19"/>
  <c r="AN20" i="19"/>
  <c r="AN19" i="19"/>
  <c r="AE24" i="19"/>
  <c r="AE20" i="19"/>
  <c r="AE19" i="19"/>
  <c r="AK24" i="19"/>
  <c r="AK20" i="19"/>
  <c r="AK19" i="19"/>
  <c r="Y24" i="19"/>
  <c r="Y20" i="19"/>
  <c r="Y19" i="19"/>
  <c r="AH24" i="19"/>
  <c r="AH20" i="19"/>
  <c r="AH19" i="19"/>
  <c r="AB24" i="19"/>
  <c r="AB20" i="19"/>
  <c r="AB19" i="19"/>
  <c r="AH57" i="15"/>
  <c r="AQ38" i="15"/>
  <c r="AQ43" i="15" s="1"/>
  <c r="Y51" i="15"/>
  <c r="AN57" i="15"/>
  <c r="AN59" i="15"/>
  <c r="AN49" i="15"/>
  <c r="AK59" i="15"/>
  <c r="AK57" i="15"/>
  <c r="AK49" i="15"/>
  <c r="AK43" i="15"/>
  <c r="AK38" i="15"/>
  <c r="AH59" i="15"/>
  <c r="AH49" i="15"/>
  <c r="AE59" i="15"/>
  <c r="AE57" i="15"/>
  <c r="AE49" i="15"/>
  <c r="AE51" i="15"/>
  <c r="AE52" i="15" s="1"/>
  <c r="AB59" i="15"/>
  <c r="AB57" i="15"/>
  <c r="AB49" i="15"/>
  <c r="Y57" i="15"/>
  <c r="Y59" i="15"/>
  <c r="Y53" i="15"/>
  <c r="Y54" i="15" s="1"/>
  <c r="Y52" i="15"/>
  <c r="AT35" i="15"/>
  <c r="AN43" i="15"/>
  <c r="AN39" i="15"/>
  <c r="AN38" i="15"/>
  <c r="AK39" i="15"/>
  <c r="AH43" i="15"/>
  <c r="AH39" i="15"/>
  <c r="AH38" i="15"/>
  <c r="AE43" i="15"/>
  <c r="AE39" i="15"/>
  <c r="AE38" i="15"/>
  <c r="AB39" i="15"/>
  <c r="Y38" i="15"/>
  <c r="Y43" i="15" s="1"/>
  <c r="AB38" i="15"/>
  <c r="Y39" i="15"/>
  <c r="AH29" i="18" l="1"/>
  <c r="Y41" i="20"/>
  <c r="AK29" i="19"/>
  <c r="AK31" i="19" s="1"/>
  <c r="Y53" i="19"/>
  <c r="AB29" i="18"/>
  <c r="AN31" i="18"/>
  <c r="AE29" i="18"/>
  <c r="Y21" i="19"/>
  <c r="AE29" i="19"/>
  <c r="AE31" i="19" s="1"/>
  <c r="Y29" i="19"/>
  <c r="Y31" i="19" s="1"/>
  <c r="AB29" i="19"/>
  <c r="AB31" i="19" s="1"/>
  <c r="BO23" i="19"/>
  <c r="AH21" i="19"/>
  <c r="BX23" i="19" s="1"/>
  <c r="AN21" i="19"/>
  <c r="CD23" i="19" s="1"/>
  <c r="AB21" i="19"/>
  <c r="BR23" i="19" s="1"/>
  <c r="AE21" i="19"/>
  <c r="BU23" i="19" s="1"/>
  <c r="AK21" i="19"/>
  <c r="CA23" i="19" s="1"/>
  <c r="AH31" i="19"/>
  <c r="AE31" i="18"/>
  <c r="AB21" i="18"/>
  <c r="BR23" i="18" s="1"/>
  <c r="AE21" i="18"/>
  <c r="BU23" i="18" s="1"/>
  <c r="AK21" i="18"/>
  <c r="AK25" i="18" s="1"/>
  <c r="Y21" i="18"/>
  <c r="BO23" i="18" s="1"/>
  <c r="AN21" i="18"/>
  <c r="CD23" i="18" s="1"/>
  <c r="AH21" i="18"/>
  <c r="BX23" i="18" s="1"/>
  <c r="Y31" i="18"/>
  <c r="AB31" i="18"/>
  <c r="AK31" i="18"/>
  <c r="AH31" i="18"/>
  <c r="AK41" i="20"/>
  <c r="AH21" i="20"/>
  <c r="AH25" i="20" s="1"/>
  <c r="AE21" i="20"/>
  <c r="AB21" i="20"/>
  <c r="AN21" i="20"/>
  <c r="Y21" i="20"/>
  <c r="AK21" i="20"/>
  <c r="AK25" i="20" s="1"/>
  <c r="AB52" i="15"/>
  <c r="AH51" i="15"/>
  <c r="AN60" i="15"/>
  <c r="AH40" i="15"/>
  <c r="AH44" i="15" s="1"/>
  <c r="AB40" i="15"/>
  <c r="AB44" i="15" s="1"/>
  <c r="AE40" i="15"/>
  <c r="AE44" i="15" s="1"/>
  <c r="AN40" i="15"/>
  <c r="AN44" i="15" s="1"/>
  <c r="Y60" i="15"/>
  <c r="AE60" i="15"/>
  <c r="Y55" i="15"/>
  <c r="AB93" i="21"/>
  <c r="Y93" i="21"/>
  <c r="AK93" i="21"/>
  <c r="AN93" i="21"/>
  <c r="Y114" i="21"/>
  <c r="AE93" i="21"/>
  <c r="AQ93" i="21"/>
  <c r="AH93" i="21"/>
  <c r="AN114" i="21"/>
  <c r="AH114" i="21"/>
  <c r="AE114" i="21"/>
  <c r="AB114" i="21"/>
  <c r="AK114" i="21"/>
  <c r="AN41" i="20"/>
  <c r="AH41" i="20"/>
  <c r="AB41" i="20"/>
  <c r="AN25" i="20"/>
  <c r="AQ53" i="18"/>
  <c r="AN53" i="18"/>
  <c r="AK53" i="18"/>
  <c r="AH53" i="18"/>
  <c r="AE53" i="18"/>
  <c r="AB53" i="18"/>
  <c r="AN53" i="19"/>
  <c r="AK53" i="19"/>
  <c r="AH53" i="19"/>
  <c r="AE53" i="19"/>
  <c r="AB53" i="19"/>
  <c r="Y25" i="19"/>
  <c r="AK60" i="15"/>
  <c r="AH60" i="15"/>
  <c r="AK40" i="15"/>
  <c r="AK44" i="15" s="1"/>
  <c r="AB60" i="15"/>
  <c r="Y40" i="15"/>
  <c r="Y44" i="15" s="1"/>
  <c r="Y49" i="15" s="1"/>
  <c r="AB25" i="18" l="1"/>
  <c r="AB25" i="19"/>
  <c r="AK115" i="21"/>
  <c r="AN25" i="19"/>
  <c r="AK25" i="19"/>
  <c r="AE25" i="19"/>
  <c r="AH25" i="19"/>
  <c r="Y25" i="18"/>
  <c r="AH25" i="18"/>
  <c r="AE25" i="18"/>
  <c r="CA23" i="18"/>
  <c r="AN25" i="18"/>
  <c r="AB25" i="20"/>
  <c r="AE25" i="20"/>
  <c r="Y25" i="20"/>
  <c r="AB115" i="21"/>
  <c r="Y115" i="21"/>
  <c r="AK51" i="15"/>
  <c r="AH52" i="15"/>
  <c r="AH115" i="21"/>
  <c r="AE115" i="21"/>
  <c r="AN115" i="21"/>
  <c r="AK52" i="15" l="1"/>
  <c r="AN51" i="15"/>
  <c r="AQ51" i="15" l="1"/>
  <c r="AN52" i="15"/>
  <c r="J38" i="15" l="1"/>
  <c r="J39" i="15"/>
  <c r="J43" i="15" s="1"/>
  <c r="D243" i="10"/>
  <c r="D242" i="10"/>
  <c r="D241" i="10"/>
  <c r="D240" i="10"/>
  <c r="D239" i="10"/>
  <c r="D238" i="10"/>
  <c r="D237" i="10"/>
  <c r="D236" i="10"/>
  <c r="D235" i="10"/>
  <c r="D233" i="10"/>
  <c r="D232" i="10"/>
  <c r="D231" i="10"/>
  <c r="D230" i="10"/>
  <c r="D229" i="10"/>
  <c r="D228" i="10"/>
  <c r="D227" i="10"/>
  <c r="D226" i="10"/>
  <c r="D225" i="10"/>
  <c r="D224" i="10"/>
  <c r="S38" i="15"/>
  <c r="AQ24" i="20" l="1"/>
  <c r="V24" i="20"/>
  <c r="S24" i="20"/>
  <c r="P24" i="20"/>
  <c r="M24" i="20"/>
  <c r="J24" i="20"/>
  <c r="AQ20" i="20"/>
  <c r="V20" i="20"/>
  <c r="V21" i="20" s="1"/>
  <c r="S20" i="20"/>
  <c r="P20" i="20"/>
  <c r="M20" i="20"/>
  <c r="J20" i="20"/>
  <c r="AQ19" i="20"/>
  <c r="V19" i="20"/>
  <c r="S19" i="20"/>
  <c r="P19" i="20"/>
  <c r="P21" i="20" s="1"/>
  <c r="P25" i="20" s="1"/>
  <c r="M19" i="20"/>
  <c r="J19" i="20"/>
  <c r="AQ24" i="19"/>
  <c r="V24" i="19"/>
  <c r="S24" i="19"/>
  <c r="P24" i="19"/>
  <c r="M24" i="19"/>
  <c r="J24" i="19"/>
  <c r="AQ20" i="19"/>
  <c r="V20" i="19"/>
  <c r="S20" i="19"/>
  <c r="P20" i="19"/>
  <c r="M20" i="19"/>
  <c r="J20" i="19"/>
  <c r="AQ19" i="19"/>
  <c r="V19" i="19"/>
  <c r="S19" i="19"/>
  <c r="P19" i="19"/>
  <c r="M19" i="19"/>
  <c r="J19" i="19"/>
  <c r="V24" i="18"/>
  <c r="S24" i="18"/>
  <c r="P24" i="18"/>
  <c r="M24" i="18"/>
  <c r="J24" i="18"/>
  <c r="AQ20" i="18"/>
  <c r="V20" i="18"/>
  <c r="S20" i="18"/>
  <c r="P20" i="18"/>
  <c r="M20" i="18"/>
  <c r="J20" i="18"/>
  <c r="AQ19" i="18"/>
  <c r="V19" i="18"/>
  <c r="S19" i="18"/>
  <c r="P19" i="18"/>
  <c r="P21" i="18" s="1"/>
  <c r="P25" i="18" s="1"/>
  <c r="M19" i="18"/>
  <c r="J19" i="18"/>
  <c r="V38" i="15"/>
  <c r="V43" i="15" s="1"/>
  <c r="P38" i="15"/>
  <c r="M38" i="15"/>
  <c r="J40" i="15"/>
  <c r="J44" i="15" s="1"/>
  <c r="S43" i="15"/>
  <c r="AZ42" i="15" l="1"/>
  <c r="P21" i="19"/>
  <c r="P25" i="19" s="1"/>
  <c r="J21" i="20"/>
  <c r="J21" i="18"/>
  <c r="J25" i="18" s="1"/>
  <c r="V21" i="18"/>
  <c r="M21" i="18"/>
  <c r="M25" i="18" s="1"/>
  <c r="AQ21" i="18"/>
  <c r="S21" i="19"/>
  <c r="S25" i="19" s="1"/>
  <c r="M21" i="20"/>
  <c r="M25" i="20" s="1"/>
  <c r="AQ21" i="20"/>
  <c r="AQ25" i="20" s="1"/>
  <c r="J21" i="19"/>
  <c r="J25" i="19" s="1"/>
  <c r="V21" i="19"/>
  <c r="V25" i="19" s="1"/>
  <c r="S21" i="18"/>
  <c r="S25" i="18" s="1"/>
  <c r="M21" i="19"/>
  <c r="M25" i="19" s="1"/>
  <c r="AQ21" i="19"/>
  <c r="AQ25" i="19" s="1"/>
  <c r="S21" i="20"/>
  <c r="S25" i="20" s="1"/>
  <c r="J25" i="20"/>
  <c r="V25" i="20"/>
  <c r="CG23" i="19" l="1"/>
  <c r="V25" i="18"/>
  <c r="AQ25" i="18"/>
  <c r="AQ39" i="15"/>
  <c r="AQ40" i="15" s="1"/>
  <c r="V39" i="15"/>
  <c r="S39" i="15"/>
  <c r="P39" i="15"/>
  <c r="P43" i="15" s="1"/>
  <c r="M39" i="15"/>
  <c r="M43" i="15" s="1"/>
  <c r="V40" i="15" l="1"/>
  <c r="P40" i="15"/>
  <c r="P44" i="15" s="1"/>
  <c r="M40" i="15"/>
  <c r="M44" i="15" s="1"/>
  <c r="AQ44" i="15"/>
  <c r="S40" i="15"/>
  <c r="S44" i="15" s="1"/>
  <c r="BC42" i="15" l="1"/>
  <c r="V44" i="15"/>
  <c r="J49" i="15"/>
  <c r="D223" i="10" l="1"/>
  <c r="D222" i="10"/>
  <c r="D221" i="10"/>
  <c r="D220" i="10"/>
  <c r="D219" i="10"/>
  <c r="D218" i="10"/>
  <c r="D217" i="10"/>
  <c r="D216" i="10"/>
  <c r="D215" i="10"/>
  <c r="D214" i="10"/>
  <c r="D213" i="10"/>
  <c r="D212" i="10"/>
  <c r="D211" i="10"/>
  <c r="D210" i="10"/>
  <c r="D209" i="10"/>
  <c r="D208" i="10"/>
  <c r="D207" i="10"/>
  <c r="D206" i="10"/>
  <c r="D205" i="10"/>
  <c r="D204" i="10"/>
  <c r="D203" i="10"/>
  <c r="D202" i="10"/>
  <c r="D201" i="10"/>
  <c r="D200" i="10"/>
  <c r="D199" i="10"/>
  <c r="D198" i="10"/>
  <c r="D197" i="10"/>
  <c r="D196" i="10"/>
  <c r="D195" i="10"/>
  <c r="D194" i="10"/>
  <c r="D193" i="10"/>
  <c r="D192" i="10"/>
  <c r="D191" i="10"/>
  <c r="D190" i="10"/>
  <c r="D189" i="10"/>
  <c r="D188" i="10"/>
  <c r="D187" i="10"/>
  <c r="D186" i="10"/>
  <c r="D185" i="10"/>
  <c r="D184" i="10"/>
  <c r="D183" i="10"/>
  <c r="D182" i="10"/>
  <c r="D181" i="10"/>
  <c r="D180" i="10"/>
  <c r="D179" i="10"/>
  <c r="D178" i="10"/>
  <c r="D177" i="10"/>
  <c r="D176" i="10"/>
  <c r="D175" i="10"/>
  <c r="D174" i="10"/>
  <c r="D173" i="10"/>
  <c r="D172" i="10"/>
  <c r="D171" i="10"/>
  <c r="D170" i="10"/>
  <c r="D169" i="10"/>
  <c r="D168" i="10"/>
  <c r="D167" i="10"/>
  <c r="D166" i="10"/>
  <c r="D165" i="10"/>
  <c r="D164" i="10"/>
  <c r="D163" i="10"/>
  <c r="D162" i="10"/>
  <c r="D161" i="10"/>
  <c r="D160" i="10"/>
  <c r="D159" i="10"/>
  <c r="D158" i="10"/>
  <c r="D157" i="10"/>
  <c r="D156" i="10"/>
  <c r="D155" i="10"/>
  <c r="D154" i="10"/>
  <c r="D153" i="10"/>
  <c r="D152" i="10"/>
  <c r="D151" i="10"/>
  <c r="D150" i="10"/>
  <c r="D149" i="10"/>
  <c r="D148" i="10"/>
  <c r="D147" i="10"/>
  <c r="D146" i="10"/>
  <c r="D145" i="10"/>
  <c r="D144" i="10"/>
  <c r="D24" i="10"/>
  <c r="M27" i="21" l="1"/>
  <c r="M35" i="21"/>
  <c r="M34" i="21"/>
  <c r="M33" i="21"/>
  <c r="M32" i="21"/>
  <c r="M31" i="21"/>
  <c r="M30" i="21"/>
  <c r="M29" i="21"/>
  <c r="M28" i="21"/>
  <c r="S27" i="21"/>
  <c r="V27" i="21" s="1"/>
  <c r="M32" i="20"/>
  <c r="M36" i="19"/>
  <c r="M35" i="19"/>
  <c r="M34" i="19"/>
  <c r="M27" i="19"/>
  <c r="BC23" i="19" s="1"/>
  <c r="M36" i="18"/>
  <c r="M35" i="18"/>
  <c r="Y27" i="21" l="1"/>
  <c r="V37" i="21"/>
  <c r="M51" i="15"/>
  <c r="Y37" i="21" l="1"/>
  <c r="AB27" i="21"/>
  <c r="AB37" i="21" l="1"/>
  <c r="AE27" i="21"/>
  <c r="AT25" i="21"/>
  <c r="AT24" i="21"/>
  <c r="AT23" i="21"/>
  <c r="AT22" i="21"/>
  <c r="AT21" i="21"/>
  <c r="AT20" i="21"/>
  <c r="AT19" i="21"/>
  <c r="AT18" i="21"/>
  <c r="AQ40" i="20"/>
  <c r="V40" i="20"/>
  <c r="S40" i="20"/>
  <c r="P40" i="20"/>
  <c r="M40" i="20"/>
  <c r="J40" i="20"/>
  <c r="AQ38" i="20"/>
  <c r="V38" i="20"/>
  <c r="S38" i="20"/>
  <c r="P38" i="20"/>
  <c r="M38" i="20"/>
  <c r="J38" i="20"/>
  <c r="J35" i="20"/>
  <c r="M33" i="20"/>
  <c r="BC23" i="20" s="1"/>
  <c r="J33" i="20"/>
  <c r="J27" i="20"/>
  <c r="AZ23" i="20" s="1"/>
  <c r="AQ52" i="19"/>
  <c r="V52" i="19"/>
  <c r="S52" i="19"/>
  <c r="P52" i="19"/>
  <c r="M52" i="19"/>
  <c r="J52" i="19"/>
  <c r="AQ48" i="19"/>
  <c r="S48" i="19"/>
  <c r="P48" i="19"/>
  <c r="M48" i="19"/>
  <c r="J48" i="19"/>
  <c r="J43" i="19"/>
  <c r="J37" i="19"/>
  <c r="AQ28" i="19"/>
  <c r="V28" i="19"/>
  <c r="V27" i="19"/>
  <c r="BL23" i="19" s="1"/>
  <c r="S28" i="19"/>
  <c r="S27" i="19"/>
  <c r="BI23" i="19" s="1"/>
  <c r="P28" i="19"/>
  <c r="P27" i="19"/>
  <c r="BF23" i="19" s="1"/>
  <c r="M28" i="19"/>
  <c r="J28" i="19"/>
  <c r="J27" i="19"/>
  <c r="AZ23" i="19" s="1"/>
  <c r="V52" i="18"/>
  <c r="S52" i="18"/>
  <c r="P52" i="18"/>
  <c r="M52" i="18"/>
  <c r="J52" i="18"/>
  <c r="V48" i="18"/>
  <c r="S48" i="18"/>
  <c r="P48" i="18"/>
  <c r="M48" i="18"/>
  <c r="J48" i="18"/>
  <c r="J43" i="18"/>
  <c r="J37" i="18"/>
  <c r="AQ28" i="18"/>
  <c r="AQ27" i="18"/>
  <c r="CG23" i="18" s="1"/>
  <c r="V28" i="18"/>
  <c r="V27" i="18"/>
  <c r="BL23" i="18" s="1"/>
  <c r="S28" i="18"/>
  <c r="S27" i="18"/>
  <c r="BI23" i="18" s="1"/>
  <c r="P28" i="18"/>
  <c r="P27" i="18"/>
  <c r="BF23" i="18" s="1"/>
  <c r="M28" i="18"/>
  <c r="M27" i="18"/>
  <c r="BC23" i="18" s="1"/>
  <c r="J28" i="18"/>
  <c r="J27" i="18"/>
  <c r="AT52" i="19" l="1"/>
  <c r="AT27" i="18"/>
  <c r="AZ23" i="18"/>
  <c r="J28" i="20"/>
  <c r="AT48" i="19"/>
  <c r="AE37" i="21"/>
  <c r="AH27" i="21"/>
  <c r="AK27" i="21" l="1"/>
  <c r="AH37" i="21"/>
  <c r="J106" i="21"/>
  <c r="J105" i="21"/>
  <c r="J84" i="21"/>
  <c r="AQ113" i="21"/>
  <c r="V113" i="21"/>
  <c r="S113" i="21"/>
  <c r="P113" i="21"/>
  <c r="M113" i="21"/>
  <c r="AQ112" i="21"/>
  <c r="V112" i="21"/>
  <c r="S112" i="21"/>
  <c r="P112" i="21"/>
  <c r="M112" i="21"/>
  <c r="AQ111" i="21"/>
  <c r="V111" i="21"/>
  <c r="S111" i="21"/>
  <c r="P111" i="21"/>
  <c r="M111" i="21"/>
  <c r="AQ110" i="21"/>
  <c r="V110" i="21"/>
  <c r="S110" i="21"/>
  <c r="P110" i="21"/>
  <c r="M110" i="21"/>
  <c r="AQ109" i="21"/>
  <c r="V109" i="21"/>
  <c r="S109" i="21"/>
  <c r="P109" i="21"/>
  <c r="M109" i="21"/>
  <c r="AQ108" i="21"/>
  <c r="V108" i="21"/>
  <c r="S108" i="21"/>
  <c r="P108" i="21"/>
  <c r="M108" i="21"/>
  <c r="AQ107" i="21"/>
  <c r="V107" i="21"/>
  <c r="S107" i="21"/>
  <c r="P107" i="21"/>
  <c r="M107" i="21"/>
  <c r="V106" i="21"/>
  <c r="S106" i="21"/>
  <c r="P106" i="21"/>
  <c r="M106" i="21"/>
  <c r="V105" i="21"/>
  <c r="S105" i="21"/>
  <c r="P105" i="21"/>
  <c r="M105" i="21"/>
  <c r="J113" i="21"/>
  <c r="J112" i="21"/>
  <c r="J111" i="21"/>
  <c r="J110" i="21"/>
  <c r="J109" i="21"/>
  <c r="J108" i="21"/>
  <c r="J107" i="21"/>
  <c r="V92" i="21"/>
  <c r="S92" i="21"/>
  <c r="P92" i="21"/>
  <c r="M92" i="21"/>
  <c r="V91" i="21"/>
  <c r="S91" i="21"/>
  <c r="P91" i="21"/>
  <c r="M91" i="21"/>
  <c r="V90" i="21"/>
  <c r="S90" i="21"/>
  <c r="P90" i="21"/>
  <c r="M90" i="21"/>
  <c r="V89" i="21"/>
  <c r="S89" i="21"/>
  <c r="P89" i="21"/>
  <c r="M89" i="21"/>
  <c r="V88" i="21"/>
  <c r="S88" i="21"/>
  <c r="P88" i="21"/>
  <c r="M88" i="21"/>
  <c r="V87" i="21"/>
  <c r="S87" i="21"/>
  <c r="P87" i="21"/>
  <c r="M87" i="21"/>
  <c r="V86" i="21"/>
  <c r="S86" i="21"/>
  <c r="P86" i="21"/>
  <c r="M86" i="21"/>
  <c r="S85" i="21"/>
  <c r="P85" i="21"/>
  <c r="M85" i="21"/>
  <c r="J92" i="21"/>
  <c r="J91" i="21"/>
  <c r="J90" i="21"/>
  <c r="J89" i="21"/>
  <c r="J88" i="21"/>
  <c r="J87" i="21"/>
  <c r="J86" i="21"/>
  <c r="J85" i="21"/>
  <c r="J62" i="21"/>
  <c r="M84" i="21"/>
  <c r="J70" i="21"/>
  <c r="J69" i="21"/>
  <c r="J68" i="21"/>
  <c r="J67" i="21"/>
  <c r="J66" i="21"/>
  <c r="J65" i="21"/>
  <c r="J64" i="21"/>
  <c r="J63" i="21"/>
  <c r="J37" i="21"/>
  <c r="J45" i="21"/>
  <c r="M45" i="21"/>
  <c r="M44" i="21"/>
  <c r="M43" i="21"/>
  <c r="M42" i="21"/>
  <c r="M41" i="21"/>
  <c r="M40" i="21"/>
  <c r="M39" i="21"/>
  <c r="M38" i="21"/>
  <c r="M37" i="21"/>
  <c r="J44" i="21"/>
  <c r="J43" i="21"/>
  <c r="J42" i="21"/>
  <c r="J41" i="21"/>
  <c r="J40" i="21"/>
  <c r="J39" i="21"/>
  <c r="J38" i="21"/>
  <c r="M60" i="21"/>
  <c r="P60" i="21" s="1"/>
  <c r="S60" i="21" s="1"/>
  <c r="V60" i="21" s="1"/>
  <c r="Y60" i="21" s="1"/>
  <c r="M59" i="21"/>
  <c r="P59" i="21" s="1"/>
  <c r="S59" i="21" s="1"/>
  <c r="V59" i="21" s="1"/>
  <c r="Y59" i="21" s="1"/>
  <c r="M58" i="21"/>
  <c r="P58" i="21" s="1"/>
  <c r="S58" i="21" s="1"/>
  <c r="V58" i="21" s="1"/>
  <c r="Y58" i="21" s="1"/>
  <c r="M57" i="21"/>
  <c r="P57" i="21" s="1"/>
  <c r="S57" i="21" s="1"/>
  <c r="V57" i="21" s="1"/>
  <c r="Y57" i="21" s="1"/>
  <c r="M56" i="21"/>
  <c r="P56" i="21" s="1"/>
  <c r="S56" i="21" s="1"/>
  <c r="V56" i="21" s="1"/>
  <c r="Y56" i="21" s="1"/>
  <c r="M55" i="21"/>
  <c r="P55" i="21" s="1"/>
  <c r="S55" i="21" s="1"/>
  <c r="V55" i="21" s="1"/>
  <c r="Y55" i="21" s="1"/>
  <c r="M54" i="21"/>
  <c r="P54" i="21" s="1"/>
  <c r="S54" i="21" s="1"/>
  <c r="V54" i="21" s="1"/>
  <c r="Y54" i="21" s="1"/>
  <c r="M53" i="21"/>
  <c r="P53" i="21" s="1"/>
  <c r="S53" i="21" s="1"/>
  <c r="V53" i="21" s="1"/>
  <c r="Y53" i="21" s="1"/>
  <c r="M52" i="21"/>
  <c r="P52" i="21" s="1"/>
  <c r="S52" i="21" s="1"/>
  <c r="V52" i="21" s="1"/>
  <c r="S35" i="21"/>
  <c r="V35" i="21" s="1"/>
  <c r="S34" i="21"/>
  <c r="V34" i="21" s="1"/>
  <c r="S33" i="21"/>
  <c r="V33" i="21" s="1"/>
  <c r="S32" i="21"/>
  <c r="V32" i="21" s="1"/>
  <c r="S31" i="21"/>
  <c r="V31" i="21" s="1"/>
  <c r="S30" i="21"/>
  <c r="V30" i="21" s="1"/>
  <c r="S29" i="21"/>
  <c r="V29" i="21" s="1"/>
  <c r="S28" i="21"/>
  <c r="V28" i="21" s="1"/>
  <c r="M34" i="20"/>
  <c r="M35" i="20" s="1"/>
  <c r="M28" i="20" s="1"/>
  <c r="AQ30" i="20"/>
  <c r="V30" i="20"/>
  <c r="S30" i="20"/>
  <c r="P30" i="20"/>
  <c r="M30" i="20"/>
  <c r="J30" i="20"/>
  <c r="AQ29" i="19"/>
  <c r="P29" i="19"/>
  <c r="AQ53" i="19"/>
  <c r="V53" i="19"/>
  <c r="S53" i="19"/>
  <c r="P53" i="19"/>
  <c r="M53" i="19"/>
  <c r="J53" i="19"/>
  <c r="M42" i="19"/>
  <c r="P42" i="19" s="1"/>
  <c r="S42" i="19" s="1"/>
  <c r="V42" i="19" s="1"/>
  <c r="M41" i="19"/>
  <c r="P41" i="19" s="1"/>
  <c r="S41" i="19" s="1"/>
  <c r="V41" i="19" s="1"/>
  <c r="M40" i="19"/>
  <c r="P40" i="19" s="1"/>
  <c r="S40" i="19" s="1"/>
  <c r="M39" i="19"/>
  <c r="M43" i="19" s="1"/>
  <c r="S36" i="19"/>
  <c r="V36" i="19" s="1"/>
  <c r="S35" i="19"/>
  <c r="V35" i="19" s="1"/>
  <c r="S34" i="19"/>
  <c r="M37" i="19"/>
  <c r="AQ30" i="19"/>
  <c r="V30" i="19"/>
  <c r="S30" i="19"/>
  <c r="P30" i="19"/>
  <c r="M30" i="19"/>
  <c r="J30" i="19"/>
  <c r="S29" i="19"/>
  <c r="V29" i="19"/>
  <c r="M42" i="18"/>
  <c r="P42" i="18" s="1"/>
  <c r="S42" i="18" s="1"/>
  <c r="V42" i="18" s="1"/>
  <c r="Y42" i="18" s="1"/>
  <c r="AB42" i="18" s="1"/>
  <c r="AE42" i="18" s="1"/>
  <c r="AH42" i="18" s="1"/>
  <c r="AK42" i="18" s="1"/>
  <c r="AN42" i="18" s="1"/>
  <c r="AQ42" i="18" s="1"/>
  <c r="M41" i="18"/>
  <c r="P41" i="18" s="1"/>
  <c r="S41" i="18" s="1"/>
  <c r="V41" i="18" s="1"/>
  <c r="Y41" i="18" s="1"/>
  <c r="AB41" i="18" s="1"/>
  <c r="AE41" i="18" s="1"/>
  <c r="AH41" i="18" s="1"/>
  <c r="AK41" i="18" s="1"/>
  <c r="AN41" i="18" s="1"/>
  <c r="AQ41" i="18" s="1"/>
  <c r="M40" i="18"/>
  <c r="P40" i="18" s="1"/>
  <c r="S40" i="18" s="1"/>
  <c r="V40" i="18" s="1"/>
  <c r="Y40" i="18" s="1"/>
  <c r="AB40" i="18" s="1"/>
  <c r="AE40" i="18" s="1"/>
  <c r="AH40" i="18" s="1"/>
  <c r="AK40" i="18" s="1"/>
  <c r="AN40" i="18" s="1"/>
  <c r="AQ40" i="18" s="1"/>
  <c r="M39" i="18"/>
  <c r="M33" i="18"/>
  <c r="P34" i="18"/>
  <c r="M34" i="18"/>
  <c r="AQ30" i="18"/>
  <c r="V30" i="18"/>
  <c r="S30" i="18"/>
  <c r="P30" i="18"/>
  <c r="M30" i="18"/>
  <c r="J30" i="18"/>
  <c r="V31" i="19" l="1"/>
  <c r="P33" i="18"/>
  <c r="M37" i="18"/>
  <c r="P39" i="18"/>
  <c r="M43" i="18"/>
  <c r="M44" i="18" s="1"/>
  <c r="P39" i="19"/>
  <c r="P43" i="19" s="1"/>
  <c r="P33" i="19"/>
  <c r="AQ35" i="19"/>
  <c r="Y35" i="19"/>
  <c r="AB35" i="19" s="1"/>
  <c r="AE35" i="19" s="1"/>
  <c r="AH35" i="19" s="1"/>
  <c r="AK35" i="19" s="1"/>
  <c r="AN35" i="19" s="1"/>
  <c r="S39" i="19"/>
  <c r="AQ42" i="19"/>
  <c r="Y42" i="19"/>
  <c r="AB42" i="19" s="1"/>
  <c r="AE42" i="19" s="1"/>
  <c r="AH42" i="19" s="1"/>
  <c r="AK42" i="19" s="1"/>
  <c r="AN42" i="19" s="1"/>
  <c r="AQ36" i="19"/>
  <c r="Y36" i="19"/>
  <c r="AB36" i="19" s="1"/>
  <c r="AE36" i="19" s="1"/>
  <c r="AH36" i="19" s="1"/>
  <c r="AK36" i="19" s="1"/>
  <c r="AN36" i="19" s="1"/>
  <c r="AT53" i="19"/>
  <c r="AQ41" i="19"/>
  <c r="Y41" i="19"/>
  <c r="AB41" i="19" s="1"/>
  <c r="AE41" i="19" s="1"/>
  <c r="AH41" i="19" s="1"/>
  <c r="AK41" i="19" s="1"/>
  <c r="AN41" i="19" s="1"/>
  <c r="AB55" i="21"/>
  <c r="Y65" i="21"/>
  <c r="AB59" i="21"/>
  <c r="Y69" i="21"/>
  <c r="V62" i="21"/>
  <c r="Y52" i="21"/>
  <c r="Y66" i="21"/>
  <c r="AB56" i="21"/>
  <c r="Y70" i="21"/>
  <c r="AB60" i="21"/>
  <c r="Y63" i="21"/>
  <c r="AB53" i="21"/>
  <c r="Y67" i="21"/>
  <c r="AB57" i="21"/>
  <c r="Y64" i="21"/>
  <c r="AB54" i="21"/>
  <c r="Y68" i="21"/>
  <c r="AB58" i="21"/>
  <c r="AN27" i="21"/>
  <c r="AK37" i="21"/>
  <c r="Y33" i="21"/>
  <c r="Y30" i="21"/>
  <c r="Y34" i="21"/>
  <c r="Y31" i="21"/>
  <c r="Y35" i="21"/>
  <c r="Y29" i="21"/>
  <c r="Y28" i="21"/>
  <c r="Y32" i="21"/>
  <c r="S31" i="19"/>
  <c r="S32" i="20"/>
  <c r="V32" i="20" s="1"/>
  <c r="Y32" i="20" s="1"/>
  <c r="P33" i="20"/>
  <c r="P27" i="20" s="1"/>
  <c r="BF23" i="20" s="1"/>
  <c r="P31" i="19"/>
  <c r="AQ31" i="19"/>
  <c r="AT88" i="21"/>
  <c r="AT92" i="21"/>
  <c r="AT85" i="21"/>
  <c r="AT89" i="21"/>
  <c r="AT107" i="21"/>
  <c r="AT111" i="21"/>
  <c r="P114" i="21"/>
  <c r="M114" i="21"/>
  <c r="AQ114" i="21"/>
  <c r="AT110" i="21"/>
  <c r="AT86" i="21"/>
  <c r="AT90" i="21"/>
  <c r="S114" i="21"/>
  <c r="AT105" i="21"/>
  <c r="AT87" i="21"/>
  <c r="AT91" i="21"/>
  <c r="AT109" i="21"/>
  <c r="AT113" i="21"/>
  <c r="V114" i="21"/>
  <c r="AT108" i="21"/>
  <c r="AT112" i="21"/>
  <c r="AT106" i="21"/>
  <c r="J114" i="21"/>
  <c r="J93" i="21"/>
  <c r="M93" i="21"/>
  <c r="V63" i="21"/>
  <c r="V67" i="21"/>
  <c r="S43" i="21"/>
  <c r="S64" i="21"/>
  <c r="S68" i="21"/>
  <c r="J71" i="21"/>
  <c r="M62" i="21"/>
  <c r="M66" i="21"/>
  <c r="M70" i="21"/>
  <c r="M46" i="21"/>
  <c r="J46" i="21"/>
  <c r="S39" i="21"/>
  <c r="P62" i="21"/>
  <c r="M63" i="21"/>
  <c r="V64" i="21"/>
  <c r="S65" i="21"/>
  <c r="P66" i="21"/>
  <c r="M67" i="21"/>
  <c r="V68" i="21"/>
  <c r="S69" i="21"/>
  <c r="P70" i="21"/>
  <c r="P69" i="21"/>
  <c r="P44" i="21"/>
  <c r="S62" i="21"/>
  <c r="P63" i="21"/>
  <c r="M64" i="21"/>
  <c r="V65" i="21"/>
  <c r="S66" i="21"/>
  <c r="P67" i="21"/>
  <c r="M68" i="21"/>
  <c r="V69" i="21"/>
  <c r="S70" i="21"/>
  <c r="P84" i="21"/>
  <c r="P65" i="21"/>
  <c r="P40" i="21"/>
  <c r="S63" i="21"/>
  <c r="P64" i="21"/>
  <c r="M65" i="21"/>
  <c r="V66" i="21"/>
  <c r="S67" i="21"/>
  <c r="P68" i="21"/>
  <c r="M69" i="21"/>
  <c r="V70" i="21"/>
  <c r="S84" i="21"/>
  <c r="V38" i="21"/>
  <c r="V42" i="21"/>
  <c r="P37" i="21"/>
  <c r="V39" i="21"/>
  <c r="S40" i="21"/>
  <c r="P41" i="21"/>
  <c r="V43" i="21"/>
  <c r="S44" i="21"/>
  <c r="P45" i="21"/>
  <c r="S37" i="21"/>
  <c r="P38" i="21"/>
  <c r="V40" i="21"/>
  <c r="S41" i="21"/>
  <c r="P42" i="21"/>
  <c r="V44" i="21"/>
  <c r="S45" i="21"/>
  <c r="S38" i="21"/>
  <c r="P39" i="21"/>
  <c r="V41" i="21"/>
  <c r="S42" i="21"/>
  <c r="P43" i="21"/>
  <c r="V45" i="21"/>
  <c r="J41" i="20"/>
  <c r="AQ41" i="20"/>
  <c r="M29" i="20"/>
  <c r="M31" i="20" s="1"/>
  <c r="P41" i="20"/>
  <c r="P34" i="20"/>
  <c r="P35" i="20" s="1"/>
  <c r="P28" i="20" s="1"/>
  <c r="AT40" i="20"/>
  <c r="S41" i="20"/>
  <c r="M41" i="20"/>
  <c r="J36" i="20"/>
  <c r="V41" i="20"/>
  <c r="M36" i="20"/>
  <c r="J29" i="20"/>
  <c r="J31" i="20" s="1"/>
  <c r="AT38" i="20"/>
  <c r="J44" i="19"/>
  <c r="M29" i="19"/>
  <c r="M31" i="19" s="1"/>
  <c r="AT28" i="19"/>
  <c r="J29" i="19"/>
  <c r="J31" i="19" s="1"/>
  <c r="M44" i="19"/>
  <c r="V40" i="19"/>
  <c r="AT27" i="19"/>
  <c r="V34" i="19"/>
  <c r="V53" i="18"/>
  <c r="J44" i="18"/>
  <c r="J53" i="18"/>
  <c r="M53" i="18"/>
  <c r="S36" i="18"/>
  <c r="S35" i="18"/>
  <c r="S34" i="18"/>
  <c r="V34" i="18" s="1"/>
  <c r="Y34" i="18" s="1"/>
  <c r="AB34" i="18" s="1"/>
  <c r="AE34" i="18" s="1"/>
  <c r="AH34" i="18" s="1"/>
  <c r="AK34" i="18" s="1"/>
  <c r="AN34" i="18" s="1"/>
  <c r="AQ34" i="18" s="1"/>
  <c r="P53" i="18"/>
  <c r="S53" i="18"/>
  <c r="J29" i="18"/>
  <c r="J31" i="18" s="1"/>
  <c r="AT52" i="18"/>
  <c r="V29" i="18"/>
  <c r="V31" i="18" s="1"/>
  <c r="AQ29" i="18"/>
  <c r="AQ31" i="18" s="1"/>
  <c r="S29" i="18"/>
  <c r="S31" i="18" s="1"/>
  <c r="M29" i="18"/>
  <c r="M31" i="18" s="1"/>
  <c r="AT48" i="18"/>
  <c r="S39" i="18" l="1"/>
  <c r="P43" i="18"/>
  <c r="S33" i="18"/>
  <c r="P37" i="18"/>
  <c r="P44" i="18" s="1"/>
  <c r="AQ34" i="19"/>
  <c r="Y34" i="19"/>
  <c r="AB34" i="19" s="1"/>
  <c r="AE34" i="19" s="1"/>
  <c r="AH34" i="19" s="1"/>
  <c r="AK34" i="19" s="1"/>
  <c r="AN34" i="19" s="1"/>
  <c r="P37" i="19"/>
  <c r="P44" i="19" s="1"/>
  <c r="P54" i="19" s="1"/>
  <c r="S33" i="19"/>
  <c r="AQ40" i="19"/>
  <c r="Y40" i="19"/>
  <c r="AB40" i="19" s="1"/>
  <c r="AE40" i="19" s="1"/>
  <c r="AH40" i="19" s="1"/>
  <c r="AK40" i="19" s="1"/>
  <c r="AN40" i="19" s="1"/>
  <c r="V39" i="19"/>
  <c r="S43" i="19"/>
  <c r="AB32" i="20"/>
  <c r="Y33" i="20"/>
  <c r="J72" i="21"/>
  <c r="AB64" i="21"/>
  <c r="AE54" i="21"/>
  <c r="AB63" i="21"/>
  <c r="AE53" i="21"/>
  <c r="AB66" i="21"/>
  <c r="AE56" i="21"/>
  <c r="AQ27" i="21"/>
  <c r="AQ37" i="21" s="1"/>
  <c r="AN37" i="21"/>
  <c r="AT37" i="21" s="1"/>
  <c r="AE59" i="21"/>
  <c r="AB69" i="21"/>
  <c r="AB68" i="21"/>
  <c r="AE58" i="21"/>
  <c r="AB67" i="21"/>
  <c r="AE57" i="21"/>
  <c r="AB70" i="21"/>
  <c r="AE60" i="21"/>
  <c r="Y62" i="21"/>
  <c r="Y71" i="21" s="1"/>
  <c r="AB52" i="21"/>
  <c r="AE55" i="21"/>
  <c r="AB65" i="21"/>
  <c r="Y39" i="21"/>
  <c r="AB29" i="21"/>
  <c r="Y41" i="21"/>
  <c r="AB31" i="21"/>
  <c r="AB30" i="21"/>
  <c r="Y40" i="21"/>
  <c r="AB28" i="21"/>
  <c r="Y38" i="21"/>
  <c r="Y45" i="21"/>
  <c r="AB35" i="21"/>
  <c r="AB34" i="21"/>
  <c r="Y44" i="21"/>
  <c r="AB33" i="21"/>
  <c r="Y43" i="21"/>
  <c r="AB32" i="21"/>
  <c r="Y42" i="21"/>
  <c r="V46" i="21"/>
  <c r="J54" i="18"/>
  <c r="P29" i="20"/>
  <c r="P31" i="20" s="1"/>
  <c r="S33" i="20"/>
  <c r="S27" i="20" s="1"/>
  <c r="BI23" i="20" s="1"/>
  <c r="AT114" i="21"/>
  <c r="M115" i="21"/>
  <c r="J115" i="21"/>
  <c r="M71" i="21"/>
  <c r="S46" i="21"/>
  <c r="S71" i="21"/>
  <c r="P71" i="21"/>
  <c r="P46" i="21"/>
  <c r="V71" i="21"/>
  <c r="P36" i="20"/>
  <c r="M42" i="20"/>
  <c r="AT41" i="20"/>
  <c r="S34" i="20"/>
  <c r="S35" i="20" s="1"/>
  <c r="S28" i="20" s="1"/>
  <c r="J42" i="20"/>
  <c r="M54" i="19"/>
  <c r="AT29" i="19"/>
  <c r="AT31" i="19"/>
  <c r="J54" i="19"/>
  <c r="M54" i="18"/>
  <c r="AT53" i="18"/>
  <c r="V36" i="18"/>
  <c r="Y36" i="18" s="1"/>
  <c r="AB36" i="18" s="1"/>
  <c r="AE36" i="18" s="1"/>
  <c r="AH36" i="18" s="1"/>
  <c r="AK36" i="18" s="1"/>
  <c r="AN36" i="18" s="1"/>
  <c r="AQ36" i="18" s="1"/>
  <c r="V35" i="18"/>
  <c r="Y35" i="18" s="1"/>
  <c r="AB35" i="18" s="1"/>
  <c r="AE35" i="18" s="1"/>
  <c r="AH35" i="18" s="1"/>
  <c r="AK35" i="18" s="1"/>
  <c r="AN35" i="18" s="1"/>
  <c r="AQ35" i="18" s="1"/>
  <c r="P29" i="18"/>
  <c r="P31" i="18" s="1"/>
  <c r="P54" i="18" s="1"/>
  <c r="AT28" i="18"/>
  <c r="V33" i="18" l="1"/>
  <c r="S37" i="18"/>
  <c r="V39" i="18"/>
  <c r="S43" i="18"/>
  <c r="S37" i="19"/>
  <c r="V33" i="19"/>
  <c r="Y39" i="19"/>
  <c r="V43" i="19"/>
  <c r="AQ39" i="19"/>
  <c r="AQ43" i="19" s="1"/>
  <c r="AB33" i="20"/>
  <c r="AE32" i="20"/>
  <c r="Y27" i="20"/>
  <c r="J116" i="21"/>
  <c r="AE65" i="21"/>
  <c r="AH55" i="21"/>
  <c r="AE70" i="21"/>
  <c r="AH60" i="21"/>
  <c r="AE68" i="21"/>
  <c r="AH58" i="21"/>
  <c r="AE63" i="21"/>
  <c r="AH53" i="21"/>
  <c r="AB62" i="21"/>
  <c r="AE52" i="21"/>
  <c r="AE67" i="21"/>
  <c r="AH57" i="21"/>
  <c r="AE66" i="21"/>
  <c r="AH56" i="21"/>
  <c r="AE64" i="21"/>
  <c r="AH54" i="21"/>
  <c r="AH59" i="21"/>
  <c r="AE69" i="21"/>
  <c r="Y46" i="21"/>
  <c r="Y72" i="21" s="1"/>
  <c r="Y116" i="21" s="1"/>
  <c r="AE32" i="21"/>
  <c r="AB42" i="21"/>
  <c r="AE34" i="21"/>
  <c r="AB44" i="21"/>
  <c r="AB38" i="21"/>
  <c r="AE28" i="21"/>
  <c r="AB45" i="21"/>
  <c r="AE35" i="21"/>
  <c r="AB39" i="21"/>
  <c r="AE29" i="21"/>
  <c r="AB41" i="21"/>
  <c r="AE31" i="21"/>
  <c r="AB43" i="21"/>
  <c r="AE33" i="21"/>
  <c r="AE30" i="21"/>
  <c r="AB40" i="21"/>
  <c r="P42" i="20"/>
  <c r="V33" i="20"/>
  <c r="AQ32" i="20"/>
  <c r="AQ33" i="20" s="1"/>
  <c r="AQ27" i="20" s="1"/>
  <c r="S72" i="21"/>
  <c r="M72" i="21"/>
  <c r="M116" i="21" s="1"/>
  <c r="P72" i="21"/>
  <c r="V72" i="21"/>
  <c r="P93" i="21"/>
  <c r="AT84" i="21"/>
  <c r="S36" i="20"/>
  <c r="V34" i="20"/>
  <c r="AQ34" i="20" s="1"/>
  <c r="AT29" i="18"/>
  <c r="AT31" i="18"/>
  <c r="S44" i="18" l="1"/>
  <c r="S54" i="18" s="1"/>
  <c r="Y39" i="18"/>
  <c r="V43" i="18"/>
  <c r="Y33" i="18"/>
  <c r="V37" i="18"/>
  <c r="AQ35" i="20"/>
  <c r="AQ28" i="20" s="1"/>
  <c r="AQ29" i="20" s="1"/>
  <c r="AQ31" i="20" s="1"/>
  <c r="AQ42" i="20" s="1"/>
  <c r="Y43" i="19"/>
  <c r="AB39" i="19"/>
  <c r="Y33" i="19"/>
  <c r="V37" i="19"/>
  <c r="V44" i="19" s="1"/>
  <c r="V54" i="19" s="1"/>
  <c r="AQ33" i="19"/>
  <c r="AQ37" i="19" s="1"/>
  <c r="AQ44" i="19" s="1"/>
  <c r="AQ54" i="19" s="1"/>
  <c r="S44" i="19"/>
  <c r="CG23" i="20"/>
  <c r="V27" i="20"/>
  <c r="BL23" i="20" s="1"/>
  <c r="AH32" i="20"/>
  <c r="AE33" i="20"/>
  <c r="AB27" i="20"/>
  <c r="Y34" i="20"/>
  <c r="V35" i="20"/>
  <c r="V28" i="20" s="1"/>
  <c r="BO23" i="20"/>
  <c r="AE62" i="21"/>
  <c r="AE71" i="21" s="1"/>
  <c r="AH52" i="21"/>
  <c r="AH65" i="21"/>
  <c r="AK55" i="21"/>
  <c r="AH64" i="21"/>
  <c r="AK54" i="21"/>
  <c r="AH67" i="21"/>
  <c r="AK57" i="21"/>
  <c r="AH63" i="21"/>
  <c r="AK53" i="21"/>
  <c r="AH70" i="21"/>
  <c r="AK60" i="21"/>
  <c r="AH66" i="21"/>
  <c r="AK56" i="21"/>
  <c r="AH68" i="21"/>
  <c r="AK58" i="21"/>
  <c r="AK59" i="21"/>
  <c r="AH69" i="21"/>
  <c r="AB71" i="21"/>
  <c r="AE41" i="21"/>
  <c r="AH31" i="21"/>
  <c r="AH35" i="21"/>
  <c r="AE45" i="21"/>
  <c r="AH33" i="21"/>
  <c r="AE43" i="21"/>
  <c r="AH29" i="21"/>
  <c r="AE39" i="21"/>
  <c r="AH34" i="21"/>
  <c r="AE44" i="21"/>
  <c r="AB46" i="21"/>
  <c r="AH32" i="21"/>
  <c r="AE42" i="21"/>
  <c r="AH30" i="21"/>
  <c r="AE40" i="21"/>
  <c r="AE38" i="21"/>
  <c r="AH28" i="21"/>
  <c r="P115" i="21"/>
  <c r="S93" i="21"/>
  <c r="S115" i="21" s="1"/>
  <c r="S116" i="21" s="1"/>
  <c r="V93" i="21"/>
  <c r="V115" i="21" s="1"/>
  <c r="V116" i="21" s="1"/>
  <c r="AQ36" i="20"/>
  <c r="S29" i="20"/>
  <c r="Y43" i="18" l="1"/>
  <c r="AB39" i="18"/>
  <c r="V44" i="18"/>
  <c r="Y37" i="18"/>
  <c r="Y44" i="18" s="1"/>
  <c r="Y54" i="18" s="1"/>
  <c r="AB33" i="18"/>
  <c r="Y37" i="19"/>
  <c r="Y44" i="19" s="1"/>
  <c r="Y54" i="19" s="1"/>
  <c r="AB33" i="19"/>
  <c r="S54" i="19"/>
  <c r="AB43" i="19"/>
  <c r="AE39" i="19"/>
  <c r="AE27" i="20"/>
  <c r="V29" i="20"/>
  <c r="V31" i="20" s="1"/>
  <c r="Y35" i="20"/>
  <c r="AB34" i="20"/>
  <c r="AK32" i="20"/>
  <c r="AH33" i="20"/>
  <c r="BR23" i="20"/>
  <c r="V36" i="20"/>
  <c r="AB72" i="21"/>
  <c r="AB116" i="21" s="1"/>
  <c r="AK66" i="21"/>
  <c r="AN56" i="21"/>
  <c r="AK63" i="21"/>
  <c r="AN53" i="21"/>
  <c r="AK64" i="21"/>
  <c r="AN54" i="21"/>
  <c r="AH62" i="21"/>
  <c r="AK52" i="21"/>
  <c r="AN59" i="21"/>
  <c r="AK69" i="21"/>
  <c r="AK68" i="21"/>
  <c r="AN58" i="21"/>
  <c r="AK70" i="21"/>
  <c r="AN60" i="21"/>
  <c r="AK67" i="21"/>
  <c r="AN57" i="21"/>
  <c r="AN55" i="21"/>
  <c r="AK65" i="21"/>
  <c r="AH40" i="21"/>
  <c r="AK30" i="21"/>
  <c r="AK29" i="21"/>
  <c r="AH39" i="21"/>
  <c r="AH38" i="21"/>
  <c r="AK28" i="21"/>
  <c r="AH42" i="21"/>
  <c r="AK32" i="21"/>
  <c r="AH44" i="21"/>
  <c r="AK34" i="21"/>
  <c r="AK33" i="21"/>
  <c r="AH43" i="21"/>
  <c r="AK35" i="21"/>
  <c r="AH45" i="21"/>
  <c r="AE46" i="21"/>
  <c r="AH41" i="21"/>
  <c r="AK31" i="21"/>
  <c r="P116" i="21"/>
  <c r="AQ115" i="21"/>
  <c r="S31" i="20"/>
  <c r="V54" i="18" l="1"/>
  <c r="AB43" i="18"/>
  <c r="AE39" i="18"/>
  <c r="AB37" i="18"/>
  <c r="AE33" i="18"/>
  <c r="AE43" i="19"/>
  <c r="AH39" i="19"/>
  <c r="AB37" i="19"/>
  <c r="AE33" i="19"/>
  <c r="AH27" i="20"/>
  <c r="V42" i="20"/>
  <c r="Y28" i="20"/>
  <c r="Y36" i="20"/>
  <c r="AN32" i="20"/>
  <c r="AN33" i="20" s="1"/>
  <c r="AK33" i="20"/>
  <c r="BU23" i="20"/>
  <c r="AB35" i="20"/>
  <c r="AE34" i="20"/>
  <c r="AK62" i="21"/>
  <c r="AK71" i="21" s="1"/>
  <c r="AN52" i="21"/>
  <c r="AN70" i="21"/>
  <c r="AQ60" i="21"/>
  <c r="AQ70" i="21" s="1"/>
  <c r="AH71" i="21"/>
  <c r="AQ55" i="21"/>
  <c r="AQ65" i="21" s="1"/>
  <c r="AN65" i="21"/>
  <c r="AN64" i="21"/>
  <c r="AQ54" i="21"/>
  <c r="AQ64" i="21" s="1"/>
  <c r="AT64" i="21" s="1"/>
  <c r="AN66" i="21"/>
  <c r="AQ56" i="21"/>
  <c r="AQ66" i="21" s="1"/>
  <c r="AN63" i="21"/>
  <c r="AQ53" i="21"/>
  <c r="AQ63" i="21" s="1"/>
  <c r="AN67" i="21"/>
  <c r="AQ57" i="21"/>
  <c r="AQ67" i="21" s="1"/>
  <c r="AN68" i="21"/>
  <c r="AQ58" i="21"/>
  <c r="AQ68" i="21" s="1"/>
  <c r="AQ59" i="21"/>
  <c r="AQ69" i="21" s="1"/>
  <c r="AN69" i="21"/>
  <c r="AT69" i="21" s="1"/>
  <c r="AN32" i="21"/>
  <c r="AK42" i="21"/>
  <c r="AE72" i="21"/>
  <c r="AK43" i="21"/>
  <c r="AN33" i="21"/>
  <c r="AN29" i="21"/>
  <c r="AK39" i="21"/>
  <c r="AN34" i="21"/>
  <c r="AK44" i="21"/>
  <c r="AN28" i="21"/>
  <c r="AK38" i="21"/>
  <c r="AK40" i="21"/>
  <c r="AN30" i="21"/>
  <c r="AK41" i="21"/>
  <c r="AN31" i="21"/>
  <c r="AK45" i="21"/>
  <c r="AN35" i="21"/>
  <c r="AH46" i="21"/>
  <c r="AH72" i="21" s="1"/>
  <c r="AH116" i="21" s="1"/>
  <c r="AT115" i="21"/>
  <c r="AT93" i="21"/>
  <c r="S42" i="20"/>
  <c r="M53" i="15"/>
  <c r="P53" i="15" s="1"/>
  <c r="V53" i="15"/>
  <c r="P52" i="15"/>
  <c r="V59" i="15"/>
  <c r="S59" i="15"/>
  <c r="P59" i="15"/>
  <c r="M59" i="15"/>
  <c r="J59" i="15"/>
  <c r="V57" i="15"/>
  <c r="S57" i="15"/>
  <c r="P57" i="15"/>
  <c r="M57" i="15"/>
  <c r="J57" i="15"/>
  <c r="J54" i="15"/>
  <c r="M52" i="15"/>
  <c r="V49" i="15"/>
  <c r="P49" i="15"/>
  <c r="M49" i="15"/>
  <c r="S49" i="15"/>
  <c r="AE43" i="18" l="1"/>
  <c r="AH39" i="18"/>
  <c r="AE37" i="18"/>
  <c r="AE44" i="18" s="1"/>
  <c r="AE54" i="18" s="1"/>
  <c r="AH33" i="18"/>
  <c r="AB44" i="18"/>
  <c r="S60" i="15"/>
  <c r="AE37" i="19"/>
  <c r="AE44" i="19" s="1"/>
  <c r="AE54" i="19" s="1"/>
  <c r="AH33" i="19"/>
  <c r="AB44" i="19"/>
  <c r="AH43" i="19"/>
  <c r="AK39" i="19"/>
  <c r="AB28" i="20"/>
  <c r="AB29" i="20" s="1"/>
  <c r="AB31" i="20" s="1"/>
  <c r="AB42" i="20" s="1"/>
  <c r="AB36" i="20"/>
  <c r="AN27" i="20"/>
  <c r="BX23" i="20"/>
  <c r="AT33" i="20"/>
  <c r="AE35" i="20"/>
  <c r="AH34" i="20"/>
  <c r="AK27" i="20"/>
  <c r="Y29" i="20"/>
  <c r="AT66" i="21"/>
  <c r="AT63" i="21"/>
  <c r="AT67" i="21"/>
  <c r="AT65" i="21"/>
  <c r="AT68" i="21"/>
  <c r="P54" i="15"/>
  <c r="P55" i="15" s="1"/>
  <c r="AB53" i="15"/>
  <c r="M54" i="15"/>
  <c r="M55" i="15" s="1"/>
  <c r="CG42" i="15"/>
  <c r="AT70" i="21"/>
  <c r="AN62" i="21"/>
  <c r="AQ52" i="21"/>
  <c r="AQ62" i="21" s="1"/>
  <c r="AQ71" i="21" s="1"/>
  <c r="AN38" i="21"/>
  <c r="AQ28" i="21"/>
  <c r="AQ38" i="21" s="1"/>
  <c r="AN42" i="21"/>
  <c r="AQ32" i="21"/>
  <c r="AQ42" i="21" s="1"/>
  <c r="AN45" i="21"/>
  <c r="AQ35" i="21"/>
  <c r="AQ45" i="21" s="1"/>
  <c r="AQ30" i="21"/>
  <c r="AQ40" i="21" s="1"/>
  <c r="AN40" i="21"/>
  <c r="AN39" i="21"/>
  <c r="AQ29" i="21"/>
  <c r="AQ39" i="21" s="1"/>
  <c r="AE116" i="21"/>
  <c r="AQ34" i="21"/>
  <c r="AQ44" i="21" s="1"/>
  <c r="AN44" i="21"/>
  <c r="AN43" i="21"/>
  <c r="AQ33" i="21"/>
  <c r="AQ43" i="21" s="1"/>
  <c r="AN41" i="21"/>
  <c r="AQ31" i="21"/>
  <c r="AQ41" i="21" s="1"/>
  <c r="AK46" i="21"/>
  <c r="AK72" i="21" s="1"/>
  <c r="AK116" i="21" s="1"/>
  <c r="P60" i="15"/>
  <c r="J60" i="15"/>
  <c r="V60" i="15"/>
  <c r="M60" i="15"/>
  <c r="J55" i="15"/>
  <c r="AQ49" i="15"/>
  <c r="AB54" i="18" l="1"/>
  <c r="AH43" i="18"/>
  <c r="AK39" i="18"/>
  <c r="AH37" i="18"/>
  <c r="AK33" i="18"/>
  <c r="AB54" i="19"/>
  <c r="AK43" i="19"/>
  <c r="AN39" i="19"/>
  <c r="AN43" i="19" s="1"/>
  <c r="AH37" i="19"/>
  <c r="AH44" i="19" s="1"/>
  <c r="AH54" i="19" s="1"/>
  <c r="AK33" i="19"/>
  <c r="AH35" i="20"/>
  <c r="AK34" i="20"/>
  <c r="Y31" i="20"/>
  <c r="AE28" i="20"/>
  <c r="AE36" i="20"/>
  <c r="CD23" i="20"/>
  <c r="CA23" i="20"/>
  <c r="AT27" i="20"/>
  <c r="AT38" i="21"/>
  <c r="AT39" i="21"/>
  <c r="AT42" i="21"/>
  <c r="AE53" i="15"/>
  <c r="AB54" i="15"/>
  <c r="AB55" i="15" s="1"/>
  <c r="BL42" i="15"/>
  <c r="BI42" i="15"/>
  <c r="BF42" i="15"/>
  <c r="BR42" i="15"/>
  <c r="AB48" i="15"/>
  <c r="AB50" i="15" s="1"/>
  <c r="AB61" i="15" s="1"/>
  <c r="BU42" i="15"/>
  <c r="AE48" i="15"/>
  <c r="AE50" i="15" s="1"/>
  <c r="AH48" i="15"/>
  <c r="AH50" i="15" s="1"/>
  <c r="BX42" i="15"/>
  <c r="Y48" i="15"/>
  <c r="Y50" i="15" s="1"/>
  <c r="Y61" i="15" s="1"/>
  <c r="BO42" i="15"/>
  <c r="CA42" i="15"/>
  <c r="AK48" i="15"/>
  <c r="AK50" i="15" s="1"/>
  <c r="AN48" i="15"/>
  <c r="AN50" i="15" s="1"/>
  <c r="CD42" i="15"/>
  <c r="AT43" i="21"/>
  <c r="AT45" i="21"/>
  <c r="AN71" i="21"/>
  <c r="AT71" i="21" s="1"/>
  <c r="AT62" i="21"/>
  <c r="AT40" i="21"/>
  <c r="AT41" i="21"/>
  <c r="AN46" i="21"/>
  <c r="AN72" i="21" s="1"/>
  <c r="AT44" i="21"/>
  <c r="AQ46" i="21"/>
  <c r="AQ72" i="21" s="1"/>
  <c r="AQ116" i="21" s="1"/>
  <c r="S52" i="15"/>
  <c r="V51" i="15"/>
  <c r="S54" i="15"/>
  <c r="M48" i="15"/>
  <c r="M50" i="15" s="1"/>
  <c r="M61" i="15" s="1"/>
  <c r="P48" i="15"/>
  <c r="P50" i="15" s="1"/>
  <c r="P61" i="15" s="1"/>
  <c r="AK37" i="18" l="1"/>
  <c r="AN33" i="18"/>
  <c r="AH44" i="18"/>
  <c r="AK43" i="18"/>
  <c r="AN39" i="18"/>
  <c r="AK37" i="19"/>
  <c r="AK44" i="19" s="1"/>
  <c r="AK54" i="19" s="1"/>
  <c r="AN33" i="19"/>
  <c r="AN37" i="19" s="1"/>
  <c r="AN44" i="19" s="1"/>
  <c r="AN54" i="19" s="1"/>
  <c r="AT43" i="19"/>
  <c r="Y42" i="20"/>
  <c r="AK35" i="20"/>
  <c r="AN34" i="20"/>
  <c r="AN35" i="20" s="1"/>
  <c r="AE29" i="20"/>
  <c r="AH28" i="20"/>
  <c r="AH29" i="20" s="1"/>
  <c r="AH31" i="20" s="1"/>
  <c r="AH36" i="20"/>
  <c r="V48" i="15"/>
  <c r="V50" i="15" s="1"/>
  <c r="AH53" i="15"/>
  <c r="AE54" i="15"/>
  <c r="AE55" i="15" s="1"/>
  <c r="AE61" i="15" s="1"/>
  <c r="S48" i="15"/>
  <c r="S50" i="15" s="1"/>
  <c r="AN116" i="21"/>
  <c r="AT116" i="21" s="1"/>
  <c r="A128" i="21" s="1"/>
  <c r="AK130" i="21" s="1"/>
  <c r="AT72" i="21"/>
  <c r="AT46" i="21"/>
  <c r="V52" i="15"/>
  <c r="V54" i="15"/>
  <c r="S55" i="15"/>
  <c r="J50" i="15"/>
  <c r="AT54" i="19" l="1"/>
  <c r="A66" i="19" s="1"/>
  <c r="AH54" i="18"/>
  <c r="AN43" i="18"/>
  <c r="AQ39" i="18"/>
  <c r="AQ43" i="18" s="1"/>
  <c r="AN37" i="18"/>
  <c r="AQ33" i="18"/>
  <c r="AQ37" i="18" s="1"/>
  <c r="AK44" i="18"/>
  <c r="AK54" i="18" s="1"/>
  <c r="AH42" i="20"/>
  <c r="AT37" i="19"/>
  <c r="AT44" i="19"/>
  <c r="AK28" i="20"/>
  <c r="AK29" i="20" s="1"/>
  <c r="AK31" i="20" s="1"/>
  <c r="AK42" i="20" s="1"/>
  <c r="AK36" i="20"/>
  <c r="AT35" i="20"/>
  <c r="AE31" i="20"/>
  <c r="AN28" i="20"/>
  <c r="AN29" i="20" s="1"/>
  <c r="AN31" i="20" s="1"/>
  <c r="AN36" i="20"/>
  <c r="AH54" i="15"/>
  <c r="AH55" i="15" s="1"/>
  <c r="AH61" i="15" s="1"/>
  <c r="AK53" i="15"/>
  <c r="V55" i="15"/>
  <c r="V61" i="15" s="1"/>
  <c r="S61" i="15"/>
  <c r="J61" i="15"/>
  <c r="AQ44" i="18" l="1"/>
  <c r="AQ54" i="18" s="1"/>
  <c r="AT36" i="20"/>
  <c r="AK66" i="19"/>
  <c r="AK68" i="19" s="1"/>
  <c r="AN44" i="18"/>
  <c r="AN54" i="18" s="1"/>
  <c r="AT37" i="18"/>
  <c r="AT43" i="18"/>
  <c r="AT28" i="20"/>
  <c r="AN42" i="20"/>
  <c r="AT29" i="20"/>
  <c r="AE42" i="20"/>
  <c r="AT31" i="20"/>
  <c r="AK54" i="15"/>
  <c r="AK55" i="15" s="1"/>
  <c r="AK61" i="15" s="1"/>
  <c r="AN53" i="15"/>
  <c r="AT54" i="18" l="1"/>
  <c r="A66" i="18" s="1"/>
  <c r="AK68" i="18" s="1"/>
  <c r="AT44" i="18"/>
  <c r="AT42" i="20"/>
  <c r="A54" i="20" s="1"/>
  <c r="AK56" i="20" s="1"/>
  <c r="AN54" i="15"/>
  <c r="AN55" i="15" s="1"/>
  <c r="AN61" i="15" s="1"/>
  <c r="AQ53" i="15"/>
  <c r="D143" i="10" l="1"/>
  <c r="D142" i="10" l="1"/>
  <c r="D141" i="10"/>
  <c r="D140" i="10"/>
  <c r="D139" i="10"/>
  <c r="D138" i="10"/>
  <c r="D137" i="10"/>
  <c r="D136" i="10"/>
  <c r="D135" i="10"/>
  <c r="D134" i="10"/>
  <c r="D133" i="10"/>
  <c r="D132" i="10"/>
  <c r="D131" i="10"/>
  <c r="D130" i="10"/>
  <c r="D129" i="10"/>
  <c r="D128" i="10"/>
  <c r="D127" i="10"/>
  <c r="D126" i="10"/>
  <c r="D125" i="10"/>
  <c r="D124" i="10"/>
  <c r="D123" i="10"/>
  <c r="D122" i="10"/>
  <c r="D121" i="10"/>
  <c r="D120" i="10"/>
  <c r="D119" i="10"/>
  <c r="D118" i="10"/>
  <c r="D117" i="10"/>
  <c r="D116" i="10"/>
  <c r="D115" i="10"/>
  <c r="D114" i="10"/>
  <c r="D113" i="10"/>
  <c r="D112" i="10"/>
  <c r="D111" i="10"/>
  <c r="D110" i="10"/>
  <c r="D109" i="10"/>
  <c r="D108" i="10"/>
  <c r="D107" i="10"/>
  <c r="D106" i="10"/>
  <c r="D105" i="10"/>
  <c r="D104" i="10"/>
  <c r="D103" i="10"/>
  <c r="D102" i="10"/>
  <c r="D101" i="10"/>
  <c r="D100" i="10"/>
  <c r="D99" i="10"/>
  <c r="D98" i="10"/>
  <c r="D97" i="10"/>
  <c r="D96" i="10"/>
  <c r="D95" i="10"/>
  <c r="D94" i="10"/>
  <c r="D93" i="10"/>
  <c r="D92" i="10"/>
  <c r="D91" i="10"/>
  <c r="D90" i="10"/>
  <c r="D89" i="10"/>
  <c r="D88" i="10"/>
  <c r="D87" i="10"/>
  <c r="D86" i="10"/>
  <c r="D85" i="10"/>
  <c r="D84" i="10"/>
  <c r="D83" i="10"/>
  <c r="D82" i="10"/>
  <c r="D81" i="10"/>
  <c r="D80" i="10"/>
  <c r="D79" i="10"/>
  <c r="D78" i="10"/>
  <c r="D77" i="10"/>
  <c r="D76" i="10"/>
  <c r="D75" i="10"/>
  <c r="D74" i="10"/>
  <c r="D73" i="10"/>
  <c r="D72" i="10"/>
  <c r="D71" i="10"/>
  <c r="D70" i="10"/>
  <c r="D69" i="10"/>
  <c r="D68" i="10"/>
  <c r="D67" i="10"/>
  <c r="D66" i="10"/>
  <c r="D65" i="10"/>
  <c r="D64" i="10"/>
  <c r="D63" i="10"/>
  <c r="D62" i="10"/>
  <c r="D61" i="10"/>
  <c r="D60" i="10"/>
  <c r="D59" i="10"/>
  <c r="D58" i="10"/>
  <c r="D57" i="10"/>
  <c r="D56" i="10"/>
  <c r="D55" i="10"/>
  <c r="D54" i="10"/>
  <c r="D53" i="10"/>
  <c r="D52" i="10"/>
  <c r="D51" i="10"/>
  <c r="D50" i="10"/>
  <c r="D49" i="10"/>
  <c r="D48" i="10"/>
  <c r="D47" i="10"/>
  <c r="D46" i="10"/>
  <c r="D45" i="10"/>
  <c r="D44" i="10"/>
  <c r="D43" i="10"/>
  <c r="D42" i="10"/>
  <c r="D41" i="10"/>
  <c r="D40" i="10"/>
  <c r="D39" i="10"/>
  <c r="D38" i="10"/>
  <c r="D37" i="10"/>
  <c r="D36" i="10"/>
  <c r="D35" i="10"/>
  <c r="D34" i="10"/>
  <c r="D33" i="10"/>
  <c r="D32" i="10"/>
  <c r="D31" i="10"/>
  <c r="D30" i="10"/>
  <c r="D29" i="10"/>
  <c r="D28" i="10"/>
  <c r="D27" i="10"/>
  <c r="D26" i="10"/>
  <c r="D25" i="10"/>
  <c r="AQ54" i="15" l="1"/>
  <c r="AT54" i="15" s="1"/>
  <c r="AQ52" i="15"/>
  <c r="AT47" i="15"/>
  <c r="AT46" i="15"/>
  <c r="AQ57" i="15"/>
  <c r="AT57" i="15" s="1"/>
  <c r="AQ59" i="15"/>
  <c r="AT59" i="15" s="1"/>
  <c r="AQ55" i="15" l="1"/>
  <c r="AT55" i="15" s="1"/>
  <c r="AT52" i="15"/>
  <c r="AQ48" i="15"/>
  <c r="AQ60" i="15"/>
  <c r="AT60" i="15" s="1"/>
  <c r="AQ50" i="15" l="1"/>
  <c r="AT48" i="15"/>
  <c r="AQ61" i="15" l="1"/>
  <c r="AT61" i="15" s="1"/>
  <c r="A73" i="15" s="1"/>
  <c r="AK75" i="15" s="1"/>
  <c r="AT50"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X5" authorId="0" shapeId="0" xr:uid="{8C3F9AC0-FFB2-4A67-AC5E-6D7B73A1D928}">
      <text>
        <r>
          <rPr>
            <sz val="36"/>
            <color indexed="81"/>
            <rFont val="MS P ゴシック"/>
            <family val="3"/>
            <charset val="128"/>
          </rPr>
          <t xml:space="preserve">黄色のセルが塗ってあるところを入力してください。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N9" authorId="0" shapeId="0" xr:uid="{A847CCE3-630D-4937-ADC5-683307AED533}">
      <text>
        <r>
          <rPr>
            <b/>
            <sz val="36"/>
            <color indexed="81"/>
            <rFont val="MS P ゴシック"/>
            <family val="3"/>
            <charset val="128"/>
          </rPr>
          <t xml:space="preserve">黄色のセルが塗ってあるところを入力してください。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C12" authorId="0" shapeId="0" xr:uid="{CAB05890-D00B-4920-9DD9-E50356807173}">
      <text>
        <r>
          <rPr>
            <b/>
            <sz val="36"/>
            <color indexed="81"/>
            <rFont val="MS P ゴシック"/>
            <family val="3"/>
            <charset val="128"/>
          </rPr>
          <t>黄色のセルが塗ってあるところを入力してください。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N9" authorId="0" shapeId="0" xr:uid="{01F5C735-4820-4591-8114-ECE4F52AD2A1}">
      <text>
        <r>
          <rPr>
            <b/>
            <sz val="36"/>
            <color indexed="81"/>
            <rFont val="MS P ゴシック"/>
            <family val="3"/>
            <charset val="128"/>
          </rPr>
          <t>黄色のセルが塗ってあるところを入力してください。
※青色のセルは、電気料金の領収書などに記載してあれば、入力してください。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N9" authorId="0" shapeId="0" xr:uid="{A4945C94-5BF0-4A3D-B8F0-75BAB71879DE}">
      <text>
        <r>
          <rPr>
            <b/>
            <sz val="36"/>
            <color indexed="81"/>
            <rFont val="MS P ゴシック"/>
            <family val="3"/>
            <charset val="128"/>
          </rPr>
          <t>黄色のセルが塗ってあるところを入力してください。
※青色のセルは、電気料金の領収書などに記載してあれば、入力してください。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N9" authorId="0" shapeId="0" xr:uid="{328714D4-7FBC-44AE-933D-58D1C52CEC3B}">
      <text>
        <r>
          <rPr>
            <b/>
            <sz val="36"/>
            <color indexed="81"/>
            <rFont val="MS P ゴシック"/>
            <family val="3"/>
            <charset val="128"/>
          </rPr>
          <t>黄色のセルが塗ってあるところを入力してください。
※青色のセルは、電気料金の領収書などに記載してあれば、入力してください。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N9" authorId="0" shapeId="0" xr:uid="{52DA833A-5B2B-41DF-AE62-09BA8C2BC105}">
      <text>
        <r>
          <rPr>
            <b/>
            <sz val="36"/>
            <color indexed="81"/>
            <rFont val="MS P ゴシック"/>
            <family val="3"/>
            <charset val="128"/>
          </rPr>
          <t>黄色のセルが塗ってあるところを入力してください。
※青色のセルは、電気料金の領収書などに記載してあれば、入力してください。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N9" authorId="0" shapeId="0" xr:uid="{5D5378E5-0C95-46DC-A2A8-3FE7373BCDB8}">
      <text>
        <r>
          <rPr>
            <b/>
            <sz val="36"/>
            <color indexed="81"/>
            <rFont val="MS P ゴシック"/>
            <family val="3"/>
            <charset val="128"/>
          </rPr>
          <t>黄色のセルが塗ってあるところを入力してください。
※青色のセルは、電気料金の領収書などに記載してあれば、入力してください。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N9" authorId="0" shapeId="0" xr:uid="{755A56CB-095A-45CC-A990-7264C5E44EDA}">
      <text>
        <r>
          <rPr>
            <b/>
            <sz val="36"/>
            <color indexed="81"/>
            <rFont val="MS P ゴシック"/>
            <family val="3"/>
            <charset val="128"/>
          </rPr>
          <t>黄色のセルが塗ってあるところを入力してください。
※青色のセルは、電気料金の領収書などに記載してあれば、入力してください。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N9" authorId="0" shapeId="0" xr:uid="{1CC7F998-2060-48CE-8D5E-8FEF4CBAC337}">
      <text>
        <r>
          <rPr>
            <b/>
            <sz val="36"/>
            <color indexed="81"/>
            <rFont val="MS P ゴシック"/>
            <family val="3"/>
            <charset val="128"/>
          </rPr>
          <t>黄色のセルが塗ってあるところを入力してください。
※青色のセルは、電気料金の領収書などに記載してあれば、入力してください。</t>
        </r>
      </text>
    </comment>
  </commentList>
</comments>
</file>

<file path=xl/sharedStrings.xml><?xml version="1.0" encoding="utf-8"?>
<sst xmlns="http://schemas.openxmlformats.org/spreadsheetml/2006/main" count="1280" uniqueCount="295">
  <si>
    <t>施設名</t>
    <rPh sb="0" eb="2">
      <t>シセツ</t>
    </rPh>
    <rPh sb="2" eb="3">
      <t>メイ</t>
    </rPh>
    <phoneticPr fontId="18"/>
  </si>
  <si>
    <t>請求月</t>
    <rPh sb="0" eb="2">
      <t>セイキュウ</t>
    </rPh>
    <rPh sb="2" eb="3">
      <t>ツキ</t>
    </rPh>
    <phoneticPr fontId="18"/>
  </si>
  <si>
    <t>10Wまでの1灯につき</t>
    <phoneticPr fontId="19"/>
  </si>
  <si>
    <t>20Wまでの1灯につき</t>
    <phoneticPr fontId="19"/>
  </si>
  <si>
    <t>40Wまでの1灯につき</t>
    <phoneticPr fontId="19"/>
  </si>
  <si>
    <t>60Wまでの1灯につき</t>
    <phoneticPr fontId="19"/>
  </si>
  <si>
    <t>100Wまでの1灯につき</t>
    <phoneticPr fontId="19"/>
  </si>
  <si>
    <t>100W超過50Ｗまでごとに1灯につき</t>
    <rPh sb="4" eb="6">
      <t>チョウカ</t>
    </rPh>
    <phoneticPr fontId="19"/>
  </si>
  <si>
    <t>50VAまでの1機器につき</t>
    <phoneticPr fontId="19"/>
  </si>
  <si>
    <t>100VAまでの1機器につき</t>
    <phoneticPr fontId="19"/>
  </si>
  <si>
    <t>100VA超過50VAまでごとに1機器につき</t>
    <rPh sb="5" eb="7">
      <t>チョウカ</t>
    </rPh>
    <phoneticPr fontId="19"/>
  </si>
  <si>
    <t>順番</t>
    <rPh sb="0" eb="2">
      <t>ジュンバン</t>
    </rPh>
    <phoneticPr fontId="18"/>
  </si>
  <si>
    <t>合計</t>
    <rPh sb="0" eb="2">
      <t>ゴウケイ</t>
    </rPh>
    <phoneticPr fontId="18"/>
  </si>
  <si>
    <t>◎基本料金</t>
    <rPh sb="1" eb="3">
      <t>キホン</t>
    </rPh>
    <rPh sb="3" eb="5">
      <t>リョウキン</t>
    </rPh>
    <phoneticPr fontId="21"/>
  </si>
  <si>
    <t>円／ｋｗ×</t>
    <rPh sb="0" eb="1">
      <t>エン</t>
    </rPh>
    <phoneticPr fontId="21"/>
  </si>
  <si>
    <t>-</t>
    <phoneticPr fontId="21"/>
  </si>
  <si>
    <t>）＝</t>
    <phoneticPr fontId="21"/>
  </si>
  <si>
    <t>円</t>
    <rPh sb="0" eb="1">
      <t>エン</t>
    </rPh>
    <phoneticPr fontId="21"/>
  </si>
  <si>
    <t>復活日</t>
    <rPh sb="0" eb="2">
      <t>フッカツ</t>
    </rPh>
    <rPh sb="2" eb="3">
      <t>ヒ</t>
    </rPh>
    <phoneticPr fontId="18"/>
  </si>
  <si>
    <t>日程</t>
    <rPh sb="0" eb="2">
      <t>ニッテイ</t>
    </rPh>
    <phoneticPr fontId="18"/>
  </si>
  <si>
    <t>基本料金補正率</t>
    <rPh sb="0" eb="2">
      <t>キホン</t>
    </rPh>
    <rPh sb="2" eb="4">
      <t>リョウキン</t>
    </rPh>
    <rPh sb="4" eb="6">
      <t>ホセイ</t>
    </rPh>
    <rPh sb="6" eb="7">
      <t>リツ</t>
    </rPh>
    <phoneticPr fontId="18"/>
  </si>
  <si>
    <t>R5年度燃料費調整単価（円）</t>
    <rPh sb="2" eb="3">
      <t>ネン</t>
    </rPh>
    <rPh sb="3" eb="4">
      <t>ド</t>
    </rPh>
    <rPh sb="4" eb="7">
      <t>ネンリョウヒ</t>
    </rPh>
    <rPh sb="7" eb="9">
      <t>チョウセイ</t>
    </rPh>
    <rPh sb="9" eb="11">
      <t>タンカ</t>
    </rPh>
    <rPh sb="12" eb="13">
      <t>エン</t>
    </rPh>
    <phoneticPr fontId="18"/>
  </si>
  <si>
    <t>R3年度燃料費調整単価（円）</t>
    <rPh sb="2" eb="3">
      <t>ネン</t>
    </rPh>
    <rPh sb="3" eb="4">
      <t>ド</t>
    </rPh>
    <rPh sb="4" eb="7">
      <t>ネンリョウヒ</t>
    </rPh>
    <rPh sb="7" eb="9">
      <t>チョウセイ</t>
    </rPh>
    <rPh sb="9" eb="11">
      <t>タンカ</t>
    </rPh>
    <rPh sb="12" eb="13">
      <t>エン</t>
    </rPh>
    <phoneticPr fontId="18"/>
  </si>
  <si>
    <t>算定期間開始</t>
    <rPh sb="0" eb="2">
      <t>サンテイ</t>
    </rPh>
    <rPh sb="2" eb="4">
      <t>キカン</t>
    </rPh>
    <rPh sb="4" eb="6">
      <t>カイシ</t>
    </rPh>
    <phoneticPr fontId="18"/>
  </si>
  <si>
    <t>算定期間終</t>
    <rPh sb="0" eb="2">
      <t>サンテイ</t>
    </rPh>
    <rPh sb="2" eb="4">
      <t>キカン</t>
    </rPh>
    <rPh sb="4" eb="5">
      <t>オ</t>
    </rPh>
    <phoneticPr fontId="18"/>
  </si>
  <si>
    <t>R5年度基本料金（円）</t>
    <rPh sb="2" eb="3">
      <t>ネン</t>
    </rPh>
    <rPh sb="3" eb="4">
      <t>ド</t>
    </rPh>
    <rPh sb="4" eb="6">
      <t>キホン</t>
    </rPh>
    <rPh sb="6" eb="8">
      <t>リョウキン</t>
    </rPh>
    <rPh sb="9" eb="10">
      <t>エン</t>
    </rPh>
    <phoneticPr fontId="18"/>
  </si>
  <si>
    <t>①</t>
    <phoneticPr fontId="18"/>
  </si>
  <si>
    <t>R3年度基本料金（円）</t>
    <rPh sb="2" eb="3">
      <t>ネン</t>
    </rPh>
    <rPh sb="3" eb="4">
      <t>ド</t>
    </rPh>
    <rPh sb="4" eb="6">
      <t>キホン</t>
    </rPh>
    <rPh sb="6" eb="8">
      <t>リョウキン</t>
    </rPh>
    <rPh sb="9" eb="10">
      <t>エン</t>
    </rPh>
    <phoneticPr fontId="18"/>
  </si>
  <si>
    <t>②</t>
    <phoneticPr fontId="18"/>
  </si>
  <si>
    <t>基本料金上昇分（円）</t>
    <rPh sb="0" eb="2">
      <t>キホン</t>
    </rPh>
    <rPh sb="2" eb="4">
      <t>リョウキン</t>
    </rPh>
    <rPh sb="4" eb="6">
      <t>ジョウショウ</t>
    </rPh>
    <rPh sb="6" eb="7">
      <t>ブン</t>
    </rPh>
    <rPh sb="8" eb="9">
      <t>エン</t>
    </rPh>
    <phoneticPr fontId="18"/>
  </si>
  <si>
    <t>④</t>
    <phoneticPr fontId="18"/>
  </si>
  <si>
    <t>R5年度電力量料金（円）</t>
    <rPh sb="2" eb="3">
      <t>ネン</t>
    </rPh>
    <rPh sb="3" eb="4">
      <t>ド</t>
    </rPh>
    <rPh sb="4" eb="6">
      <t>デンリョク</t>
    </rPh>
    <rPh sb="6" eb="7">
      <t>リョウ</t>
    </rPh>
    <rPh sb="7" eb="9">
      <t>リョウキン</t>
    </rPh>
    <rPh sb="10" eb="11">
      <t>エン</t>
    </rPh>
    <phoneticPr fontId="18"/>
  </si>
  <si>
    <t>⑥</t>
    <phoneticPr fontId="18"/>
  </si>
  <si>
    <t>R3年度電力量料金（円）</t>
    <rPh sb="2" eb="3">
      <t>ネン</t>
    </rPh>
    <rPh sb="3" eb="4">
      <t>ド</t>
    </rPh>
    <rPh sb="4" eb="6">
      <t>デンリョク</t>
    </rPh>
    <rPh sb="6" eb="7">
      <t>リョウ</t>
    </rPh>
    <rPh sb="7" eb="9">
      <t>リョウキン</t>
    </rPh>
    <rPh sb="10" eb="11">
      <t>エン</t>
    </rPh>
    <phoneticPr fontId="18"/>
  </si>
  <si>
    <t>電力量料金上昇分（円）</t>
    <rPh sb="0" eb="2">
      <t>デンリョク</t>
    </rPh>
    <rPh sb="2" eb="3">
      <t>リョウ</t>
    </rPh>
    <rPh sb="3" eb="5">
      <t>リョウキン</t>
    </rPh>
    <rPh sb="5" eb="7">
      <t>ジョウショウ</t>
    </rPh>
    <rPh sb="7" eb="8">
      <t>ブン</t>
    </rPh>
    <rPh sb="9" eb="10">
      <t>エン</t>
    </rPh>
    <phoneticPr fontId="18"/>
  </si>
  <si>
    <t>R5年度燃料費調整額（円）</t>
    <rPh sb="2" eb="3">
      <t>ネン</t>
    </rPh>
    <rPh sb="3" eb="4">
      <t>ド</t>
    </rPh>
    <rPh sb="4" eb="7">
      <t>ネンリョウヒ</t>
    </rPh>
    <rPh sb="7" eb="9">
      <t>チョウセイ</t>
    </rPh>
    <rPh sb="9" eb="10">
      <t>ガク</t>
    </rPh>
    <rPh sb="11" eb="12">
      <t>エン</t>
    </rPh>
    <phoneticPr fontId="18"/>
  </si>
  <si>
    <t>⑨</t>
    <phoneticPr fontId="18"/>
  </si>
  <si>
    <t>R3年度燃料費調整額（円）</t>
    <rPh sb="2" eb="3">
      <t>ネン</t>
    </rPh>
    <rPh sb="3" eb="4">
      <t>ド</t>
    </rPh>
    <rPh sb="4" eb="7">
      <t>ネンリョウヒ</t>
    </rPh>
    <rPh sb="7" eb="9">
      <t>チョウセイ</t>
    </rPh>
    <rPh sb="9" eb="10">
      <t>ガク</t>
    </rPh>
    <rPh sb="11" eb="12">
      <t>エン</t>
    </rPh>
    <phoneticPr fontId="18"/>
  </si>
  <si>
    <t>⑩</t>
    <phoneticPr fontId="18"/>
  </si>
  <si>
    <t>合計料金上昇分（円）</t>
    <rPh sb="0" eb="2">
      <t>ゴウケイ</t>
    </rPh>
    <rPh sb="2" eb="4">
      <t>リョウキン</t>
    </rPh>
    <rPh sb="4" eb="6">
      <t>ジョウショウ</t>
    </rPh>
    <rPh sb="6" eb="7">
      <t>ブン</t>
    </rPh>
    <rPh sb="8" eb="9">
      <t>エン</t>
    </rPh>
    <phoneticPr fontId="18"/>
  </si>
  <si>
    <t>１）施設別入力シート</t>
    <rPh sb="2" eb="4">
      <t>シセツ</t>
    </rPh>
    <rPh sb="4" eb="5">
      <t>ベツ</t>
    </rPh>
    <rPh sb="5" eb="7">
      <t>ニュウリョク</t>
    </rPh>
    <phoneticPr fontId="18"/>
  </si>
  <si>
    <t>施設所在地</t>
    <rPh sb="0" eb="2">
      <t>シセツ</t>
    </rPh>
    <rPh sb="2" eb="5">
      <t>ショザイチ</t>
    </rPh>
    <phoneticPr fontId="18"/>
  </si>
  <si>
    <t>契約電力（kW）</t>
    <rPh sb="0" eb="2">
      <t>ケイヤク</t>
    </rPh>
    <rPh sb="2" eb="4">
      <t>デンリョク</t>
    </rPh>
    <phoneticPr fontId="18"/>
  </si>
  <si>
    <t>R5年度電力量単価（円）</t>
    <rPh sb="2" eb="3">
      <t>ネン</t>
    </rPh>
    <rPh sb="3" eb="4">
      <t>ド</t>
    </rPh>
    <rPh sb="4" eb="6">
      <t>デンリョク</t>
    </rPh>
    <rPh sb="6" eb="7">
      <t>リョウ</t>
    </rPh>
    <rPh sb="7" eb="9">
      <t>タンカ</t>
    </rPh>
    <rPh sb="10" eb="11">
      <t>エン</t>
    </rPh>
    <phoneticPr fontId="18"/>
  </si>
  <si>
    <t>③</t>
    <phoneticPr fontId="18"/>
  </si>
  <si>
    <t>⑤</t>
    <phoneticPr fontId="18"/>
  </si>
  <si>
    <t>①×⑨＝⑩</t>
    <phoneticPr fontId="18"/>
  </si>
  <si>
    <t>⑭</t>
    <phoneticPr fontId="18"/>
  </si>
  <si>
    <t>①×⑭＝⑮</t>
    <phoneticPr fontId="18"/>
  </si>
  <si>
    <t>R3年度電力量単価（円）</t>
    <rPh sb="2" eb="3">
      <t>ネン</t>
    </rPh>
    <rPh sb="3" eb="4">
      <t>ド</t>
    </rPh>
    <rPh sb="4" eb="6">
      <t>デンリョク</t>
    </rPh>
    <rPh sb="6" eb="7">
      <t>リョウ</t>
    </rPh>
    <rPh sb="7" eb="9">
      <t>タンカ</t>
    </rPh>
    <rPh sb="10" eb="11">
      <t>エン</t>
    </rPh>
    <phoneticPr fontId="18"/>
  </si>
  <si>
    <t>５月</t>
    <rPh sb="1" eb="2">
      <t>ツキ</t>
    </rPh>
    <phoneticPr fontId="18"/>
  </si>
  <si>
    <t>R5年度電力量(kwh)</t>
    <rPh sb="2" eb="3">
      <t>ネン</t>
    </rPh>
    <rPh sb="3" eb="4">
      <t>ド</t>
    </rPh>
    <phoneticPr fontId="18"/>
  </si>
  <si>
    <t>６月</t>
    <rPh sb="1" eb="2">
      <t>ツキ</t>
    </rPh>
    <phoneticPr fontId="18"/>
  </si>
  <si>
    <t>７月</t>
    <rPh sb="1" eb="2">
      <t>ツキ</t>
    </rPh>
    <phoneticPr fontId="18"/>
  </si>
  <si>
    <t>８月</t>
    <rPh sb="1" eb="2">
      <t>ツキ</t>
    </rPh>
    <phoneticPr fontId="18"/>
  </si>
  <si>
    <t>９月</t>
    <rPh sb="1" eb="2">
      <t>ツキ</t>
    </rPh>
    <phoneticPr fontId="18"/>
  </si>
  <si>
    <t>１０月</t>
    <rPh sb="2" eb="3">
      <t>ツキ</t>
    </rPh>
    <phoneticPr fontId="18"/>
  </si>
  <si>
    <t>燃料費調整額上昇分（円）</t>
    <rPh sb="0" eb="3">
      <t>ネンリョウヒ</t>
    </rPh>
    <rPh sb="3" eb="5">
      <t>チョウセイ</t>
    </rPh>
    <rPh sb="5" eb="6">
      <t>ガク</t>
    </rPh>
    <rPh sb="6" eb="8">
      <t>ジョウショウ</t>
    </rPh>
    <rPh sb="8" eb="9">
      <t>ブン</t>
    </rPh>
    <rPh sb="10" eb="11">
      <t>エン</t>
    </rPh>
    <phoneticPr fontId="18"/>
  </si>
  <si>
    <t>②／③＝④</t>
    <phoneticPr fontId="18"/>
  </si>
  <si>
    <t>⑤－⑥＝⑦</t>
    <phoneticPr fontId="18"/>
  </si>
  <si>
    <t>⑦×④＝⑧</t>
    <phoneticPr fontId="18"/>
  </si>
  <si>
    <t>⑪</t>
    <phoneticPr fontId="18"/>
  </si>
  <si>
    <t>①×⑪＝⑫</t>
    <phoneticPr fontId="18"/>
  </si>
  <si>
    <t>⑩－⑫＝⑬</t>
    <phoneticPr fontId="18"/>
  </si>
  <si>
    <t>⑯</t>
    <phoneticPr fontId="18"/>
  </si>
  <si>
    <t>①×⑯＝⑰</t>
    <phoneticPr fontId="18"/>
  </si>
  <si>
    <t>⑮－⑰＝⑱</t>
    <phoneticPr fontId="18"/>
  </si>
  <si>
    <t>⑧＋⑬＋⑱＝⑲</t>
    <phoneticPr fontId="18"/>
  </si>
  <si>
    <t>請求書や領収書に記載してあれば、記入すること</t>
    <rPh sb="0" eb="3">
      <t>セイキュウショ</t>
    </rPh>
    <rPh sb="4" eb="7">
      <t>リョウシュウショ</t>
    </rPh>
    <rPh sb="8" eb="10">
      <t>キサイ</t>
    </rPh>
    <rPh sb="16" eb="18">
      <t>キニュウ</t>
    </rPh>
    <phoneticPr fontId="18"/>
  </si>
  <si>
    <t>（電力量が0kwhの場合）</t>
    <rPh sb="1" eb="3">
      <t>デンリョク</t>
    </rPh>
    <rPh sb="3" eb="4">
      <t>リョウ</t>
    </rPh>
    <rPh sb="10" eb="12">
      <t>バアイ</t>
    </rPh>
    <phoneticPr fontId="18"/>
  </si>
  <si>
    <t>R5年度最低料金（円）</t>
    <rPh sb="2" eb="3">
      <t>ネン</t>
    </rPh>
    <rPh sb="3" eb="4">
      <t>ド</t>
    </rPh>
    <rPh sb="4" eb="6">
      <t>サイテイ</t>
    </rPh>
    <rPh sb="6" eb="8">
      <t>リョウキン</t>
    </rPh>
    <rPh sb="9" eb="10">
      <t>エン</t>
    </rPh>
    <phoneticPr fontId="18"/>
  </si>
  <si>
    <t>R3年度最低料金（円）</t>
    <rPh sb="2" eb="3">
      <t>ネン</t>
    </rPh>
    <rPh sb="3" eb="4">
      <t>ド</t>
    </rPh>
    <rPh sb="4" eb="6">
      <t>サイテイ</t>
    </rPh>
    <rPh sb="6" eb="8">
      <t>リョウキン</t>
    </rPh>
    <rPh sb="9" eb="10">
      <t>エン</t>
    </rPh>
    <phoneticPr fontId="18"/>
  </si>
  <si>
    <t>最低料金上昇分（円）</t>
    <rPh sb="0" eb="2">
      <t>サイテイ</t>
    </rPh>
    <rPh sb="2" eb="4">
      <t>リョウキン</t>
    </rPh>
    <rPh sb="4" eb="6">
      <t>ジョウショウ</t>
    </rPh>
    <rPh sb="6" eb="7">
      <t>ブン</t>
    </rPh>
    <rPh sb="8" eb="9">
      <t>エン</t>
    </rPh>
    <phoneticPr fontId="18"/>
  </si>
  <si>
    <t>最低料金補正率</t>
    <rPh sb="0" eb="2">
      <t>サイテイ</t>
    </rPh>
    <rPh sb="2" eb="4">
      <t>リョウキン</t>
    </rPh>
    <rPh sb="4" eb="6">
      <t>ホセイ</t>
    </rPh>
    <rPh sb="6" eb="7">
      <t>リツ</t>
    </rPh>
    <phoneticPr fontId="18"/>
  </si>
  <si>
    <t>1契約につき最初の15kWhまで</t>
    <phoneticPr fontId="18"/>
  </si>
  <si>
    <t>15kWh超過120kWhまで1kWhにつき</t>
    <phoneticPr fontId="18"/>
  </si>
  <si>
    <t>300kWh超過1kWhにつき</t>
    <phoneticPr fontId="18"/>
  </si>
  <si>
    <t>上記をこえる1kWhにつき</t>
    <phoneticPr fontId="18"/>
  </si>
  <si>
    <t>R5年度最低月額料金（円）</t>
    <rPh sb="2" eb="3">
      <t>ネン</t>
    </rPh>
    <rPh sb="3" eb="4">
      <t>ド</t>
    </rPh>
    <rPh sb="4" eb="6">
      <t>サイテイ</t>
    </rPh>
    <rPh sb="6" eb="7">
      <t>ゲツ</t>
    </rPh>
    <rPh sb="7" eb="8">
      <t>ガク</t>
    </rPh>
    <rPh sb="8" eb="10">
      <t>リョウキン</t>
    </rPh>
    <rPh sb="11" eb="12">
      <t>エン</t>
    </rPh>
    <phoneticPr fontId="18"/>
  </si>
  <si>
    <t>R3年度最低月額料金（円）</t>
    <rPh sb="2" eb="3">
      <t>ネン</t>
    </rPh>
    <rPh sb="3" eb="4">
      <t>ド</t>
    </rPh>
    <rPh sb="4" eb="6">
      <t>サイテイ</t>
    </rPh>
    <rPh sb="6" eb="8">
      <t>ゲツガク</t>
    </rPh>
    <rPh sb="8" eb="10">
      <t>リョウキン</t>
    </rPh>
    <rPh sb="11" eb="12">
      <t>エン</t>
    </rPh>
    <phoneticPr fontId="18"/>
  </si>
  <si>
    <t>※定額電灯において、需要家料金は変更なしのため算出項目に入れない。</t>
    <rPh sb="1" eb="3">
      <t>テイガク</t>
    </rPh>
    <rPh sb="3" eb="5">
      <t>デントウ</t>
    </rPh>
    <rPh sb="10" eb="13">
      <t>ジュヨウカ</t>
    </rPh>
    <rPh sb="13" eb="15">
      <t>リョウキン</t>
    </rPh>
    <rPh sb="16" eb="18">
      <t>ヘンコウ</t>
    </rPh>
    <rPh sb="23" eb="25">
      <t>サンシュツ</t>
    </rPh>
    <rPh sb="25" eb="27">
      <t>コウモク</t>
    </rPh>
    <rPh sb="28" eb="29">
      <t>イ</t>
    </rPh>
    <phoneticPr fontId="18"/>
  </si>
  <si>
    <t>R5年度契約灯数(灯)</t>
    <rPh sb="2" eb="3">
      <t>ネン</t>
    </rPh>
    <rPh sb="3" eb="4">
      <t>ド</t>
    </rPh>
    <rPh sb="4" eb="6">
      <t>ケイヤク</t>
    </rPh>
    <rPh sb="6" eb="7">
      <t>アカリ</t>
    </rPh>
    <rPh sb="7" eb="8">
      <t>カズ</t>
    </rPh>
    <rPh sb="9" eb="10">
      <t>アカリ</t>
    </rPh>
    <phoneticPr fontId="18"/>
  </si>
  <si>
    <t>R5年度電灯料金単価(円)</t>
    <rPh sb="2" eb="3">
      <t>ネン</t>
    </rPh>
    <rPh sb="3" eb="4">
      <t>ド</t>
    </rPh>
    <rPh sb="4" eb="6">
      <t>デントウ</t>
    </rPh>
    <rPh sb="6" eb="8">
      <t>リョウキン</t>
    </rPh>
    <rPh sb="8" eb="10">
      <t>タンカ</t>
    </rPh>
    <rPh sb="11" eb="12">
      <t>エン</t>
    </rPh>
    <phoneticPr fontId="18"/>
  </si>
  <si>
    <t>R5年度電灯料金(円)</t>
    <rPh sb="2" eb="3">
      <t>ネン</t>
    </rPh>
    <rPh sb="3" eb="4">
      <t>ド</t>
    </rPh>
    <rPh sb="4" eb="6">
      <t>デントウ</t>
    </rPh>
    <rPh sb="6" eb="8">
      <t>リョウキン</t>
    </rPh>
    <rPh sb="9" eb="10">
      <t>エン</t>
    </rPh>
    <phoneticPr fontId="18"/>
  </si>
  <si>
    <t>合計</t>
    <rPh sb="0" eb="2">
      <t>ゴウケイ</t>
    </rPh>
    <phoneticPr fontId="19"/>
  </si>
  <si>
    <t>①×②＝③</t>
    <phoneticPr fontId="18"/>
  </si>
  <si>
    <t>R3年度電灯料金単価(円)</t>
    <rPh sb="2" eb="3">
      <t>ネン</t>
    </rPh>
    <rPh sb="3" eb="4">
      <t>ド</t>
    </rPh>
    <rPh sb="4" eb="6">
      <t>デントウ</t>
    </rPh>
    <rPh sb="6" eb="8">
      <t>リョウキン</t>
    </rPh>
    <rPh sb="8" eb="10">
      <t>タンカ</t>
    </rPh>
    <rPh sb="11" eb="12">
      <t>エン</t>
    </rPh>
    <phoneticPr fontId="18"/>
  </si>
  <si>
    <t>R3年度電灯料金(円)</t>
    <rPh sb="2" eb="3">
      <t>ネン</t>
    </rPh>
    <rPh sb="3" eb="4">
      <t>ド</t>
    </rPh>
    <rPh sb="4" eb="6">
      <t>デントウ</t>
    </rPh>
    <rPh sb="6" eb="8">
      <t>リョウキン</t>
    </rPh>
    <rPh sb="9" eb="10">
      <t>エン</t>
    </rPh>
    <phoneticPr fontId="18"/>
  </si>
  <si>
    <t>①×④＝⑤</t>
    <phoneticPr fontId="18"/>
  </si>
  <si>
    <t>R5年度燃料費調整単価(円)</t>
    <rPh sb="2" eb="3">
      <t>ネン</t>
    </rPh>
    <rPh sb="3" eb="4">
      <t>ド</t>
    </rPh>
    <rPh sb="4" eb="7">
      <t>ネンリョウヒ</t>
    </rPh>
    <rPh sb="7" eb="9">
      <t>チョウセイ</t>
    </rPh>
    <rPh sb="9" eb="11">
      <t>タンカ</t>
    </rPh>
    <rPh sb="12" eb="13">
      <t>エン</t>
    </rPh>
    <phoneticPr fontId="18"/>
  </si>
  <si>
    <t>③－⑥＝⑦</t>
    <phoneticPr fontId="18"/>
  </si>
  <si>
    <t>電灯量料金上昇分（円）</t>
    <rPh sb="0" eb="2">
      <t>デントウ</t>
    </rPh>
    <rPh sb="2" eb="3">
      <t>リョウ</t>
    </rPh>
    <rPh sb="3" eb="5">
      <t>リョウキン</t>
    </rPh>
    <rPh sb="5" eb="7">
      <t>ジョウショウ</t>
    </rPh>
    <rPh sb="7" eb="8">
      <t>ブン</t>
    </rPh>
    <rPh sb="9" eb="10">
      <t>エン</t>
    </rPh>
    <phoneticPr fontId="18"/>
  </si>
  <si>
    <t>R5年度燃料費調整額(円)</t>
    <rPh sb="2" eb="3">
      <t>ネン</t>
    </rPh>
    <rPh sb="3" eb="4">
      <t>ド</t>
    </rPh>
    <rPh sb="4" eb="7">
      <t>ネンリョウヒ</t>
    </rPh>
    <rPh sb="7" eb="9">
      <t>チョウセイ</t>
    </rPh>
    <rPh sb="9" eb="10">
      <t>ガク</t>
    </rPh>
    <rPh sb="11" eb="12">
      <t>エン</t>
    </rPh>
    <phoneticPr fontId="18"/>
  </si>
  <si>
    <t>⑧</t>
    <phoneticPr fontId="18"/>
  </si>
  <si>
    <t>①×⑧＝⑨</t>
    <phoneticPr fontId="18"/>
  </si>
  <si>
    <t>R3年度燃料費調整単価(円)</t>
    <rPh sb="2" eb="3">
      <t>ネン</t>
    </rPh>
    <rPh sb="3" eb="4">
      <t>ド</t>
    </rPh>
    <rPh sb="4" eb="7">
      <t>ネンリョウヒ</t>
    </rPh>
    <rPh sb="7" eb="9">
      <t>チョウセイ</t>
    </rPh>
    <rPh sb="9" eb="11">
      <t>タンカ</t>
    </rPh>
    <rPh sb="12" eb="13">
      <t>エン</t>
    </rPh>
    <phoneticPr fontId="18"/>
  </si>
  <si>
    <t>R3年度燃料費調整額(円)</t>
    <rPh sb="2" eb="3">
      <t>ネン</t>
    </rPh>
    <rPh sb="3" eb="4">
      <t>ド</t>
    </rPh>
    <rPh sb="4" eb="7">
      <t>ネンリョウヒ</t>
    </rPh>
    <rPh sb="7" eb="9">
      <t>チョウセイ</t>
    </rPh>
    <rPh sb="9" eb="10">
      <t>ガク</t>
    </rPh>
    <rPh sb="11" eb="12">
      <t>エン</t>
    </rPh>
    <phoneticPr fontId="18"/>
  </si>
  <si>
    <t>①×⑩＝⑪</t>
    <phoneticPr fontId="18"/>
  </si>
  <si>
    <t>③－⑪＝⑫</t>
    <phoneticPr fontId="18"/>
  </si>
  <si>
    <t>⑦＋⑫＝⑬</t>
    <phoneticPr fontId="18"/>
  </si>
  <si>
    <t>8～10月分は夏季単価</t>
    <rPh sb="4" eb="5">
      <t>ツキ</t>
    </rPh>
    <rPh sb="5" eb="6">
      <t>ブン</t>
    </rPh>
    <rPh sb="7" eb="9">
      <t>カキ</t>
    </rPh>
    <rPh sb="9" eb="11">
      <t>タンカ</t>
    </rPh>
    <phoneticPr fontId="18"/>
  </si>
  <si>
    <t>「低圧電力」と一緒にした</t>
    <rPh sb="1" eb="3">
      <t>テイアツ</t>
    </rPh>
    <rPh sb="3" eb="5">
      <t>デンリョク</t>
    </rPh>
    <rPh sb="7" eb="9">
      <t>イッショ</t>
    </rPh>
    <phoneticPr fontId="18"/>
  </si>
  <si>
    <t>★R5.3.31まで</t>
    <phoneticPr fontId="21"/>
  </si>
  <si>
    <t>★R5.4.1～R5.5.31まで</t>
    <phoneticPr fontId="21"/>
  </si>
  <si>
    <t>★R5.6.1から</t>
    <phoneticPr fontId="21"/>
  </si>
  <si>
    <t>休止日</t>
    <rPh sb="0" eb="2">
      <t>キュウシ</t>
    </rPh>
    <rPh sb="2" eb="3">
      <t>ヒ</t>
    </rPh>
    <phoneticPr fontId="18"/>
  </si>
  <si>
    <t>検針日</t>
    <rPh sb="0" eb="3">
      <t>ケンシンビ</t>
    </rPh>
    <phoneticPr fontId="18"/>
  </si>
  <si>
    <t>休止or復活あり</t>
    <rPh sb="0" eb="2">
      <t>キュウシ</t>
    </rPh>
    <rPh sb="4" eb="6">
      <t>フッカツ</t>
    </rPh>
    <phoneticPr fontId="18"/>
  </si>
  <si>
    <t>算定期間</t>
    <rPh sb="0" eb="2">
      <t>サンテイ</t>
    </rPh>
    <rPh sb="2" eb="4">
      <t>キカン</t>
    </rPh>
    <phoneticPr fontId="18"/>
  </si>
  <si>
    <t>契約期間</t>
    <rPh sb="0" eb="2">
      <t>ケイヤク</t>
    </rPh>
    <rPh sb="2" eb="4">
      <t>キカン</t>
    </rPh>
    <phoneticPr fontId="18"/>
  </si>
  <si>
    <t>検針日カレンダー</t>
    <rPh sb="0" eb="3">
      <t>ケンシンビ</t>
    </rPh>
    <phoneticPr fontId="18"/>
  </si>
  <si>
    <t>検針日</t>
    <rPh sb="0" eb="2">
      <t>ケンシン</t>
    </rPh>
    <rPh sb="2" eb="3">
      <t>ヒ</t>
    </rPh>
    <phoneticPr fontId="18"/>
  </si>
  <si>
    <t>検針日に対する算定期間の始期</t>
    <rPh sb="0" eb="2">
      <t>ケンシン</t>
    </rPh>
    <rPh sb="2" eb="3">
      <t>ヒ</t>
    </rPh>
    <rPh sb="4" eb="5">
      <t>タイ</t>
    </rPh>
    <rPh sb="7" eb="9">
      <t>サンテイ</t>
    </rPh>
    <rPh sb="9" eb="11">
      <t>キカン</t>
    </rPh>
    <rPh sb="12" eb="13">
      <t>ハジ</t>
    </rPh>
    <phoneticPr fontId="18"/>
  </si>
  <si>
    <t>★基本料金チェック</t>
    <rPh sb="1" eb="3">
      <t>キホン</t>
    </rPh>
    <rPh sb="3" eb="5">
      <t>リョウキン</t>
    </rPh>
    <phoneticPr fontId="18"/>
  </si>
  <si>
    <t>【農事用電力Ａ（低圧）で供給する場合】</t>
    <rPh sb="1" eb="3">
      <t>ノウジ</t>
    </rPh>
    <rPh sb="3" eb="4">
      <t>ヨウ</t>
    </rPh>
    <rPh sb="4" eb="6">
      <t>デンリョク</t>
    </rPh>
    <rPh sb="8" eb="10">
      <t>テイアツ</t>
    </rPh>
    <rPh sb="12" eb="14">
      <t>キョウキュウ</t>
    </rPh>
    <rPh sb="16" eb="18">
      <t>バアイ</t>
    </rPh>
    <phoneticPr fontId="18"/>
  </si>
  <si>
    <t>※単価等は契約先の小売電気事業者に問い合わせて入力してください。</t>
    <rPh sb="1" eb="3">
      <t>タンカ</t>
    </rPh>
    <rPh sb="3" eb="4">
      <t>ナド</t>
    </rPh>
    <rPh sb="5" eb="7">
      <t>ケイヤク</t>
    </rPh>
    <rPh sb="7" eb="8">
      <t>サキ</t>
    </rPh>
    <rPh sb="9" eb="11">
      <t>コウリ</t>
    </rPh>
    <rPh sb="11" eb="13">
      <t>デンキ</t>
    </rPh>
    <rPh sb="13" eb="15">
      <t>ジギョウ</t>
    </rPh>
    <rPh sb="15" eb="16">
      <t>シャ</t>
    </rPh>
    <rPh sb="17" eb="18">
      <t>ト</t>
    </rPh>
    <rPh sb="19" eb="20">
      <t>ア</t>
    </rPh>
    <rPh sb="23" eb="25">
      <t>ニュウリョク</t>
    </rPh>
    <phoneticPr fontId="18"/>
  </si>
  <si>
    <t>高圧の単価は非公表のため、単価は調べて入力願います。</t>
    <rPh sb="0" eb="2">
      <t>コウアツ</t>
    </rPh>
    <rPh sb="3" eb="5">
      <t>タンカ</t>
    </rPh>
    <rPh sb="6" eb="7">
      <t>ヒ</t>
    </rPh>
    <rPh sb="7" eb="9">
      <t>コウヒョウ</t>
    </rPh>
    <rPh sb="13" eb="15">
      <t>タンカ</t>
    </rPh>
    <rPh sb="16" eb="17">
      <t>シラ</t>
    </rPh>
    <rPh sb="19" eb="21">
      <t>ニュウリョク</t>
    </rPh>
    <rPh sb="21" eb="22">
      <t>ネガ</t>
    </rPh>
    <phoneticPr fontId="18"/>
  </si>
  <si>
    <t>住所</t>
    <rPh sb="0" eb="2">
      <t>ジュウショ</t>
    </rPh>
    <phoneticPr fontId="18"/>
  </si>
  <si>
    <t>１１月</t>
    <rPh sb="2" eb="3">
      <t>ツキ</t>
    </rPh>
    <phoneticPr fontId="18"/>
  </si>
  <si>
    <t>１２月</t>
    <rPh sb="2" eb="3">
      <t>ツキ</t>
    </rPh>
    <phoneticPr fontId="18"/>
  </si>
  <si>
    <t>翌年１月</t>
    <rPh sb="0" eb="2">
      <t>ヨクネン</t>
    </rPh>
    <rPh sb="3" eb="4">
      <t>ツキ</t>
    </rPh>
    <phoneticPr fontId="18"/>
  </si>
  <si>
    <t>翌年２月</t>
    <rPh sb="0" eb="2">
      <t>ヨクネン</t>
    </rPh>
    <rPh sb="3" eb="4">
      <t>ツキ</t>
    </rPh>
    <phoneticPr fontId="18"/>
  </si>
  <si>
    <t>翌年３月</t>
    <rPh sb="0" eb="2">
      <t>ヨクネン</t>
    </rPh>
    <rPh sb="3" eb="4">
      <t>ツキ</t>
    </rPh>
    <phoneticPr fontId="18"/>
  </si>
  <si>
    <t>翌年４月</t>
    <rPh sb="0" eb="2">
      <t>ヨクネン</t>
    </rPh>
    <rPh sb="3" eb="4">
      <t>ツキ</t>
    </rPh>
    <phoneticPr fontId="18"/>
  </si>
  <si>
    <t>申請書を作成するにあたり事前に一読してください。</t>
    <rPh sb="0" eb="3">
      <t>シンセイショ</t>
    </rPh>
    <rPh sb="4" eb="6">
      <t>サクセイ</t>
    </rPh>
    <rPh sb="12" eb="14">
      <t>ジゼン</t>
    </rPh>
    <rPh sb="15" eb="17">
      <t>イチドク</t>
    </rPh>
    <phoneticPr fontId="19"/>
  </si>
  <si>
    <t>１．補助金名</t>
    <rPh sb="2" eb="5">
      <t>ホジョキン</t>
    </rPh>
    <rPh sb="5" eb="6">
      <t>メイ</t>
    </rPh>
    <phoneticPr fontId="19"/>
  </si>
  <si>
    <t>２．目的</t>
    <rPh sb="2" eb="4">
      <t>モクテキ</t>
    </rPh>
    <phoneticPr fontId="19"/>
  </si>
  <si>
    <t>３．対象施設</t>
    <rPh sb="2" eb="4">
      <t>タイショウ</t>
    </rPh>
    <rPh sb="4" eb="6">
      <t>シセツ</t>
    </rPh>
    <phoneticPr fontId="19"/>
  </si>
  <si>
    <t>農林⽔産部農林基盤課（管理係）【本庁舎５階】、斐川農業事務所【斐川行政センター内２階】</t>
    <rPh sb="23" eb="25">
      <t>ヒカワ</t>
    </rPh>
    <rPh sb="25" eb="27">
      <t>ノウギョウ</t>
    </rPh>
    <rPh sb="27" eb="30">
      <t>ジムショ</t>
    </rPh>
    <rPh sb="31" eb="33">
      <t>ヒカワ</t>
    </rPh>
    <rPh sb="33" eb="35">
      <t>ギョウセイ</t>
    </rPh>
    <rPh sb="39" eb="40">
      <t>ウチ</t>
    </rPh>
    <rPh sb="41" eb="42">
      <t>カイ</t>
    </rPh>
    <phoneticPr fontId="19"/>
  </si>
  <si>
    <t>農林基盤課平⽥分室【平⽥⾏政センター内２階】、農林基盤課佐⽥分室【佐⽥⾏政センター内１階】</t>
    <phoneticPr fontId="19"/>
  </si>
  <si>
    <t>〒６９３－８５３０　出雲市今市町７０番地</t>
    <rPh sb="10" eb="13">
      <t>イズモシ</t>
    </rPh>
    <rPh sb="13" eb="15">
      <t>イマイチ</t>
    </rPh>
    <rPh sb="15" eb="16">
      <t>チョウ</t>
    </rPh>
    <rPh sb="18" eb="20">
      <t>バンチ</t>
    </rPh>
    <phoneticPr fontId="19"/>
  </si>
  <si>
    <t>様式第1号(第5条関係)</t>
    <rPh sb="0" eb="2">
      <t>ヨウシキ</t>
    </rPh>
    <rPh sb="2" eb="3">
      <t>ダイ</t>
    </rPh>
    <rPh sb="4" eb="5">
      <t>ゴウ</t>
    </rPh>
    <rPh sb="6" eb="7">
      <t>ダイ</t>
    </rPh>
    <rPh sb="8" eb="9">
      <t>ジョウ</t>
    </rPh>
    <rPh sb="9" eb="11">
      <t>カンケイ</t>
    </rPh>
    <phoneticPr fontId="19"/>
  </si>
  <si>
    <t>年　　月　　日</t>
    <rPh sb="0" eb="1">
      <t>ネン</t>
    </rPh>
    <rPh sb="3" eb="4">
      <t>ツキ</t>
    </rPh>
    <rPh sb="6" eb="7">
      <t>ヒ</t>
    </rPh>
    <phoneticPr fontId="19"/>
  </si>
  <si>
    <t>出雲市長　様</t>
    <rPh sb="0" eb="2">
      <t>イズモ</t>
    </rPh>
    <rPh sb="2" eb="4">
      <t>シチョウ</t>
    </rPh>
    <phoneticPr fontId="19"/>
  </si>
  <si>
    <t>郵便番号</t>
    <rPh sb="0" eb="2">
      <t>ユウビン</t>
    </rPh>
    <rPh sb="2" eb="4">
      <t>バンゴウ</t>
    </rPh>
    <phoneticPr fontId="19"/>
  </si>
  <si>
    <t>申請者住所又は所在地</t>
    <rPh sb="5" eb="6">
      <t>マタ</t>
    </rPh>
    <rPh sb="7" eb="10">
      <t>ショザイチ</t>
    </rPh>
    <phoneticPr fontId="19"/>
  </si>
  <si>
    <t>申請者名</t>
    <phoneticPr fontId="19"/>
  </si>
  <si>
    <t>（団体は団体名・代表者職名・氏名）</t>
    <rPh sb="1" eb="3">
      <t>ダンタイ</t>
    </rPh>
    <rPh sb="4" eb="6">
      <t>ダンタイ</t>
    </rPh>
    <rPh sb="11" eb="13">
      <t>ショクメイ</t>
    </rPh>
    <phoneticPr fontId="19"/>
  </si>
  <si>
    <t>担当者氏名</t>
    <phoneticPr fontId="19"/>
  </si>
  <si>
    <t>電話番号</t>
    <phoneticPr fontId="19"/>
  </si>
  <si>
    <t>（携帯電話）</t>
    <phoneticPr fontId="19"/>
  </si>
  <si>
    <t>Eメール（任意）</t>
    <phoneticPr fontId="19"/>
  </si>
  <si>
    <t>申請金額</t>
    <rPh sb="0" eb="2">
      <t>シンセイ</t>
    </rPh>
    <rPh sb="2" eb="4">
      <t>キンガク</t>
    </rPh>
    <phoneticPr fontId="19"/>
  </si>
  <si>
    <t>円</t>
    <rPh sb="0" eb="1">
      <t>エン</t>
    </rPh>
    <phoneticPr fontId="19"/>
  </si>
  <si>
    <t>記</t>
    <rPh sb="0" eb="1">
      <t>キ</t>
    </rPh>
    <phoneticPr fontId="19"/>
  </si>
  <si>
    <t>【電気料金領収書（写）など電力会社発行の書類】</t>
    <rPh sb="3" eb="5">
      <t>リョウキン</t>
    </rPh>
    <rPh sb="20" eb="22">
      <t>ショルイ</t>
    </rPh>
    <phoneticPr fontId="19"/>
  </si>
  <si>
    <t>注１）</t>
    <phoneticPr fontId="19"/>
  </si>
  <si>
    <t>注２）</t>
    <phoneticPr fontId="19"/>
  </si>
  <si>
    <t>注３）</t>
    <phoneticPr fontId="19"/>
  </si>
  <si>
    <t>金融機関名称</t>
    <rPh sb="0" eb="2">
      <t>キンユウ</t>
    </rPh>
    <rPh sb="2" eb="4">
      <t>キカン</t>
    </rPh>
    <rPh sb="4" eb="6">
      <t>メイショウ</t>
    </rPh>
    <phoneticPr fontId="19"/>
  </si>
  <si>
    <t>本・支店名</t>
    <rPh sb="0" eb="1">
      <t>ホン</t>
    </rPh>
    <rPh sb="2" eb="4">
      <t>シテン</t>
    </rPh>
    <rPh sb="4" eb="5">
      <t>メイ</t>
    </rPh>
    <phoneticPr fontId="19"/>
  </si>
  <si>
    <t>口座名義人</t>
    <rPh sb="0" eb="2">
      <t>コウザ</t>
    </rPh>
    <rPh sb="2" eb="4">
      <t>メイギ</t>
    </rPh>
    <rPh sb="4" eb="5">
      <t>ニン</t>
    </rPh>
    <phoneticPr fontId="19"/>
  </si>
  <si>
    <t>施設名１</t>
    <rPh sb="0" eb="2">
      <t>シセツ</t>
    </rPh>
    <rPh sb="2" eb="3">
      <t>メイ</t>
    </rPh>
    <phoneticPr fontId="19"/>
  </si>
  <si>
    <t>又は別途添付してください。</t>
    <rPh sb="0" eb="1">
      <t>マタ</t>
    </rPh>
    <rPh sb="2" eb="4">
      <t>ベット</t>
    </rPh>
    <rPh sb="4" eb="6">
      <t>テンプ</t>
    </rPh>
    <phoneticPr fontId="19"/>
  </si>
  <si>
    <t>適宜、様式を複写してください。</t>
    <rPh sb="0" eb="2">
      <t>テキギ</t>
    </rPh>
    <rPh sb="3" eb="5">
      <t>ヨウシキ</t>
    </rPh>
    <rPh sb="6" eb="8">
      <t>フクシャ</t>
    </rPh>
    <phoneticPr fontId="19"/>
  </si>
  <si>
    <t>簡単な位置図を作成してください。</t>
    <rPh sb="0" eb="2">
      <t>カンタン</t>
    </rPh>
    <rPh sb="3" eb="6">
      <t>イチズ</t>
    </rPh>
    <rPh sb="7" eb="9">
      <t>サクセイ</t>
    </rPh>
    <phoneticPr fontId="19"/>
  </si>
  <si>
    <t>目印となる建物などを表示してください。</t>
    <rPh sb="0" eb="2">
      <t>メジルシ</t>
    </rPh>
    <rPh sb="5" eb="7">
      <t>タテモノ</t>
    </rPh>
    <rPh sb="10" eb="12">
      <t>ヒョウジ</t>
    </rPh>
    <phoneticPr fontId="19"/>
  </si>
  <si>
    <t>施設アップ写真添付</t>
    <rPh sb="0" eb="2">
      <t>シセツ</t>
    </rPh>
    <rPh sb="5" eb="7">
      <t>シャシン</t>
    </rPh>
    <rPh sb="7" eb="9">
      <t>テンプ</t>
    </rPh>
    <phoneticPr fontId="19"/>
  </si>
  <si>
    <t>施設名２</t>
    <rPh sb="0" eb="2">
      <t>シセツ</t>
    </rPh>
    <rPh sb="2" eb="3">
      <t>メイ</t>
    </rPh>
    <phoneticPr fontId="19"/>
  </si>
  <si>
    <t>※複数あれば複写して作成してください。</t>
    <rPh sb="1" eb="3">
      <t>フクスウ</t>
    </rPh>
    <rPh sb="6" eb="8">
      <t>フクシャ</t>
    </rPh>
    <rPh sb="10" eb="12">
      <t>サクセイ</t>
    </rPh>
    <phoneticPr fontId="19"/>
  </si>
  <si>
    <t>申請者名</t>
    <rPh sb="0" eb="3">
      <t>シンセイシャ</t>
    </rPh>
    <rPh sb="3" eb="4">
      <t>メイ</t>
    </rPh>
    <phoneticPr fontId="19"/>
  </si>
  <si>
    <t>若しくは別途添付してください。</t>
    <rPh sb="0" eb="1">
      <t>モ</t>
    </rPh>
    <rPh sb="4" eb="6">
      <t>ベット</t>
    </rPh>
    <rPh sb="6" eb="8">
      <t>テンプ</t>
    </rPh>
    <phoneticPr fontId="19"/>
  </si>
  <si>
    <t>施設名　１</t>
    <rPh sb="0" eb="3">
      <t>シセツメイ</t>
    </rPh>
    <phoneticPr fontId="19"/>
  </si>
  <si>
    <t>若しくは別途添付してください。</t>
  </si>
  <si>
    <t>※点検者名が記載されたページを抜粋し添付してください。</t>
    <rPh sb="1" eb="3">
      <t>テンケン</t>
    </rPh>
    <rPh sb="3" eb="5">
      <t>シャメイ</t>
    </rPh>
    <rPh sb="6" eb="8">
      <t>キサイ</t>
    </rPh>
    <rPh sb="15" eb="17">
      <t>バッスイ</t>
    </rPh>
    <rPh sb="18" eb="20">
      <t>テンプ</t>
    </rPh>
    <phoneticPr fontId="19"/>
  </si>
  <si>
    <t>複数枚添付する必要はありません。</t>
    <rPh sb="0" eb="3">
      <t>フクスウマイ</t>
    </rPh>
    <rPh sb="3" eb="5">
      <t>テンプ</t>
    </rPh>
    <rPh sb="7" eb="9">
      <t>ヒツヨウ</t>
    </rPh>
    <phoneticPr fontId="19"/>
  </si>
  <si>
    <t>例）自家用電気工作物年次点検試験報告書</t>
    <rPh sb="0" eb="1">
      <t>レイ</t>
    </rPh>
    <rPh sb="2" eb="5">
      <t>ジカヨウ</t>
    </rPh>
    <rPh sb="5" eb="7">
      <t>デンキ</t>
    </rPh>
    <rPh sb="7" eb="10">
      <t>コウサクブツ</t>
    </rPh>
    <rPh sb="10" eb="12">
      <t>ネンジ</t>
    </rPh>
    <rPh sb="12" eb="14">
      <t>テンケン</t>
    </rPh>
    <rPh sb="14" eb="16">
      <t>シケン</t>
    </rPh>
    <rPh sb="16" eb="19">
      <t>ホウコクショ</t>
    </rPh>
    <phoneticPr fontId="19"/>
  </si>
  <si>
    <t>令和５年度出雲市農業水利施設電気料金高騰対策補助金</t>
    <rPh sb="0" eb="2">
      <t>レイワ</t>
    </rPh>
    <rPh sb="3" eb="4">
      <t>ネン</t>
    </rPh>
    <rPh sb="4" eb="5">
      <t>ド</t>
    </rPh>
    <rPh sb="5" eb="8">
      <t>イズモシ</t>
    </rPh>
    <rPh sb="8" eb="10">
      <t>ノウギョウ</t>
    </rPh>
    <rPh sb="10" eb="12">
      <t>スイリ</t>
    </rPh>
    <rPh sb="12" eb="14">
      <t>シセツ</t>
    </rPh>
    <rPh sb="14" eb="16">
      <t>デンキ</t>
    </rPh>
    <rPh sb="16" eb="18">
      <t>リョウキン</t>
    </rPh>
    <rPh sb="18" eb="20">
      <t>コウトウ</t>
    </rPh>
    <rPh sb="20" eb="22">
      <t>タイサク</t>
    </rPh>
    <rPh sb="22" eb="25">
      <t>ホジョキン</t>
    </rPh>
    <phoneticPr fontId="19"/>
  </si>
  <si>
    <t>口座番号</t>
    <phoneticPr fontId="18"/>
  </si>
  <si>
    <t>【補助金の受取を第三者に委任する場合】</t>
    <rPh sb="1" eb="4">
      <t>ホジョキン</t>
    </rPh>
    <rPh sb="5" eb="7">
      <t>ウケトリ</t>
    </rPh>
    <rPh sb="8" eb="11">
      <t>ダイサンシャ</t>
    </rPh>
    <rPh sb="12" eb="14">
      <t>イニン</t>
    </rPh>
    <rPh sb="16" eb="18">
      <t>バアイ</t>
    </rPh>
    <phoneticPr fontId="18"/>
  </si>
  <si>
    <t>○委任状</t>
    <rPh sb="1" eb="4">
      <t>イニンジョウ</t>
    </rPh>
    <phoneticPr fontId="18"/>
  </si>
  <si>
    <t>本補助金の受領に関する権限を下記の者に委任します。</t>
    <rPh sb="0" eb="1">
      <t>ホン</t>
    </rPh>
    <rPh sb="1" eb="4">
      <t>ホジョキン</t>
    </rPh>
    <rPh sb="5" eb="7">
      <t>ジュリョウ</t>
    </rPh>
    <rPh sb="8" eb="9">
      <t>カン</t>
    </rPh>
    <rPh sb="11" eb="13">
      <t>ケンゲン</t>
    </rPh>
    <rPh sb="14" eb="16">
      <t>カキ</t>
    </rPh>
    <rPh sb="17" eb="18">
      <t>モノ</t>
    </rPh>
    <rPh sb="19" eb="21">
      <t>イニン</t>
    </rPh>
    <phoneticPr fontId="18"/>
  </si>
  <si>
    <t>受任者</t>
    <rPh sb="0" eb="2">
      <t>ジュニン</t>
    </rPh>
    <rPh sb="2" eb="3">
      <t>シャ</t>
    </rPh>
    <phoneticPr fontId="18"/>
  </si>
  <si>
    <t>氏名又は団体名</t>
    <rPh sb="0" eb="2">
      <t>シメイ</t>
    </rPh>
    <rPh sb="2" eb="3">
      <t>マタ</t>
    </rPh>
    <rPh sb="4" eb="7">
      <t>ダンタイメイ</t>
    </rPh>
    <phoneticPr fontId="18"/>
  </si>
  <si>
    <t>及び代表者名</t>
    <rPh sb="0" eb="1">
      <t>オヨ</t>
    </rPh>
    <rPh sb="2" eb="5">
      <t>ダイヒョウシャ</t>
    </rPh>
    <rPh sb="5" eb="6">
      <t>メイ</t>
    </rPh>
    <phoneticPr fontId="18"/>
  </si>
  <si>
    <t>　揚水施設、排水施設、ダム、頭首工、取水ゲート、排水ゲート、ため池、加圧機場、その他　</t>
    <rPh sb="1" eb="3">
      <t>ヨウスイ</t>
    </rPh>
    <rPh sb="3" eb="5">
      <t>シセツ</t>
    </rPh>
    <rPh sb="6" eb="8">
      <t>ハイスイ</t>
    </rPh>
    <rPh sb="8" eb="10">
      <t>シセツ</t>
    </rPh>
    <rPh sb="14" eb="17">
      <t>トウシュコウ</t>
    </rPh>
    <rPh sb="18" eb="20">
      <t>シュスイ</t>
    </rPh>
    <rPh sb="24" eb="26">
      <t>ハイスイ</t>
    </rPh>
    <rPh sb="32" eb="33">
      <t>イケ</t>
    </rPh>
    <rPh sb="34" eb="36">
      <t>カアツ</t>
    </rPh>
    <rPh sb="36" eb="38">
      <t>キジョウ</t>
    </rPh>
    <rPh sb="41" eb="42">
      <t>ホカ</t>
    </rPh>
    <phoneticPr fontId="19"/>
  </si>
  <si>
    <t>　市長が認めるもの。</t>
    <rPh sb="1" eb="3">
      <t>シチョウ</t>
    </rPh>
    <phoneticPr fontId="19"/>
  </si>
  <si>
    <t>出雲市内に所在する次の農業水利施設</t>
    <rPh sb="0" eb="2">
      <t>イズモ</t>
    </rPh>
    <rPh sb="2" eb="4">
      <t>シナイ</t>
    </rPh>
    <rPh sb="5" eb="7">
      <t>ショザイ</t>
    </rPh>
    <phoneticPr fontId="19"/>
  </si>
  <si>
    <t>　農業者：土地改良区、水利組合、農業法人、自治会、一般農家など</t>
    <rPh sb="1" eb="4">
      <t>ノウギョウシャ</t>
    </rPh>
    <rPh sb="5" eb="10">
      <t>トチカイリョウク</t>
    </rPh>
    <rPh sb="11" eb="13">
      <t>スイリ</t>
    </rPh>
    <rPh sb="13" eb="15">
      <t>クミアイ</t>
    </rPh>
    <rPh sb="16" eb="18">
      <t>ノウギョウ</t>
    </rPh>
    <rPh sb="18" eb="20">
      <t>ホウジン</t>
    </rPh>
    <rPh sb="21" eb="24">
      <t>ジチカイ</t>
    </rPh>
    <rPh sb="25" eb="27">
      <t>イッパン</t>
    </rPh>
    <rPh sb="27" eb="29">
      <t>ノウカ</t>
    </rPh>
    <phoneticPr fontId="19"/>
  </si>
  <si>
    <t>出雲市農林水産部農林基盤課管理係（℡０８５３－２１－６９０４）</t>
    <rPh sb="0" eb="3">
      <t>イズモシ</t>
    </rPh>
    <rPh sb="3" eb="5">
      <t>ノウリン</t>
    </rPh>
    <rPh sb="5" eb="8">
      <t>スイサンブ</t>
    </rPh>
    <rPh sb="8" eb="10">
      <t>ノウリン</t>
    </rPh>
    <rPh sb="10" eb="12">
      <t>キバン</t>
    </rPh>
    <rPh sb="12" eb="13">
      <t>カ</t>
    </rPh>
    <rPh sb="13" eb="15">
      <t>カンリ</t>
    </rPh>
    <rPh sb="15" eb="16">
      <t>カカリ</t>
    </rPh>
    <phoneticPr fontId="19"/>
  </si>
  <si>
    <t>・資料の審査において、現地確認、聞き取り等を実施する場合があります。</t>
    <rPh sb="1" eb="3">
      <t>シリョウ</t>
    </rPh>
    <rPh sb="4" eb="6">
      <t>シンサ</t>
    </rPh>
    <rPh sb="11" eb="13">
      <t>ゲンチ</t>
    </rPh>
    <rPh sb="13" eb="15">
      <t>カクニン</t>
    </rPh>
    <rPh sb="16" eb="17">
      <t>キ</t>
    </rPh>
    <rPh sb="18" eb="19">
      <t>ト</t>
    </rPh>
    <rPh sb="20" eb="21">
      <t>トウ</t>
    </rPh>
    <rPh sb="22" eb="24">
      <t>ジッシ</t>
    </rPh>
    <rPh sb="26" eb="28">
      <t>バアイ</t>
    </rPh>
    <phoneticPr fontId="19"/>
  </si>
  <si>
    <t>・電気料金の請求書等の発行者に対し、市がその内容を直接確認する場合があります。</t>
    <rPh sb="11" eb="14">
      <t>ハッコウシャ</t>
    </rPh>
    <rPh sb="15" eb="16">
      <t>タイ</t>
    </rPh>
    <rPh sb="18" eb="19">
      <t>シ</t>
    </rPh>
    <phoneticPr fontId="18"/>
  </si>
  <si>
    <t>申請書に必要な記載がないもの、記載に誤りがあるもの、〆切までに提出がない場合等は、</t>
    <rPh sb="0" eb="3">
      <t>シンセイショ</t>
    </rPh>
    <rPh sb="4" eb="6">
      <t>ヒツヨウ</t>
    </rPh>
    <rPh sb="7" eb="9">
      <t>キサイ</t>
    </rPh>
    <rPh sb="15" eb="17">
      <t>キサイ</t>
    </rPh>
    <rPh sb="18" eb="19">
      <t>アヤマ</t>
    </rPh>
    <rPh sb="26" eb="28">
      <t>シメキリ</t>
    </rPh>
    <rPh sb="38" eb="39">
      <t>ナド</t>
    </rPh>
    <phoneticPr fontId="19"/>
  </si>
  <si>
    <t>②交付金申請額計算表</t>
    <rPh sb="3" eb="4">
      <t>キン</t>
    </rPh>
    <rPh sb="4" eb="7">
      <t>シンセイガク</t>
    </rPh>
    <phoneticPr fontId="19"/>
  </si>
  <si>
    <t>③支出を証明する書類</t>
    <rPh sb="1" eb="3">
      <t>シシュツ</t>
    </rPh>
    <rPh sb="4" eb="6">
      <t>ショウメイ</t>
    </rPh>
    <rPh sb="8" eb="10">
      <t>ショルイ</t>
    </rPh>
    <phoneticPr fontId="19"/>
  </si>
  <si>
    <t>④位置図</t>
    <phoneticPr fontId="19"/>
  </si>
  <si>
    <t>⑤施設写真</t>
    <phoneticPr fontId="19"/>
  </si>
  <si>
    <t>⑦高圧の電気工作物に関する年次点検結果(写)(高圧の場合は添付)</t>
    <phoneticPr fontId="19"/>
  </si>
  <si>
    <t>⑧農業水利施設の証明書（農事用電力Ａ以外の場合は添付）</t>
    <rPh sb="21" eb="23">
      <t>バアイ</t>
    </rPh>
    <phoneticPr fontId="19"/>
  </si>
  <si>
    <t>⑨他補助金の交付決定通知書(写)又は確定通知書(写)(他補助金を受けている場合は添付)</t>
    <rPh sb="1" eb="2">
      <t>ホカ</t>
    </rPh>
    <rPh sb="2" eb="5">
      <t>ホジョキン</t>
    </rPh>
    <rPh sb="6" eb="8">
      <t>コウフ</t>
    </rPh>
    <rPh sb="8" eb="10">
      <t>ケッテイ</t>
    </rPh>
    <rPh sb="10" eb="12">
      <t>ツウチ</t>
    </rPh>
    <rPh sb="12" eb="13">
      <t>ショ</t>
    </rPh>
    <rPh sb="16" eb="17">
      <t>マタ</t>
    </rPh>
    <rPh sb="18" eb="20">
      <t>カクテイ</t>
    </rPh>
    <rPh sb="20" eb="23">
      <t>ツウチショ</t>
    </rPh>
    <rPh sb="24" eb="25">
      <t>ウツ</t>
    </rPh>
    <rPh sb="27" eb="28">
      <t>ホカ</t>
    </rPh>
    <rPh sb="28" eb="31">
      <t>ホジョキン</t>
    </rPh>
    <rPh sb="32" eb="33">
      <t>ウ</t>
    </rPh>
    <rPh sb="37" eb="39">
      <t>バアイ</t>
    </rPh>
    <rPh sb="40" eb="42">
      <t>テンプ</t>
    </rPh>
    <phoneticPr fontId="19"/>
  </si>
  <si>
    <t>②～⑥は必ず提出すること。</t>
    <rPh sb="6" eb="8">
      <t>テイシュツ</t>
    </rPh>
    <phoneticPr fontId="19"/>
  </si>
  <si>
    <t>必須</t>
    <rPh sb="0" eb="2">
      <t>ヒッス</t>
    </rPh>
    <phoneticPr fontId="19"/>
  </si>
  <si>
    <t>提出</t>
    <rPh sb="0" eb="2">
      <t>テイシュツ</t>
    </rPh>
    <phoneticPr fontId="19"/>
  </si>
  <si>
    <t>令和５年度出雲市農業水利施設電気料金高騰対策補助金交付申請書</t>
    <rPh sb="0" eb="2">
      <t>レイワ</t>
    </rPh>
    <rPh sb="3" eb="4">
      <t>ネン</t>
    </rPh>
    <rPh sb="4" eb="5">
      <t>ド</t>
    </rPh>
    <rPh sb="5" eb="8">
      <t>イズモシ</t>
    </rPh>
    <rPh sb="8" eb="10">
      <t>ノウギョウ</t>
    </rPh>
    <rPh sb="22" eb="23">
      <t>ホ</t>
    </rPh>
    <rPh sb="23" eb="24">
      <t>スケ</t>
    </rPh>
    <phoneticPr fontId="19"/>
  </si>
  <si>
    <t>④位置図</t>
    <rPh sb="1" eb="3">
      <t>イチ</t>
    </rPh>
    <rPh sb="3" eb="4">
      <t>ズ</t>
    </rPh>
    <phoneticPr fontId="19"/>
  </si>
  <si>
    <t>⑤施設写真</t>
    <rPh sb="1" eb="3">
      <t>シセツ</t>
    </rPh>
    <rPh sb="3" eb="5">
      <t>シャシン</t>
    </rPh>
    <phoneticPr fontId="19"/>
  </si>
  <si>
    <t>⑦高圧の電気工作物に関する年次点検結果（写）</t>
    <rPh sb="1" eb="3">
      <t>コウアツ</t>
    </rPh>
    <rPh sb="4" eb="6">
      <t>デンキ</t>
    </rPh>
    <rPh sb="6" eb="9">
      <t>コウサクブツ</t>
    </rPh>
    <rPh sb="10" eb="11">
      <t>カン</t>
    </rPh>
    <rPh sb="13" eb="15">
      <t>ネンジ</t>
    </rPh>
    <rPh sb="15" eb="17">
      <t>テンケン</t>
    </rPh>
    <rPh sb="17" eb="19">
      <t>ケッカ</t>
    </rPh>
    <rPh sb="20" eb="21">
      <t>シャ</t>
    </rPh>
    <phoneticPr fontId="19"/>
  </si>
  <si>
    <t>⑧農事用電力以外の契約の場合</t>
    <rPh sb="1" eb="3">
      <t>ノウジ</t>
    </rPh>
    <rPh sb="3" eb="4">
      <t>ヨウ</t>
    </rPh>
    <rPh sb="4" eb="6">
      <t>デンリョク</t>
    </rPh>
    <rPh sb="6" eb="8">
      <t>イガイ</t>
    </rPh>
    <rPh sb="9" eb="11">
      <t>ケイヤク</t>
    </rPh>
    <rPh sb="12" eb="14">
      <t>バアイ</t>
    </rPh>
    <phoneticPr fontId="19"/>
  </si>
  <si>
    <t>２）施設別の交付額の計算</t>
    <rPh sb="2" eb="4">
      <t>シセツ</t>
    </rPh>
    <rPh sb="4" eb="5">
      <t>ベツ</t>
    </rPh>
    <rPh sb="6" eb="8">
      <t>コウフ</t>
    </rPh>
    <rPh sb="8" eb="9">
      <t>ガク</t>
    </rPh>
    <rPh sb="10" eb="12">
      <t>ケイサン</t>
    </rPh>
    <phoneticPr fontId="18"/>
  </si>
  <si>
    <t>力率（％）</t>
    <phoneticPr fontId="18"/>
  </si>
  <si>
    <t>ｋｗ×（</t>
    <phoneticPr fontId="21"/>
  </si>
  <si>
    <t>ｋｗ×１／２</t>
    <phoneticPr fontId="21"/>
  </si>
  <si>
    <t>＝</t>
    <phoneticPr fontId="18"/>
  </si>
  <si>
    <t>ｋｗ</t>
    <phoneticPr fontId="18"/>
  </si>
  <si>
    <t>【農事用電力Ａ（高圧）で供給する場合】</t>
    <rPh sb="1" eb="3">
      <t>ノウジ</t>
    </rPh>
    <rPh sb="3" eb="4">
      <t>ヨウ</t>
    </rPh>
    <rPh sb="4" eb="6">
      <t>デンリョク</t>
    </rPh>
    <rPh sb="8" eb="9">
      <t>タカ</t>
    </rPh>
    <rPh sb="12" eb="14">
      <t>キョウキュウ</t>
    </rPh>
    <rPh sb="16" eb="18">
      <t>バアイ</t>
    </rPh>
    <phoneticPr fontId="18"/>
  </si>
  <si>
    <t>【低圧電力で供給する場合】</t>
    <rPh sb="1" eb="3">
      <t>テイアツ</t>
    </rPh>
    <rPh sb="3" eb="5">
      <t>デンリョク</t>
    </rPh>
    <rPh sb="6" eb="8">
      <t>キョウキュウ</t>
    </rPh>
    <rPh sb="10" eb="12">
      <t>バアイ</t>
    </rPh>
    <phoneticPr fontId="18"/>
  </si>
  <si>
    <t>【ビジネス動力で供給する場合】</t>
    <rPh sb="5" eb="7">
      <t>ドウリョク</t>
    </rPh>
    <rPh sb="8" eb="10">
      <t>キョウキュウ</t>
    </rPh>
    <rPh sb="12" eb="14">
      <t>バアイ</t>
    </rPh>
    <phoneticPr fontId="18"/>
  </si>
  <si>
    <t>【定額電灯で供給する場合】</t>
    <rPh sb="1" eb="3">
      <t>テイガク</t>
    </rPh>
    <rPh sb="3" eb="5">
      <t>デントウ</t>
    </rPh>
    <rPh sb="6" eb="8">
      <t>キョウキュウ</t>
    </rPh>
    <rPh sb="10" eb="12">
      <t>バアイ</t>
    </rPh>
    <phoneticPr fontId="18"/>
  </si>
  <si>
    <t>【シンプルコースで供給する場合】</t>
    <rPh sb="9" eb="11">
      <t>キョウキュウ</t>
    </rPh>
    <rPh sb="13" eb="15">
      <t>バアイ</t>
    </rPh>
    <phoneticPr fontId="18"/>
  </si>
  <si>
    <t>【スマートコースで供給する場合】</t>
    <rPh sb="9" eb="11">
      <t>キョウキュウ</t>
    </rPh>
    <rPh sb="13" eb="15">
      <t>バアイ</t>
    </rPh>
    <phoneticPr fontId="18"/>
  </si>
  <si>
    <t>【従量電灯Aで供給する場合】</t>
    <rPh sb="1" eb="3">
      <t>ジュウリョウ</t>
    </rPh>
    <rPh sb="3" eb="5">
      <t>デントウ</t>
    </rPh>
    <rPh sb="7" eb="9">
      <t>キョウキュウ</t>
    </rPh>
    <rPh sb="11" eb="13">
      <t>バアイ</t>
    </rPh>
    <phoneticPr fontId="18"/>
  </si>
  <si>
    <t>②交付申請額計算表</t>
    <rPh sb="1" eb="3">
      <t>コウフ</t>
    </rPh>
    <rPh sb="3" eb="5">
      <t>シンセイ</t>
    </rPh>
    <rPh sb="5" eb="6">
      <t>ガク</t>
    </rPh>
    <rPh sb="6" eb="8">
      <t>ケイサン</t>
    </rPh>
    <rPh sb="8" eb="9">
      <t>ヒョウ</t>
    </rPh>
    <phoneticPr fontId="18"/>
  </si>
  <si>
    <t>申請者名</t>
    <rPh sb="0" eb="3">
      <t>シンセイシャ</t>
    </rPh>
    <rPh sb="3" eb="4">
      <t>メイ</t>
    </rPh>
    <phoneticPr fontId="18"/>
  </si>
  <si>
    <t>番号</t>
    <rPh sb="0" eb="2">
      <t>バンゴウ</t>
    </rPh>
    <phoneticPr fontId="18"/>
  </si>
  <si>
    <t>①複数施設集計表</t>
    <rPh sb="1" eb="3">
      <t>フクスウ</t>
    </rPh>
    <rPh sb="3" eb="5">
      <t>シセツ</t>
    </rPh>
    <rPh sb="5" eb="7">
      <t>シュウケイ</t>
    </rPh>
    <rPh sb="7" eb="8">
      <t>ヒョウ</t>
    </rPh>
    <phoneticPr fontId="18"/>
  </si>
  <si>
    <t>○○揚水機場</t>
    <rPh sb="2" eb="3">
      <t>ア</t>
    </rPh>
    <rPh sb="3" eb="4">
      <t>ミズ</t>
    </rPh>
    <rPh sb="4" eb="5">
      <t>キ</t>
    </rPh>
    <rPh sb="5" eb="6">
      <t>バ</t>
    </rPh>
    <phoneticPr fontId="18"/>
  </si>
  <si>
    <t>出雲市○○町</t>
    <rPh sb="0" eb="3">
      <t>イズモシ</t>
    </rPh>
    <rPh sb="5" eb="6">
      <t>マチ</t>
    </rPh>
    <phoneticPr fontId="18"/>
  </si>
  <si>
    <t>項　　　目</t>
    <rPh sb="0" eb="1">
      <t>コウ</t>
    </rPh>
    <rPh sb="4" eb="5">
      <t>メ</t>
    </rPh>
    <phoneticPr fontId="18"/>
  </si>
  <si>
    <t>　令和５年度出雲市農業水利施設電気料金高騰対策補助金交付要綱第５条の規定により、下記資料を添えて申請します。
　また、交付決定された本補助金は、下記口座へ振り込み願います。</t>
    <rPh sb="1" eb="3">
      <t>レイワ</t>
    </rPh>
    <rPh sb="4" eb="5">
      <t>ネン</t>
    </rPh>
    <rPh sb="5" eb="6">
      <t>ド</t>
    </rPh>
    <rPh sb="6" eb="9">
      <t>イズモシ</t>
    </rPh>
    <rPh sb="23" eb="26">
      <t>ホジョキン</t>
    </rPh>
    <rPh sb="32" eb="33">
      <t>ジョウ</t>
    </rPh>
    <rPh sb="59" eb="61">
      <t>コウフ</t>
    </rPh>
    <rPh sb="61" eb="63">
      <t>ケッテイ</t>
    </rPh>
    <rPh sb="66" eb="67">
      <t>ホン</t>
    </rPh>
    <rPh sb="67" eb="70">
      <t>ホジョキン</t>
    </rPh>
    <rPh sb="72" eb="74">
      <t>カキ</t>
    </rPh>
    <rPh sb="74" eb="76">
      <t>コウザ</t>
    </rPh>
    <rPh sb="77" eb="78">
      <t>フ</t>
    </rPh>
    <rPh sb="79" eb="80">
      <t>コ</t>
    </rPh>
    <rPh sb="81" eb="82">
      <t>ネガ</t>
    </rPh>
    <phoneticPr fontId="19"/>
  </si>
  <si>
    <t>非該当</t>
  </si>
  <si>
    <t>電力料金高騰対策を目的とし、農業水利施設管理者に対し出雲市から補助金を交付する。</t>
    <rPh sb="14" eb="16">
      <t>ノウギョウ</t>
    </rPh>
    <rPh sb="16" eb="18">
      <t>スイリ</t>
    </rPh>
    <rPh sb="18" eb="20">
      <t>シセツ</t>
    </rPh>
    <rPh sb="20" eb="23">
      <t>カンリシャ</t>
    </rPh>
    <rPh sb="24" eb="25">
      <t>タイ</t>
    </rPh>
    <rPh sb="26" eb="29">
      <t>イズモシ</t>
    </rPh>
    <rPh sb="31" eb="34">
      <t>ホジョキン</t>
    </rPh>
    <rPh sb="35" eb="37">
      <t>コウフ</t>
    </rPh>
    <phoneticPr fontId="19"/>
  </si>
  <si>
    <t>令和５年５月請求分から令和６年４月請求分まで（電気使用期間：令和５年４月～令和６年３月）</t>
    <rPh sb="0" eb="2">
      <t>レイワ</t>
    </rPh>
    <rPh sb="3" eb="4">
      <t>ネン</t>
    </rPh>
    <rPh sb="5" eb="6">
      <t>ガツ</t>
    </rPh>
    <rPh sb="6" eb="9">
      <t>セイキュウブン</t>
    </rPh>
    <rPh sb="11" eb="13">
      <t>レイワ</t>
    </rPh>
    <rPh sb="14" eb="15">
      <t>ネン</t>
    </rPh>
    <rPh sb="16" eb="17">
      <t>ガツ</t>
    </rPh>
    <rPh sb="17" eb="20">
      <t>セイキュウブン</t>
    </rPh>
    <rPh sb="23" eb="25">
      <t>デンキ</t>
    </rPh>
    <rPh sb="25" eb="27">
      <t>シヨウ</t>
    </rPh>
    <rPh sb="27" eb="29">
      <t>キカン</t>
    </rPh>
    <rPh sb="30" eb="32">
      <t>レイワ</t>
    </rPh>
    <rPh sb="33" eb="34">
      <t>ネン</t>
    </rPh>
    <rPh sb="35" eb="36">
      <t>ツキ</t>
    </rPh>
    <rPh sb="37" eb="39">
      <t>レイワ</t>
    </rPh>
    <rPh sb="40" eb="41">
      <t>ネン</t>
    </rPh>
    <rPh sb="42" eb="43">
      <t>ツキ</t>
    </rPh>
    <phoneticPr fontId="19"/>
  </si>
  <si>
    <t>令和３年度の電気料金を基準とし、令和５年度の電気料金との差額を高騰分として算出</t>
    <rPh sb="0" eb="2">
      <t>レイワ</t>
    </rPh>
    <rPh sb="3" eb="4">
      <t>ネン</t>
    </rPh>
    <rPh sb="4" eb="5">
      <t>ド</t>
    </rPh>
    <rPh sb="6" eb="8">
      <t>デンキ</t>
    </rPh>
    <rPh sb="8" eb="10">
      <t>リョウキン</t>
    </rPh>
    <rPh sb="11" eb="13">
      <t>キジュン</t>
    </rPh>
    <rPh sb="16" eb="18">
      <t>レイワ</t>
    </rPh>
    <rPh sb="19" eb="20">
      <t>ネン</t>
    </rPh>
    <rPh sb="20" eb="21">
      <t>ド</t>
    </rPh>
    <rPh sb="22" eb="24">
      <t>デンキ</t>
    </rPh>
    <rPh sb="24" eb="26">
      <t>リョウキン</t>
    </rPh>
    <rPh sb="28" eb="30">
      <t>サガク</t>
    </rPh>
    <rPh sb="31" eb="33">
      <t>コウトウ</t>
    </rPh>
    <rPh sb="33" eb="34">
      <t>ブン</t>
    </rPh>
    <rPh sb="37" eb="39">
      <t>サンシュツ</t>
    </rPh>
    <phoneticPr fontId="19"/>
  </si>
  <si>
    <t>※算出方法については、申請書の添付書類「②交付金申請額計算表」をご覧ください。</t>
    <rPh sb="1" eb="3">
      <t>サンシュツ</t>
    </rPh>
    <rPh sb="3" eb="5">
      <t>ホウホウ</t>
    </rPh>
    <rPh sb="11" eb="14">
      <t>シンセイショ</t>
    </rPh>
    <rPh sb="15" eb="17">
      <t>テンプ</t>
    </rPh>
    <rPh sb="17" eb="19">
      <t>ショルイ</t>
    </rPh>
    <rPh sb="33" eb="34">
      <t>ラン</t>
    </rPh>
    <phoneticPr fontId="19"/>
  </si>
  <si>
    <t>但し、国・県・出雲市等から補助金等を充当している部分は対象外</t>
    <rPh sb="0" eb="1">
      <t>タダ</t>
    </rPh>
    <rPh sb="3" eb="4">
      <t>クニ</t>
    </rPh>
    <rPh sb="5" eb="6">
      <t>ケン</t>
    </rPh>
    <rPh sb="7" eb="10">
      <t>イズモシ</t>
    </rPh>
    <rPh sb="10" eb="11">
      <t>ナド</t>
    </rPh>
    <rPh sb="13" eb="16">
      <t>ホジョキン</t>
    </rPh>
    <rPh sb="16" eb="17">
      <t>トウ</t>
    </rPh>
    <rPh sb="18" eb="20">
      <t>ジュウトウ</t>
    </rPh>
    <rPh sb="24" eb="26">
      <t>ブブン</t>
    </rPh>
    <rPh sb="27" eb="30">
      <t>タイショウガイ</t>
    </rPh>
    <phoneticPr fontId="19"/>
  </si>
  <si>
    <t>（任意様式）</t>
    <phoneticPr fontId="18"/>
  </si>
  <si>
    <t>申請施設に対し、他補助金等が充当されている場合は、それぞれの金額を確認できる資料を提出</t>
    <rPh sb="0" eb="2">
      <t>シンセイ</t>
    </rPh>
    <rPh sb="2" eb="4">
      <t>シセツ</t>
    </rPh>
    <rPh sb="5" eb="6">
      <t>タイ</t>
    </rPh>
    <rPh sb="8" eb="9">
      <t>ホカ</t>
    </rPh>
    <rPh sb="9" eb="12">
      <t>ホジョキン</t>
    </rPh>
    <rPh sb="12" eb="13">
      <t>トウ</t>
    </rPh>
    <rPh sb="14" eb="16">
      <t>ジュウトウ</t>
    </rPh>
    <rPh sb="21" eb="23">
      <t>バアイ</t>
    </rPh>
    <rPh sb="30" eb="32">
      <t>キンガク</t>
    </rPh>
    <rPh sb="33" eb="35">
      <t>カクニン</t>
    </rPh>
    <rPh sb="38" eb="40">
      <t>シリョウ</t>
    </rPh>
    <rPh sb="41" eb="43">
      <t>テイシュツ</t>
    </rPh>
    <phoneticPr fontId="19"/>
  </si>
  <si>
    <t>https://icity.elg-front.jp/izumo2/iCityApp/ContentsEdit.do</t>
    <phoneticPr fontId="18"/>
  </si>
  <si>
    <t>出雲市HP:</t>
    <rPh sb="0" eb="3">
      <t>イズモシ</t>
    </rPh>
    <phoneticPr fontId="18"/>
  </si>
  <si>
    <t>受付〆切日：令和６年７月１日（月）</t>
    <rPh sb="0" eb="2">
      <t>ウケツケ</t>
    </rPh>
    <rPh sb="2" eb="4">
      <t>シメキリ</t>
    </rPh>
    <rPh sb="4" eb="5">
      <t>ヒ</t>
    </rPh>
    <rPh sb="6" eb="8">
      <t>レイワ</t>
    </rPh>
    <rPh sb="9" eb="10">
      <t>ネン</t>
    </rPh>
    <rPh sb="11" eb="12">
      <t>ガツ</t>
    </rPh>
    <rPh sb="13" eb="14">
      <t>ニチ</t>
    </rPh>
    <rPh sb="15" eb="16">
      <t>ツキ</t>
    </rPh>
    <phoneticPr fontId="19"/>
  </si>
  <si>
    <t>４．対象者</t>
    <rPh sb="2" eb="5">
      <t>タイショウシャ</t>
    </rPh>
    <phoneticPr fontId="19"/>
  </si>
  <si>
    <t>５．対象期間</t>
    <rPh sb="2" eb="4">
      <t>タイショウ</t>
    </rPh>
    <rPh sb="4" eb="6">
      <t>キカン</t>
    </rPh>
    <phoneticPr fontId="19"/>
  </si>
  <si>
    <t>６．交付額算出方法</t>
    <rPh sb="2" eb="4">
      <t>コウフ</t>
    </rPh>
    <rPh sb="4" eb="5">
      <t>ガク</t>
    </rPh>
    <rPh sb="5" eb="7">
      <t>サンシュツ</t>
    </rPh>
    <rPh sb="7" eb="9">
      <t>ホウホウ</t>
    </rPh>
    <phoneticPr fontId="19"/>
  </si>
  <si>
    <t>７．提出書類</t>
    <rPh sb="2" eb="4">
      <t>テイシュツ</t>
    </rPh>
    <rPh sb="4" eb="6">
      <t>ショルイ</t>
    </rPh>
    <phoneticPr fontId="19"/>
  </si>
  <si>
    <t>補助金交付申請書及び添付書類</t>
    <rPh sb="0" eb="3">
      <t>ホジョキン</t>
    </rPh>
    <rPh sb="3" eb="5">
      <t>コウフ</t>
    </rPh>
    <rPh sb="5" eb="8">
      <t>シンセイショ</t>
    </rPh>
    <rPh sb="8" eb="9">
      <t>オヨ</t>
    </rPh>
    <rPh sb="10" eb="12">
      <t>テンプ</t>
    </rPh>
    <rPh sb="12" eb="14">
      <t>ショルイ</t>
    </rPh>
    <phoneticPr fontId="18"/>
  </si>
  <si>
    <t>８．申請書の提出期限</t>
    <rPh sb="2" eb="5">
      <t>シンセイショ</t>
    </rPh>
    <rPh sb="6" eb="8">
      <t>テイシュツ</t>
    </rPh>
    <rPh sb="8" eb="10">
      <t>キゲン</t>
    </rPh>
    <phoneticPr fontId="19"/>
  </si>
  <si>
    <t>９．申請書の提出先</t>
    <rPh sb="2" eb="5">
      <t>シンセイショ</t>
    </rPh>
    <rPh sb="6" eb="9">
      <t>テイシュツサキ</t>
    </rPh>
    <phoneticPr fontId="19"/>
  </si>
  <si>
    <t>申請を無効とする場合がありますので、十分確認のうえ提出してください。</t>
    <phoneticPr fontId="19"/>
  </si>
  <si>
    <t>１．交付申請額</t>
    <rPh sb="2" eb="4">
      <t>コウフ</t>
    </rPh>
    <rPh sb="4" eb="6">
      <t>シンセイ</t>
    </rPh>
    <rPh sb="6" eb="7">
      <t>ガク</t>
    </rPh>
    <phoneticPr fontId="18"/>
  </si>
  <si>
    <t>２．添付書類</t>
    <rPh sb="2" eb="4">
      <t>テンプ</t>
    </rPh>
    <rPh sb="4" eb="6">
      <t>ショルイ</t>
    </rPh>
    <phoneticPr fontId="18"/>
  </si>
  <si>
    <t>３．補助金振込先口座</t>
    <rPh sb="2" eb="5">
      <t>ホジョキン</t>
    </rPh>
    <rPh sb="5" eb="7">
      <t>フリコミ</t>
    </rPh>
    <rPh sb="7" eb="8">
      <t>サキ</t>
    </rPh>
    <rPh sb="8" eb="10">
      <t>コウザ</t>
    </rPh>
    <phoneticPr fontId="18"/>
  </si>
  <si>
    <t>⑥預(貯)金通帳(写)</t>
    <rPh sb="3" eb="4">
      <t>チョ</t>
    </rPh>
    <phoneticPr fontId="19"/>
  </si>
  <si>
    <t>申請する施設に農業用以外の用途がある場合は、農業用目的の部分のみ申請可能であるため、その振り分け根拠を提出すること。</t>
    <rPh sb="0" eb="2">
      <t>シンセイ</t>
    </rPh>
    <rPh sb="28" eb="30">
      <t>ブブン</t>
    </rPh>
    <rPh sb="34" eb="36">
      <t>カノウ</t>
    </rPh>
    <rPh sb="51" eb="53">
      <t>テイシュツ</t>
    </rPh>
    <phoneticPr fontId="19"/>
  </si>
  <si>
    <t>注１）複数施設の場合は、申請書添付書類の「②交付金申請額計算表」より転記。任意様式可。</t>
    <rPh sb="12" eb="15">
      <t>シンセイショ</t>
    </rPh>
    <rPh sb="15" eb="17">
      <t>テンプ</t>
    </rPh>
    <rPh sb="17" eb="19">
      <t>ショルイ</t>
    </rPh>
    <phoneticPr fontId="18"/>
  </si>
  <si>
    <t>注２）行が不足する場合は、適宜、行またはページ複写可</t>
    <rPh sb="25" eb="26">
      <t>カ</t>
    </rPh>
    <phoneticPr fontId="18"/>
  </si>
  <si>
    <t>複数の施設を対象としていれば、施設ごとにまとめてください。</t>
    <rPh sb="0" eb="2">
      <t>フクスウ</t>
    </rPh>
    <rPh sb="3" eb="5">
      <t>シセツ</t>
    </rPh>
    <rPh sb="6" eb="8">
      <t>タイショウ</t>
    </rPh>
    <rPh sb="15" eb="17">
      <t>シセツ</t>
    </rPh>
    <phoneticPr fontId="19"/>
  </si>
  <si>
    <t>貼り付け、別途添付ともに可。</t>
    <rPh sb="0" eb="1">
      <t>ハ</t>
    </rPh>
    <rPh sb="2" eb="3">
      <t>ツ</t>
    </rPh>
    <rPh sb="5" eb="7">
      <t>ベット</t>
    </rPh>
    <rPh sb="7" eb="9">
      <t>テンプ</t>
    </rPh>
    <rPh sb="12" eb="13">
      <t>カ</t>
    </rPh>
    <phoneticPr fontId="19"/>
  </si>
  <si>
    <t>（建物内のポンプなど、機器の種別が分かるもの）</t>
    <rPh sb="1" eb="3">
      <t>タテモノ</t>
    </rPh>
    <rPh sb="3" eb="4">
      <t>ナイ</t>
    </rPh>
    <rPh sb="11" eb="13">
      <t>キキ</t>
    </rPh>
    <rPh sb="14" eb="16">
      <t>シュベツ</t>
    </rPh>
    <rPh sb="17" eb="18">
      <t>ワ</t>
    </rPh>
    <phoneticPr fontId="19"/>
  </si>
  <si>
    <t>⑥預(貯)金通帳（写）</t>
    <rPh sb="1" eb="2">
      <t>ヨ</t>
    </rPh>
    <rPh sb="3" eb="4">
      <t>チョ</t>
    </rPh>
    <rPh sb="5" eb="6">
      <t>キン</t>
    </rPh>
    <rPh sb="6" eb="8">
      <t>ツウチョウ</t>
    </rPh>
    <rPh sb="9" eb="10">
      <t>ウツ</t>
    </rPh>
    <phoneticPr fontId="19"/>
  </si>
  <si>
    <t>１円未満は切捨</t>
    <phoneticPr fontId="18"/>
  </si>
  <si>
    <t>申請に際しての注意事項</t>
    <rPh sb="0" eb="2">
      <t>シンセイ</t>
    </rPh>
    <rPh sb="3" eb="4">
      <t>サイ</t>
    </rPh>
    <rPh sb="7" eb="9">
      <t>チュウイ</t>
    </rPh>
    <rPh sb="9" eb="11">
      <t>ジコウ</t>
    </rPh>
    <phoneticPr fontId="19"/>
  </si>
  <si>
    <t>農業者が構成員となって農業水利施設を管理している団体又は個人</t>
    <rPh sb="0" eb="3">
      <t>ノウギョウシャ</t>
    </rPh>
    <rPh sb="4" eb="7">
      <t>コウセイイン</t>
    </rPh>
    <rPh sb="11" eb="13">
      <t>ノウギョウ</t>
    </rPh>
    <rPh sb="13" eb="15">
      <t>スイリ</t>
    </rPh>
    <rPh sb="15" eb="17">
      <t>シセツ</t>
    </rPh>
    <rPh sb="18" eb="20">
      <t>カンリ</t>
    </rPh>
    <rPh sb="26" eb="27">
      <t>マタ</t>
    </rPh>
    <phoneticPr fontId="19"/>
  </si>
  <si>
    <t>10．問い合わせ先</t>
    <rPh sb="3" eb="4">
      <t>ト</t>
    </rPh>
    <rPh sb="5" eb="6">
      <t>ア</t>
    </rPh>
    <rPh sb="8" eb="9">
      <t>サキ</t>
    </rPh>
    <phoneticPr fontId="19"/>
  </si>
  <si>
    <t>11．申請者許諾事項</t>
    <rPh sb="3" eb="6">
      <t>シンセイシャ</t>
    </rPh>
    <rPh sb="6" eb="8">
      <t>キョダク</t>
    </rPh>
    <rPh sb="8" eb="10">
      <t>ジコウ</t>
    </rPh>
    <phoneticPr fontId="19"/>
  </si>
  <si>
    <t>12．その他</t>
    <rPh sb="5" eb="6">
      <t>ホカ</t>
    </rPh>
    <phoneticPr fontId="19"/>
  </si>
  <si>
    <t>　出雲市HPから【エクセル形式】の電子ファイルをダウンロードし、申請書一式を作成し提出</t>
    <rPh sb="1" eb="4">
      <t>イズモシ</t>
    </rPh>
    <rPh sb="41" eb="43">
      <t>テイシュツ</t>
    </rPh>
    <phoneticPr fontId="19"/>
  </si>
  <si>
    <t>対象施設が複数ある場合、②は施設ごとに作成すること。</t>
    <rPh sb="0" eb="2">
      <t>タイショウ</t>
    </rPh>
    <phoneticPr fontId="19"/>
  </si>
  <si>
    <t>下記が記載された預(貯)金通帳の写しを貼り付けてください。
①金融機関名称
②本・支店名
③預金種目
④口座番号
⑤口座名義人氏名（カナ）
⑥口座名義人氏名</t>
    <rPh sb="0" eb="2">
      <t>カキ</t>
    </rPh>
    <rPh sb="3" eb="5">
      <t>キサイ</t>
    </rPh>
    <rPh sb="8" eb="9">
      <t>アズカリ</t>
    </rPh>
    <rPh sb="10" eb="11">
      <t>チョ</t>
    </rPh>
    <rPh sb="12" eb="13">
      <t>キン</t>
    </rPh>
    <rPh sb="13" eb="15">
      <t>ツウチョウ</t>
    </rPh>
    <rPh sb="16" eb="17">
      <t>ウツ</t>
    </rPh>
    <rPh sb="19" eb="20">
      <t>ハ</t>
    </rPh>
    <rPh sb="21" eb="22">
      <t>ツ</t>
    </rPh>
    <rPh sb="31" eb="33">
      <t>キンユウ</t>
    </rPh>
    <rPh sb="33" eb="35">
      <t>キカン</t>
    </rPh>
    <rPh sb="35" eb="37">
      <t>メイショウ</t>
    </rPh>
    <rPh sb="39" eb="40">
      <t>ホン</t>
    </rPh>
    <rPh sb="41" eb="43">
      <t>シテン</t>
    </rPh>
    <rPh sb="43" eb="44">
      <t>メイ</t>
    </rPh>
    <rPh sb="46" eb="48">
      <t>ヨキン</t>
    </rPh>
    <rPh sb="48" eb="50">
      <t>シュモク</t>
    </rPh>
    <rPh sb="52" eb="54">
      <t>コウザ</t>
    </rPh>
    <rPh sb="54" eb="56">
      <t>バンゴウ</t>
    </rPh>
    <rPh sb="58" eb="60">
      <t>コウザ</t>
    </rPh>
    <rPh sb="60" eb="62">
      <t>メイギ</t>
    </rPh>
    <rPh sb="62" eb="63">
      <t>ヒト</t>
    </rPh>
    <rPh sb="63" eb="65">
      <t>シメイ</t>
    </rPh>
    <phoneticPr fontId="19"/>
  </si>
  <si>
    <t>高圧受電の場合は、保安設備の法定点検時（R5.4月以降に点検実施した結果）の報告書の写しを添付してください。</t>
    <rPh sb="0" eb="2">
      <t>コウアツ</t>
    </rPh>
    <rPh sb="2" eb="4">
      <t>ジュデン</t>
    </rPh>
    <rPh sb="5" eb="7">
      <t>バアイ</t>
    </rPh>
    <rPh sb="9" eb="11">
      <t>ホアン</t>
    </rPh>
    <rPh sb="11" eb="13">
      <t>セツビ</t>
    </rPh>
    <rPh sb="14" eb="16">
      <t>ホウテイ</t>
    </rPh>
    <rPh sb="16" eb="18">
      <t>テンケン</t>
    </rPh>
    <rPh sb="18" eb="19">
      <t>ジ</t>
    </rPh>
    <rPh sb="24" eb="25">
      <t>ツキ</t>
    </rPh>
    <rPh sb="25" eb="27">
      <t>イコウ</t>
    </rPh>
    <rPh sb="28" eb="30">
      <t>テンケン</t>
    </rPh>
    <rPh sb="30" eb="32">
      <t>ジッシ</t>
    </rPh>
    <rPh sb="34" eb="36">
      <t>ケッカ</t>
    </rPh>
    <rPh sb="38" eb="41">
      <t>ホウコクショ</t>
    </rPh>
    <rPh sb="42" eb="43">
      <t>ウツ</t>
    </rPh>
    <rPh sb="45" eb="47">
      <t>テンプ</t>
    </rPh>
    <phoneticPr fontId="19"/>
  </si>
  <si>
    <t>①複数施設集計表（複数施設の場合は添付）</t>
    <rPh sb="1" eb="3">
      <t>フクスウ</t>
    </rPh>
    <rPh sb="3" eb="5">
      <t>シセツ</t>
    </rPh>
    <rPh sb="5" eb="7">
      <t>シュウケイ</t>
    </rPh>
    <phoneticPr fontId="19"/>
  </si>
  <si>
    <t>以下のいずれかに提出してください。</t>
    <rPh sb="0" eb="2">
      <t>イカ</t>
    </rPh>
    <rPh sb="8" eb="10">
      <t>テイシュツ</t>
    </rPh>
    <phoneticPr fontId="18"/>
  </si>
  <si>
    <t>電気料金の支出を証明する書類【領収書の写しなど】を貼り付けてください。</t>
    <rPh sb="0" eb="2">
      <t>デンキ</t>
    </rPh>
    <rPh sb="2" eb="4">
      <t>リョウキン</t>
    </rPh>
    <rPh sb="5" eb="7">
      <t>シシュツ</t>
    </rPh>
    <rPh sb="8" eb="10">
      <t>ショウメイ</t>
    </rPh>
    <rPh sb="12" eb="14">
      <t>ショルイ</t>
    </rPh>
    <rPh sb="15" eb="18">
      <t>リョウシュウショ</t>
    </rPh>
    <rPh sb="19" eb="20">
      <t>ウツ</t>
    </rPh>
    <rPh sb="25" eb="26">
      <t>ハ</t>
    </rPh>
    <rPh sb="27" eb="28">
      <t>ツ</t>
    </rPh>
    <phoneticPr fontId="19"/>
  </si>
  <si>
    <r>
      <t>　契約種別が農事用電力A以外の場合は、対象施設が農業水利施設であることの証明となる</t>
    </r>
    <r>
      <rPr>
        <u/>
        <sz val="16"/>
        <color theme="1"/>
        <rFont val="游ゴシック"/>
        <family val="3"/>
        <charset val="128"/>
        <scheme val="minor"/>
      </rPr>
      <t>図面（受益図面）【受益場所を赤く塗る】</t>
    </r>
    <r>
      <rPr>
        <sz val="16"/>
        <color theme="1"/>
        <rFont val="游ゴシック"/>
        <family val="2"/>
        <scheme val="minor"/>
      </rPr>
      <t>等を提出してください。
　併せて、その図面位置の</t>
    </r>
    <r>
      <rPr>
        <u/>
        <sz val="16"/>
        <color theme="1"/>
        <rFont val="游ゴシック"/>
        <family val="3"/>
        <charset val="128"/>
        <scheme val="minor"/>
      </rPr>
      <t>全景写真（受益地が耕作可能な土地であることがわかる写真）</t>
    </r>
    <r>
      <rPr>
        <sz val="16"/>
        <color theme="1"/>
        <rFont val="游ゴシック"/>
        <family val="2"/>
        <scheme val="minor"/>
      </rPr>
      <t>を貼り付けもしくは別途添付してください。
※受益図面については、「④位置図」に描いてもらっても構いません。</t>
    </r>
    <rPh sb="1" eb="3">
      <t>ケイヤク</t>
    </rPh>
    <rPh sb="3" eb="5">
      <t>シュベツ</t>
    </rPh>
    <rPh sb="6" eb="8">
      <t>ノウジ</t>
    </rPh>
    <rPh sb="8" eb="9">
      <t>ヨウ</t>
    </rPh>
    <rPh sb="9" eb="11">
      <t>デンリョク</t>
    </rPh>
    <rPh sb="12" eb="14">
      <t>イガイ</t>
    </rPh>
    <rPh sb="15" eb="17">
      <t>バアイ</t>
    </rPh>
    <rPh sb="19" eb="21">
      <t>タイショウ</t>
    </rPh>
    <rPh sb="21" eb="23">
      <t>シセツ</t>
    </rPh>
    <rPh sb="24" eb="26">
      <t>ノウギョウ</t>
    </rPh>
    <rPh sb="26" eb="28">
      <t>スイリ</t>
    </rPh>
    <rPh sb="28" eb="30">
      <t>シセツ</t>
    </rPh>
    <rPh sb="36" eb="38">
      <t>ショウメイ</t>
    </rPh>
    <rPh sb="41" eb="43">
      <t>ズメン</t>
    </rPh>
    <rPh sb="44" eb="46">
      <t>ジュエキ</t>
    </rPh>
    <rPh sb="46" eb="48">
      <t>ズメン</t>
    </rPh>
    <rPh sb="50" eb="52">
      <t>ジュエキ</t>
    </rPh>
    <rPh sb="52" eb="54">
      <t>バショ</t>
    </rPh>
    <rPh sb="55" eb="56">
      <t>アカ</t>
    </rPh>
    <rPh sb="57" eb="58">
      <t>ヌ</t>
    </rPh>
    <rPh sb="60" eb="61">
      <t>トウ</t>
    </rPh>
    <rPh sb="62" eb="64">
      <t>テイシュツ</t>
    </rPh>
    <rPh sb="73" eb="74">
      <t>アワ</t>
    </rPh>
    <rPh sb="79" eb="81">
      <t>ズメン</t>
    </rPh>
    <rPh sb="81" eb="83">
      <t>イチ</t>
    </rPh>
    <rPh sb="84" eb="86">
      <t>ゼンケイ</t>
    </rPh>
    <rPh sb="86" eb="88">
      <t>シャシン</t>
    </rPh>
    <rPh sb="89" eb="91">
      <t>ジュエキ</t>
    </rPh>
    <rPh sb="91" eb="92">
      <t>チ</t>
    </rPh>
    <rPh sb="93" eb="95">
      <t>コウサク</t>
    </rPh>
    <rPh sb="95" eb="97">
      <t>カノウ</t>
    </rPh>
    <rPh sb="98" eb="100">
      <t>トチ</t>
    </rPh>
    <rPh sb="109" eb="111">
      <t>シャシン</t>
    </rPh>
    <rPh sb="113" eb="114">
      <t>ハ</t>
    </rPh>
    <rPh sb="115" eb="116">
      <t>ツ</t>
    </rPh>
    <rPh sb="121" eb="123">
      <t>ベット</t>
    </rPh>
    <rPh sb="123" eb="125">
      <t>テンプ</t>
    </rPh>
    <rPh sb="134" eb="136">
      <t>ジュエキ</t>
    </rPh>
    <rPh sb="136" eb="138">
      <t>ズメン</t>
    </rPh>
    <rPh sb="146" eb="149">
      <t>イチズ</t>
    </rPh>
    <rPh sb="151" eb="152">
      <t>カ</t>
    </rPh>
    <rPh sb="159" eb="160">
      <t>カマ</t>
    </rPh>
    <phoneticPr fontId="19"/>
  </si>
  <si>
    <t>委任者</t>
    <rPh sb="0" eb="2">
      <t>イニン</t>
    </rPh>
    <rPh sb="2" eb="3">
      <t>シャ</t>
    </rPh>
    <phoneticPr fontId="18"/>
  </si>
  <si>
    <t>㊞</t>
    <phoneticPr fontId="18"/>
  </si>
  <si>
    <t>(A)</t>
    <phoneticPr fontId="18"/>
  </si>
  <si>
    <t>(円)</t>
    <rPh sb="1" eb="2">
      <t>エン</t>
    </rPh>
    <phoneticPr fontId="18"/>
  </si>
  <si>
    <t>電気料金高騰分計</t>
    <rPh sb="4" eb="6">
      <t>コウトウ</t>
    </rPh>
    <rPh sb="6" eb="7">
      <t>ブン</t>
    </rPh>
    <rPh sb="7" eb="8">
      <t>ケイ</t>
    </rPh>
    <phoneticPr fontId="18"/>
  </si>
  <si>
    <t>(B)</t>
    <phoneticPr fontId="18"/>
  </si>
  <si>
    <t>(C)</t>
    <phoneticPr fontId="18"/>
  </si>
  <si>
    <t>(D)</t>
    <phoneticPr fontId="18"/>
  </si>
  <si>
    <t>(E)</t>
    <phoneticPr fontId="18"/>
  </si>
  <si>
    <t>(F)</t>
    <phoneticPr fontId="18"/>
  </si>
  <si>
    <t>国営造成施設管理事業補助金</t>
    <rPh sb="0" eb="2">
      <t>コクエイ</t>
    </rPh>
    <rPh sb="2" eb="4">
      <t>ゾウセイ</t>
    </rPh>
    <rPh sb="4" eb="6">
      <t>シセツ</t>
    </rPh>
    <rPh sb="6" eb="8">
      <t>カンリ</t>
    </rPh>
    <rPh sb="8" eb="10">
      <t>ジギョウ</t>
    </rPh>
    <rPh sb="10" eb="13">
      <t>ホジョキン</t>
    </rPh>
    <phoneticPr fontId="18"/>
  </si>
  <si>
    <t>国省エネ交付金</t>
    <rPh sb="0" eb="1">
      <t>クニ</t>
    </rPh>
    <rPh sb="1" eb="2">
      <t>ショウ</t>
    </rPh>
    <rPh sb="4" eb="7">
      <t>コウフキン</t>
    </rPh>
    <phoneticPr fontId="18"/>
  </si>
  <si>
    <t>その他補助金</t>
    <rPh sb="2" eb="3">
      <t>ホカ</t>
    </rPh>
    <rPh sb="3" eb="6">
      <t>ホジョキン</t>
    </rPh>
    <phoneticPr fontId="18"/>
  </si>
  <si>
    <t>農業水利施設電気料金高騰対策事業交付金</t>
    <rPh sb="0" eb="2">
      <t>ノウギョウ</t>
    </rPh>
    <rPh sb="2" eb="4">
      <t>スイリ</t>
    </rPh>
    <rPh sb="4" eb="6">
      <t>シセツ</t>
    </rPh>
    <rPh sb="6" eb="8">
      <t>デンキ</t>
    </rPh>
    <rPh sb="8" eb="10">
      <t>リョウキン</t>
    </rPh>
    <rPh sb="10" eb="12">
      <t>コウトウ</t>
    </rPh>
    <rPh sb="12" eb="14">
      <t>タイサク</t>
    </rPh>
    <rPh sb="14" eb="16">
      <t>ジギョウ</t>
    </rPh>
    <rPh sb="16" eb="19">
      <t>コウフキン</t>
    </rPh>
    <phoneticPr fontId="18"/>
  </si>
  <si>
    <t>5月～10月分</t>
    <rPh sb="1" eb="2">
      <t>ツキ</t>
    </rPh>
    <rPh sb="5" eb="6">
      <t>ツキ</t>
    </rPh>
    <rPh sb="6" eb="7">
      <t>ブン</t>
    </rPh>
    <phoneticPr fontId="18"/>
  </si>
  <si>
    <t>11月～翌年4月分</t>
    <rPh sb="2" eb="3">
      <t>ツキ</t>
    </rPh>
    <rPh sb="4" eb="6">
      <t>ヨクネン</t>
    </rPh>
    <rPh sb="7" eb="8">
      <t>ツキ</t>
    </rPh>
    <rPh sb="8" eb="9">
      <t>ブン</t>
    </rPh>
    <phoneticPr fontId="18"/>
  </si>
  <si>
    <t>「該当」の場合(A)/2=(G)</t>
    <rPh sb="1" eb="3">
      <t>ガイトウ</t>
    </rPh>
    <rPh sb="5" eb="7">
      <t>バアイ</t>
    </rPh>
    <phoneticPr fontId="18"/>
  </si>
  <si>
    <t>島根県補助金</t>
    <rPh sb="0" eb="2">
      <t>シマネ</t>
    </rPh>
    <rPh sb="2" eb="3">
      <t>ケン</t>
    </rPh>
    <rPh sb="3" eb="5">
      <t>ホジョ</t>
    </rPh>
    <rPh sb="5" eb="6">
      <t>キン</t>
    </rPh>
    <phoneticPr fontId="18"/>
  </si>
  <si>
    <t>出雲市補助金</t>
    <rPh sb="0" eb="3">
      <t>イズモシ</t>
    </rPh>
    <rPh sb="3" eb="5">
      <t>ホジョ</t>
    </rPh>
    <rPh sb="5" eb="6">
      <t>キン</t>
    </rPh>
    <phoneticPr fontId="18"/>
  </si>
  <si>
    <t>出雲市農業用揚水機場電気料補助金</t>
    <rPh sb="0" eb="3">
      <t>イズモシ</t>
    </rPh>
    <rPh sb="3" eb="6">
      <t>ノウギョウヨウ</t>
    </rPh>
    <rPh sb="6" eb="8">
      <t>ヨウスイ</t>
    </rPh>
    <rPh sb="8" eb="9">
      <t>キ</t>
    </rPh>
    <rPh sb="9" eb="10">
      <t>バ</t>
    </rPh>
    <phoneticPr fontId="18"/>
  </si>
  <si>
    <t>交付申請額(円)</t>
    <rPh sb="0" eb="2">
      <t>コウフ</t>
    </rPh>
    <rPh sb="2" eb="4">
      <t>シンセイ</t>
    </rPh>
    <rPh sb="4" eb="5">
      <t>ガク</t>
    </rPh>
    <phoneticPr fontId="18"/>
  </si>
  <si>
    <t>1円未満切り捨て</t>
    <phoneticPr fontId="18"/>
  </si>
  <si>
    <t>補助金を受けている場合は、交付決定通知書(写)、確定通知書(写)、島根県補助金は施設ごとの交付金申請額計算表を添付してください。</t>
    <rPh sb="33" eb="36">
      <t>シマネケン</t>
    </rPh>
    <rPh sb="36" eb="39">
      <t>ホジョキン</t>
    </rPh>
    <rPh sb="40" eb="42">
      <t>シセツ</t>
    </rPh>
    <rPh sb="45" eb="48">
      <t>コウフキン</t>
    </rPh>
    <rPh sb="48" eb="51">
      <t>シンセイガク</t>
    </rPh>
    <rPh sb="51" eb="53">
      <t>ケイサン</t>
    </rPh>
    <rPh sb="53" eb="54">
      <t>ヒョウ</t>
    </rPh>
    <phoneticPr fontId="18"/>
  </si>
  <si>
    <t>契約種別</t>
    <phoneticPr fontId="18"/>
  </si>
  <si>
    <t>(A)-((B)+(C)+(D)+(E)+(F)+(G))=(H)</t>
    <phoneticPr fontId="18"/>
  </si>
  <si>
    <t>(H)交付申請額（円）</t>
    <phoneticPr fontId="18"/>
  </si>
  <si>
    <t>必要に応じて</t>
    <rPh sb="0" eb="2">
      <t>ヒツヨウ</t>
    </rPh>
    <rPh sb="3" eb="4">
      <t>オウ</t>
    </rPh>
    <phoneticPr fontId="18"/>
  </si>
  <si>
    <t>フリガナ</t>
    <phoneticPr fontId="19"/>
  </si>
  <si>
    <t>預貯金種目</t>
    <rPh sb="0" eb="3">
      <t>ヨチョキン</t>
    </rPh>
    <rPh sb="3" eb="5">
      <t>シュモク</t>
    </rPh>
    <phoneticPr fontId="19"/>
  </si>
  <si>
    <t>令和６年３月１４日更新版</t>
    <phoneticPr fontId="18"/>
  </si>
  <si>
    <t>令和６年３月１４日更新版</t>
    <phoneticPr fontId="18"/>
  </si>
  <si>
    <t>令和６年３月１４日更新版</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</si>
</sst>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176" formatCode="#,##0.00;&quot;▲ &quot;#,##0.00"/>
    <numFmt numFmtId="177" formatCode="#,##0;&quot;▲ &quot;#,##0"/>
    <numFmt numFmtId="178" formatCode="#,##0_ "/>
    <numFmt numFmtId="179" formatCode="#,##0.00_ "/>
    <numFmt numFmtId="180" formatCode="#,##0_);[Red]\(#,##0\)"/>
    <numFmt numFmtId="181" formatCode="[$-411]ge\.m\.d;@"/>
    <numFmt numFmtId="182" formatCode="[$-411]ge\.m\.d\(aaa\)"/>
    <numFmt numFmtId="183" formatCode="#,##0.000_);[Red]\(#,##0.000\)"/>
  </numFmts>
  <fonts count="54">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6"/>
      <name val="游ゴシック"/>
      <family val="3"/>
      <charset val="128"/>
      <scheme val="minor"/>
    </font>
    <font>
      <sz val="11"/>
      <name val="游ゴシック"/>
      <family val="3"/>
      <charset val="128"/>
      <scheme val="minor"/>
    </font>
    <font>
      <sz val="6"/>
      <name val="ＭＳ Ｐゴシック"/>
      <family val="3"/>
      <charset val="128"/>
    </font>
    <font>
      <sz val="11"/>
      <name val="ＭＳ Ｐゴシック"/>
      <family val="3"/>
      <charset val="128"/>
    </font>
    <font>
      <u/>
      <sz val="11"/>
      <color theme="10"/>
      <name val="游ゴシック"/>
      <family val="2"/>
      <charset val="128"/>
      <scheme val="minor"/>
    </font>
    <font>
      <b/>
      <sz val="18"/>
      <color theme="1"/>
      <name val="游ゴシック"/>
      <family val="3"/>
      <charset val="128"/>
      <scheme val="minor"/>
    </font>
    <font>
      <sz val="9"/>
      <color rgb="FFFF0000"/>
      <name val="游ゴシック"/>
      <family val="2"/>
      <charset val="128"/>
      <scheme val="minor"/>
    </font>
    <font>
      <sz val="11"/>
      <color theme="1"/>
      <name val="游ゴシック"/>
      <family val="2"/>
      <scheme val="minor"/>
    </font>
    <font>
      <sz val="9"/>
      <color theme="0"/>
      <name val="游ゴシック"/>
      <family val="2"/>
      <scheme val="minor"/>
    </font>
    <font>
      <b/>
      <sz val="20"/>
      <name val="游ゴシック"/>
      <family val="3"/>
      <charset val="128"/>
      <scheme val="minor"/>
    </font>
    <font>
      <sz val="11"/>
      <color theme="1"/>
      <name val="游ゴシック"/>
      <family val="3"/>
      <charset val="128"/>
      <scheme val="minor"/>
    </font>
    <font>
      <sz val="12"/>
      <color theme="1"/>
      <name val="游ゴシック"/>
      <family val="3"/>
      <charset val="128"/>
      <scheme val="minor"/>
    </font>
    <font>
      <sz val="14"/>
      <color theme="1"/>
      <name val="游ゴシック"/>
      <family val="2"/>
      <scheme val="minor"/>
    </font>
    <font>
      <sz val="14"/>
      <color theme="1"/>
      <name val="游ゴシック"/>
      <family val="3"/>
      <charset val="128"/>
      <scheme val="minor"/>
    </font>
    <font>
      <sz val="9"/>
      <color theme="1"/>
      <name val="游ゴシック"/>
      <family val="2"/>
      <scheme val="minor"/>
    </font>
    <font>
      <sz val="12"/>
      <color theme="1"/>
      <name val="游ゴシック"/>
      <family val="2"/>
      <scheme val="minor"/>
    </font>
    <font>
      <sz val="20"/>
      <color theme="1"/>
      <name val="游ゴシック"/>
      <family val="2"/>
      <scheme val="minor"/>
    </font>
    <font>
      <sz val="10"/>
      <color theme="1"/>
      <name val="游ゴシック"/>
      <family val="2"/>
      <scheme val="minor"/>
    </font>
    <font>
      <sz val="10"/>
      <color theme="1"/>
      <name val="游ゴシック"/>
      <family val="3"/>
      <charset val="128"/>
      <scheme val="minor"/>
    </font>
    <font>
      <sz val="16"/>
      <color theme="1"/>
      <name val="游ゴシック"/>
      <family val="2"/>
      <scheme val="minor"/>
    </font>
    <font>
      <b/>
      <sz val="20"/>
      <color theme="1"/>
      <name val="游ゴシック"/>
      <family val="3"/>
      <charset val="128"/>
      <scheme val="minor"/>
    </font>
    <font>
      <u/>
      <sz val="11"/>
      <color theme="1"/>
      <name val="游ゴシック"/>
      <family val="2"/>
      <scheme val="minor"/>
    </font>
    <font>
      <sz val="16"/>
      <color theme="1"/>
      <name val="游ゴシック"/>
      <family val="3"/>
      <charset val="128"/>
      <scheme val="minor"/>
    </font>
    <font>
      <sz val="18"/>
      <color theme="1"/>
      <name val="游ゴシック"/>
      <family val="2"/>
      <scheme val="minor"/>
    </font>
    <font>
      <sz val="18"/>
      <color theme="1"/>
      <name val="游ゴシック"/>
      <family val="3"/>
      <charset val="128"/>
      <scheme val="minor"/>
    </font>
    <font>
      <sz val="14"/>
      <name val="游ゴシック"/>
      <family val="2"/>
      <scheme val="minor"/>
    </font>
    <font>
      <u/>
      <sz val="16"/>
      <color theme="1"/>
      <name val="游ゴシック"/>
      <family val="3"/>
      <charset val="128"/>
      <scheme val="minor"/>
    </font>
    <font>
      <sz val="20"/>
      <color theme="1"/>
      <name val="游ゴシック"/>
      <family val="2"/>
      <charset val="128"/>
      <scheme val="minor"/>
    </font>
    <font>
      <sz val="20"/>
      <color theme="1"/>
      <name val="游ゴシック"/>
      <family val="3"/>
      <charset val="128"/>
      <scheme val="minor"/>
    </font>
    <font>
      <sz val="20"/>
      <name val="ＭＳ Ｐゴシック"/>
      <family val="3"/>
      <charset val="128"/>
    </font>
    <font>
      <sz val="36"/>
      <color indexed="81"/>
      <name val="MS P ゴシック"/>
      <family val="3"/>
      <charset val="128"/>
    </font>
    <font>
      <b/>
      <sz val="36"/>
      <color indexed="81"/>
      <name val="MS P ゴシック"/>
      <family val="3"/>
      <charset val="128"/>
    </font>
    <font>
      <u/>
      <sz val="11"/>
      <color theme="10"/>
      <name val="游ゴシック"/>
      <family val="2"/>
      <scheme val="minor"/>
    </font>
    <font>
      <sz val="16"/>
      <color theme="1"/>
      <name val="游ゴシック"/>
      <family val="2"/>
      <charset val="128"/>
      <scheme val="minor"/>
    </font>
    <font>
      <u/>
      <sz val="11"/>
      <color theme="1"/>
      <name val="游ゴシック"/>
      <family val="3"/>
      <charset val="128"/>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4"/>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medium">
        <color indexed="64"/>
      </left>
      <right style="thin">
        <color auto="1"/>
      </right>
      <top style="thin">
        <color auto="1"/>
      </top>
      <bottom/>
      <diagonal/>
    </border>
    <border>
      <left style="medium">
        <color indexed="64"/>
      </left>
      <right style="thin">
        <color auto="1"/>
      </right>
      <top/>
      <bottom/>
      <diagonal/>
    </border>
    <border>
      <left style="medium">
        <color indexed="64"/>
      </left>
      <right style="thin">
        <color auto="1"/>
      </right>
      <top style="medium">
        <color indexed="64"/>
      </top>
      <bottom/>
      <diagonal/>
    </border>
    <border>
      <left style="thin">
        <color auto="1"/>
      </left>
      <right style="thin">
        <color indexed="64"/>
      </right>
      <top style="medium">
        <color indexed="64"/>
      </top>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right/>
      <top/>
      <bottom style="dashed">
        <color auto="1"/>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style="thin">
        <color indexed="64"/>
      </right>
      <top style="thin">
        <color indexed="64"/>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s>
  <cellStyleXfs count="5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38" fontId="22" fillId="0" borderId="0" applyFont="0" applyFill="0" applyBorder="0" applyAlignment="0" applyProtection="0"/>
    <xf numFmtId="0" fontId="22" fillId="0" borderId="0">
      <alignment vertical="center"/>
    </xf>
    <xf numFmtId="0" fontId="23" fillId="0" borderId="0" applyNumberForma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xf numFmtId="0" fontId="22" fillId="0" borderId="0">
      <alignment vertical="center"/>
    </xf>
    <xf numFmtId="0" fontId="26" fillId="0" borderId="0"/>
    <xf numFmtId="38" fontId="1" fillId="0" borderId="0" applyFont="0" applyFill="0" applyBorder="0" applyAlignment="0" applyProtection="0">
      <alignment vertical="center"/>
    </xf>
    <xf numFmtId="0" fontId="51" fillId="0" borderId="0" applyNumberFormat="0" applyFill="0" applyBorder="0" applyAlignment="0" applyProtection="0"/>
    <xf numFmtId="38" fontId="26" fillId="0" borderId="0" applyFont="0" applyFill="0" applyBorder="0" applyAlignment="0" applyProtection="0">
      <alignment vertical="center"/>
    </xf>
  </cellStyleXfs>
  <cellXfs count="512">
    <xf numFmtId="0" fontId="0" fillId="0" borderId="0" xfId="0">
      <alignment vertical="center"/>
    </xf>
    <xf numFmtId="0" fontId="0" fillId="0" borderId="0" xfId="0" applyAlignment="1">
      <alignment vertical="center" shrinkToFit="1"/>
    </xf>
    <xf numFmtId="0" fontId="0" fillId="0" borderId="15" xfId="0" applyBorder="1">
      <alignment vertical="center"/>
    </xf>
    <xf numFmtId="0" fontId="0" fillId="0" borderId="18" xfId="0" applyBorder="1">
      <alignment vertical="center"/>
    </xf>
    <xf numFmtId="0" fontId="14" fillId="0" borderId="0" xfId="0" applyFont="1">
      <alignment vertical="center"/>
    </xf>
    <xf numFmtId="0" fontId="23" fillId="0" borderId="0" xfId="45">
      <alignment vertical="center"/>
    </xf>
    <xf numFmtId="182" fontId="0" fillId="0" borderId="0" xfId="0" applyNumberFormat="1" applyAlignment="1">
      <alignment vertical="center" shrinkToFit="1"/>
    </xf>
    <xf numFmtId="182" fontId="14" fillId="0" borderId="0" xfId="0" applyNumberFormat="1" applyFont="1" applyAlignment="1">
      <alignment vertical="center" shrinkToFit="1"/>
    </xf>
    <xf numFmtId="0" fontId="24" fillId="0" borderId="0" xfId="0" applyFont="1">
      <alignment vertical="center"/>
    </xf>
    <xf numFmtId="0" fontId="0" fillId="0" borderId="0" xfId="0" applyBorder="1" applyAlignment="1">
      <alignment vertical="center" shrinkToFit="1"/>
    </xf>
    <xf numFmtId="0" fontId="0" fillId="0" borderId="0" xfId="0" applyBorder="1">
      <alignment vertical="center"/>
    </xf>
    <xf numFmtId="176" fontId="0" fillId="0" borderId="0" xfId="0" applyNumberFormat="1" applyBorder="1" applyAlignment="1">
      <alignment vertical="center" shrinkToFit="1"/>
    </xf>
    <xf numFmtId="0" fontId="22" fillId="0" borderId="0" xfId="48">
      <alignment vertical="center"/>
    </xf>
    <xf numFmtId="6" fontId="22" fillId="0" borderId="0" xfId="46" applyFont="1">
      <alignment vertical="center"/>
    </xf>
    <xf numFmtId="6" fontId="22" fillId="0" borderId="0" xfId="46" quotePrefix="1" applyFont="1">
      <alignment vertical="center"/>
    </xf>
    <xf numFmtId="0" fontId="0" fillId="0" borderId="0" xfId="0" applyBorder="1" applyAlignment="1">
      <alignment vertical="center"/>
    </xf>
    <xf numFmtId="180" fontId="0" fillId="0" borderId="0" xfId="47" applyNumberFormat="1" applyFont="1" applyBorder="1" applyAlignment="1">
      <alignment horizontal="center" vertical="center" shrinkToFit="1"/>
    </xf>
    <xf numFmtId="180" fontId="0" fillId="0" borderId="0" xfId="0" applyNumberFormat="1" applyBorder="1" applyAlignment="1">
      <alignment vertical="center" shrinkToFit="1"/>
    </xf>
    <xf numFmtId="183" fontId="1" fillId="0" borderId="0" xfId="47" applyNumberFormat="1" applyBorder="1" applyAlignment="1">
      <alignment vertical="center" shrinkToFit="1"/>
    </xf>
    <xf numFmtId="183" fontId="0" fillId="0" borderId="0" xfId="0" applyNumberFormat="1" applyBorder="1" applyAlignment="1">
      <alignment vertical="center" shrinkToFit="1"/>
    </xf>
    <xf numFmtId="0" fontId="0" fillId="0" borderId="0" xfId="0">
      <alignment vertical="center"/>
    </xf>
    <xf numFmtId="0" fontId="25" fillId="0" borderId="0" xfId="0" applyFont="1">
      <alignment vertical="center"/>
    </xf>
    <xf numFmtId="0" fontId="0" fillId="0" borderId="0" xfId="0">
      <alignment vertical="center"/>
    </xf>
    <xf numFmtId="0" fontId="0" fillId="0" borderId="16" xfId="0" applyBorder="1">
      <alignment vertical="center"/>
    </xf>
    <xf numFmtId="176" fontId="0" fillId="0" borderId="33" xfId="47" applyNumberFormat="1" applyFont="1" applyBorder="1" applyAlignment="1">
      <alignment horizontal="center" vertical="center" shrinkToFit="1"/>
    </xf>
    <xf numFmtId="176" fontId="0" fillId="0" borderId="31" xfId="47" applyNumberFormat="1" applyFont="1" applyBorder="1" applyAlignment="1">
      <alignment horizontal="center" vertical="center" shrinkToFit="1"/>
    </xf>
    <xf numFmtId="0" fontId="0" fillId="0" borderId="13" xfId="0" applyBorder="1" applyAlignment="1">
      <alignment vertical="center"/>
    </xf>
    <xf numFmtId="176" fontId="0" fillId="0" borderId="13" xfId="47" applyNumberFormat="1" applyFont="1" applyBorder="1" applyAlignment="1">
      <alignment horizontal="center" vertical="center" shrinkToFit="1"/>
    </xf>
    <xf numFmtId="176" fontId="0" fillId="0" borderId="13" xfId="0" applyNumberFormat="1" applyBorder="1" applyAlignment="1">
      <alignment vertical="center" shrinkToFit="1"/>
    </xf>
    <xf numFmtId="176" fontId="1" fillId="0" borderId="13" xfId="47" applyNumberFormat="1" applyFill="1" applyBorder="1" applyAlignment="1">
      <alignment vertical="center" shrinkToFit="1"/>
    </xf>
    <xf numFmtId="176" fontId="0" fillId="0" borderId="13" xfId="0" applyNumberFormat="1" applyFill="1" applyBorder="1" applyAlignment="1">
      <alignment vertical="center" shrinkToFit="1"/>
    </xf>
    <xf numFmtId="176" fontId="1" fillId="0" borderId="13" xfId="47" applyNumberFormat="1" applyBorder="1" applyAlignment="1">
      <alignment vertical="center" shrinkToFit="1"/>
    </xf>
    <xf numFmtId="176" fontId="0" fillId="0" borderId="0" xfId="47" applyNumberFormat="1" applyFont="1" applyBorder="1" applyAlignment="1">
      <alignment horizontal="center" vertical="center" shrinkToFit="1"/>
    </xf>
    <xf numFmtId="176" fontId="1" fillId="0" borderId="0" xfId="47" applyNumberFormat="1" applyFill="1" applyBorder="1" applyAlignment="1">
      <alignment vertical="center" shrinkToFit="1"/>
    </xf>
    <xf numFmtId="176" fontId="0" fillId="0" borderId="0" xfId="0" applyNumberFormat="1" applyFill="1" applyBorder="1" applyAlignment="1">
      <alignment vertical="center" shrinkToFit="1"/>
    </xf>
    <xf numFmtId="176" fontId="1" fillId="0" borderId="0" xfId="47" applyNumberFormat="1" applyBorder="1" applyAlignment="1">
      <alignment vertical="center" shrinkToFit="1"/>
    </xf>
    <xf numFmtId="0" fontId="0" fillId="0" borderId="19" xfId="0" applyBorder="1" applyAlignment="1">
      <alignment vertical="center"/>
    </xf>
    <xf numFmtId="0" fontId="0" fillId="0" borderId="22" xfId="0" applyBorder="1" applyAlignment="1">
      <alignment vertical="center"/>
    </xf>
    <xf numFmtId="0" fontId="0" fillId="0" borderId="20" xfId="0" applyBorder="1" applyAlignment="1">
      <alignment vertical="center"/>
    </xf>
    <xf numFmtId="0" fontId="0" fillId="0" borderId="0" xfId="0" applyAlignment="1">
      <alignment vertical="center" shrinkToFit="1"/>
    </xf>
    <xf numFmtId="0" fontId="0" fillId="0" borderId="0" xfId="0">
      <alignment vertical="center"/>
    </xf>
    <xf numFmtId="0" fontId="0" fillId="0" borderId="0" xfId="0" applyAlignment="1">
      <alignment vertical="center" shrinkToFit="1"/>
    </xf>
    <xf numFmtId="0" fontId="27" fillId="0" borderId="0" xfId="49" applyFont="1"/>
    <xf numFmtId="0" fontId="26" fillId="0" borderId="40" xfId="49" applyBorder="1"/>
    <xf numFmtId="0" fontId="26" fillId="0" borderId="41" xfId="49" applyBorder="1"/>
    <xf numFmtId="0" fontId="26" fillId="0" borderId="42" xfId="49" applyBorder="1"/>
    <xf numFmtId="0" fontId="26" fillId="0" borderId="0" xfId="49"/>
    <xf numFmtId="0" fontId="26" fillId="0" borderId="43" xfId="49" applyBorder="1"/>
    <xf numFmtId="0" fontId="29" fillId="0" borderId="0" xfId="49" applyFont="1"/>
    <xf numFmtId="0" fontId="26" fillId="0" borderId="44" xfId="49" applyBorder="1"/>
    <xf numFmtId="0" fontId="29" fillId="0" borderId="0" xfId="49" applyFont="1" applyAlignment="1">
      <alignment horizontal="center"/>
    </xf>
    <xf numFmtId="0" fontId="29" fillId="0" borderId="0" xfId="49" applyFont="1" applyAlignment="1">
      <alignment horizontal="center" wrapText="1"/>
    </xf>
    <xf numFmtId="0" fontId="30" fillId="0" borderId="0" xfId="49" applyFont="1"/>
    <xf numFmtId="0" fontId="26" fillId="0" borderId="0" xfId="49" applyAlignment="1">
      <alignment vertical="top"/>
    </xf>
    <xf numFmtId="0" fontId="26" fillId="0" borderId="0" xfId="49" applyAlignment="1">
      <alignment vertical="center" wrapText="1"/>
    </xf>
    <xf numFmtId="0" fontId="26" fillId="0" borderId="45" xfId="49" applyBorder="1"/>
    <xf numFmtId="0" fontId="26" fillId="0" borderId="39" xfId="49" applyBorder="1"/>
    <xf numFmtId="0" fontId="26" fillId="0" borderId="39" xfId="49" applyBorder="1" applyAlignment="1">
      <alignment vertical="top"/>
    </xf>
    <xf numFmtId="0" fontId="26" fillId="0" borderId="46" xfId="49" applyBorder="1"/>
    <xf numFmtId="0" fontId="26" fillId="0" borderId="0" xfId="49" applyAlignment="1" applyProtection="1">
      <alignment vertical="center"/>
      <protection locked="0"/>
    </xf>
    <xf numFmtId="0" fontId="31" fillId="0" borderId="0" xfId="49" applyFont="1" applyAlignment="1" applyProtection="1">
      <alignment vertical="center"/>
      <protection locked="0"/>
    </xf>
    <xf numFmtId="0" fontId="34" fillId="0" borderId="0" xfId="49" applyFont="1" applyAlignment="1" applyProtection="1">
      <alignment vertical="center"/>
      <protection locked="0"/>
    </xf>
    <xf numFmtId="0" fontId="36" fillId="0" borderId="0" xfId="49" applyFont="1" applyAlignment="1" applyProtection="1">
      <alignment vertical="center"/>
      <protection locked="0"/>
    </xf>
    <xf numFmtId="0" fontId="39" fillId="0" borderId="0" xfId="49" applyFont="1" applyAlignment="1">
      <alignment horizontal="left"/>
    </xf>
    <xf numFmtId="0" fontId="31" fillId="0" borderId="0" xfId="49" applyFont="1"/>
    <xf numFmtId="0" fontId="40" fillId="0" borderId="0" xfId="49" applyFont="1"/>
    <xf numFmtId="0" fontId="34" fillId="0" borderId="17" xfId="49" applyFont="1" applyBorder="1" applyAlignment="1">
      <alignment horizontal="center" wrapText="1"/>
    </xf>
    <xf numFmtId="0" fontId="34" fillId="0" borderId="13" xfId="49" applyFont="1" applyBorder="1" applyAlignment="1">
      <alignment horizontal="center" wrapText="1"/>
    </xf>
    <xf numFmtId="0" fontId="34" fillId="0" borderId="47" xfId="49" applyFont="1" applyBorder="1" applyAlignment="1">
      <alignment horizontal="center" wrapText="1"/>
    </xf>
    <xf numFmtId="0" fontId="34" fillId="0" borderId="18" xfId="49" applyFont="1" applyBorder="1" applyAlignment="1">
      <alignment horizontal="center" wrapText="1"/>
    </xf>
    <xf numFmtId="0" fontId="34" fillId="0" borderId="0" xfId="49" applyFont="1" applyAlignment="1">
      <alignment horizontal="center" wrapText="1"/>
    </xf>
    <xf numFmtId="0" fontId="34" fillId="0" borderId="48" xfId="49" applyFont="1" applyBorder="1" applyAlignment="1">
      <alignment horizontal="center" wrapText="1"/>
    </xf>
    <xf numFmtId="0" fontId="34" fillId="0" borderId="18" xfId="49" applyFont="1" applyBorder="1" applyAlignment="1">
      <alignment horizontal="left" vertical="center" wrapText="1"/>
    </xf>
    <xf numFmtId="0" fontId="34" fillId="0" borderId="48" xfId="49" applyFont="1" applyBorder="1" applyAlignment="1">
      <alignment horizontal="left" vertical="center" wrapText="1"/>
    </xf>
    <xf numFmtId="0" fontId="34" fillId="0" borderId="0" xfId="49" applyFont="1" applyAlignment="1">
      <alignment horizontal="left" vertical="center" wrapText="1"/>
    </xf>
    <xf numFmtId="0" fontId="30" fillId="0" borderId="18" xfId="49" applyFont="1" applyBorder="1" applyAlignment="1">
      <alignment horizontal="left" vertical="center"/>
    </xf>
    <xf numFmtId="0" fontId="30" fillId="0" borderId="0" xfId="49" applyFont="1" applyAlignment="1">
      <alignment horizontal="left" vertical="center"/>
    </xf>
    <xf numFmtId="0" fontId="30" fillId="0" borderId="48" xfId="49" applyFont="1" applyBorder="1" applyAlignment="1">
      <alignment horizontal="left" vertical="center"/>
    </xf>
    <xf numFmtId="0" fontId="41" fillId="0" borderId="0" xfId="49" applyFont="1" applyAlignment="1">
      <alignment horizontal="left" vertical="center"/>
    </xf>
    <xf numFmtId="0" fontId="32" fillId="0" borderId="18" xfId="49" applyFont="1" applyBorder="1" applyAlignment="1">
      <alignment horizontal="left"/>
    </xf>
    <xf numFmtId="0" fontId="26" fillId="0" borderId="18" xfId="49" applyBorder="1"/>
    <xf numFmtId="0" fontId="26" fillId="0" borderId="48" xfId="49" applyBorder="1"/>
    <xf numFmtId="0" fontId="26" fillId="0" borderId="16" xfId="49" applyBorder="1"/>
    <xf numFmtId="0" fontId="26" fillId="0" borderId="14" xfId="49" applyBorder="1"/>
    <xf numFmtId="0" fontId="26" fillId="0" borderId="21" xfId="49" applyBorder="1"/>
    <xf numFmtId="0" fontId="30" fillId="0" borderId="16" xfId="49" applyFont="1" applyBorder="1" applyAlignment="1">
      <alignment horizontal="left" vertical="center"/>
    </xf>
    <xf numFmtId="0" fontId="30" fillId="0" borderId="14" xfId="49" applyFont="1" applyBorder="1" applyAlignment="1">
      <alignment horizontal="left" vertical="center"/>
    </xf>
    <xf numFmtId="0" fontId="30" fillId="0" borderId="21" xfId="49" applyFont="1" applyBorder="1" applyAlignment="1">
      <alignment horizontal="left" vertical="center"/>
    </xf>
    <xf numFmtId="0" fontId="32" fillId="0" borderId="0" xfId="49" applyFont="1" applyAlignment="1">
      <alignment horizontal="left"/>
    </xf>
    <xf numFmtId="0" fontId="24" fillId="0" borderId="0" xfId="49" applyFont="1" applyAlignment="1">
      <alignment horizontal="left"/>
    </xf>
    <xf numFmtId="0" fontId="26" fillId="0" borderId="48" xfId="49" applyBorder="1" applyAlignment="1">
      <alignment horizontal="center"/>
    </xf>
    <xf numFmtId="0" fontId="26" fillId="0" borderId="17" xfId="49" applyBorder="1" applyAlignment="1" applyProtection="1">
      <alignment vertical="center"/>
      <protection locked="0"/>
    </xf>
    <xf numFmtId="0" fontId="26" fillId="0" borderId="13" xfId="49" applyBorder="1" applyAlignment="1" applyProtection="1">
      <alignment vertical="center"/>
      <protection locked="0"/>
    </xf>
    <xf numFmtId="0" fontId="26" fillId="0" borderId="47" xfId="49" applyBorder="1" applyAlignment="1" applyProtection="1">
      <alignment vertical="center"/>
      <protection locked="0"/>
    </xf>
    <xf numFmtId="0" fontId="29" fillId="0" borderId="0" xfId="49" applyFont="1"/>
    <xf numFmtId="0" fontId="26" fillId="0" borderId="0" xfId="49"/>
    <xf numFmtId="0" fontId="26" fillId="0" borderId="0" xfId="49" applyAlignment="1" applyProtection="1">
      <alignment vertical="center"/>
      <protection locked="0"/>
    </xf>
    <xf numFmtId="179" fontId="22" fillId="0" borderId="0" xfId="48" applyNumberFormat="1" applyAlignment="1">
      <alignment vertical="center" shrinkToFit="1"/>
    </xf>
    <xf numFmtId="0" fontId="0" fillId="0" borderId="0" xfId="0" applyAlignment="1">
      <alignment vertical="center" shrinkToFit="1"/>
    </xf>
    <xf numFmtId="0" fontId="26" fillId="0" borderId="14" xfId="49" applyBorder="1" applyAlignment="1" applyProtection="1">
      <alignment vertical="center"/>
      <protection locked="0"/>
    </xf>
    <xf numFmtId="0" fontId="33" fillId="0" borderId="13" xfId="49" applyFont="1" applyBorder="1" applyAlignment="1" applyProtection="1">
      <alignment vertical="center"/>
      <protection locked="0"/>
    </xf>
    <xf numFmtId="0" fontId="26" fillId="0" borderId="22" xfId="49" applyBorder="1" applyAlignment="1" applyProtection="1">
      <alignment vertical="center"/>
      <protection locked="0"/>
    </xf>
    <xf numFmtId="0" fontId="26" fillId="0" borderId="0" xfId="49" applyBorder="1" applyAlignment="1" applyProtection="1">
      <alignment horizontal="center" vertical="center" shrinkToFit="1"/>
      <protection locked="0"/>
    </xf>
    <xf numFmtId="0" fontId="0" fillId="0" borderId="0" xfId="0" applyBorder="1" applyAlignment="1">
      <alignment horizontal="center" vertical="center" shrinkToFit="1"/>
    </xf>
    <xf numFmtId="0" fontId="26" fillId="0" borderId="0" xfId="49" applyBorder="1" applyAlignment="1" applyProtection="1">
      <alignment vertical="center" shrinkToFit="1"/>
      <protection locked="0"/>
    </xf>
    <xf numFmtId="0" fontId="0" fillId="0" borderId="19" xfId="0" applyBorder="1" applyAlignment="1">
      <alignment vertical="center"/>
    </xf>
    <xf numFmtId="0" fontId="0" fillId="0" borderId="22" xfId="0" applyBorder="1" applyAlignment="1">
      <alignment vertical="center"/>
    </xf>
    <xf numFmtId="0" fontId="0" fillId="0" borderId="20" xfId="0" applyBorder="1" applyAlignment="1">
      <alignment vertical="center"/>
    </xf>
    <xf numFmtId="179" fontId="22" fillId="0" borderId="0" xfId="48" applyNumberFormat="1" applyAlignment="1">
      <alignment vertical="center" shrinkToFit="1"/>
    </xf>
    <xf numFmtId="0" fontId="0" fillId="0" borderId="0" xfId="0" applyAlignment="1">
      <alignment vertical="center" shrinkToFit="1"/>
    </xf>
    <xf numFmtId="0" fontId="0" fillId="0" borderId="0" xfId="0" applyBorder="1" applyAlignment="1">
      <alignment vertical="center" shrinkToFit="1"/>
    </xf>
    <xf numFmtId="0" fontId="46" fillId="0" borderId="0" xfId="0" applyFont="1" applyAlignment="1">
      <alignment vertical="center"/>
    </xf>
    <xf numFmtId="0" fontId="47" fillId="0" borderId="0" xfId="0" applyFont="1">
      <alignment vertical="center"/>
    </xf>
    <xf numFmtId="179" fontId="22" fillId="0" borderId="0" xfId="48" applyNumberFormat="1" applyBorder="1" applyAlignment="1">
      <alignment vertical="center" shrinkToFit="1"/>
    </xf>
    <xf numFmtId="180" fontId="22" fillId="0" borderId="0" xfId="48" applyNumberFormat="1" applyBorder="1" applyAlignment="1">
      <alignment vertical="center" shrinkToFit="1"/>
    </xf>
    <xf numFmtId="0" fontId="29" fillId="0" borderId="0" xfId="49" applyFont="1"/>
    <xf numFmtId="0" fontId="26" fillId="0" borderId="0" xfId="49"/>
    <xf numFmtId="0" fontId="26" fillId="0" borderId="0" xfId="49" applyAlignment="1" applyProtection="1">
      <alignment vertical="center" wrapText="1"/>
      <protection locked="0"/>
    </xf>
    <xf numFmtId="0" fontId="37" fillId="0" borderId="0" xfId="49" applyFont="1" applyAlignment="1" applyProtection="1">
      <alignment vertical="top"/>
      <protection locked="0"/>
    </xf>
    <xf numFmtId="0" fontId="26" fillId="0" borderId="0" xfId="49" applyAlignment="1" applyProtection="1">
      <alignment vertical="center"/>
      <protection locked="0"/>
    </xf>
    <xf numFmtId="0" fontId="26" fillId="0" borderId="0" xfId="49" applyAlignment="1" applyProtection="1">
      <alignment horizontal="center" vertical="center"/>
      <protection locked="0"/>
    </xf>
    <xf numFmtId="0" fontId="36" fillId="0" borderId="0" xfId="49" applyFont="1" applyAlignment="1" applyProtection="1">
      <alignment vertical="top" wrapText="1"/>
      <protection locked="0"/>
    </xf>
    <xf numFmtId="0" fontId="46" fillId="0" borderId="14" xfId="0" applyFont="1" applyBorder="1" applyAlignment="1">
      <alignment vertical="center"/>
    </xf>
    <xf numFmtId="0" fontId="26" fillId="0" borderId="20" xfId="49" applyBorder="1" applyAlignment="1" applyProtection="1">
      <alignment vertical="center"/>
      <protection locked="0"/>
    </xf>
    <xf numFmtId="0" fontId="26" fillId="0" borderId="0" xfId="49" applyBorder="1" applyAlignment="1" applyProtection="1">
      <alignment vertical="center"/>
      <protection locked="0"/>
    </xf>
    <xf numFmtId="0" fontId="26" fillId="0" borderId="48" xfId="49" applyBorder="1" applyAlignment="1" applyProtection="1">
      <alignment vertical="center"/>
      <protection locked="0"/>
    </xf>
    <xf numFmtId="0" fontId="29" fillId="0" borderId="0" xfId="49" applyFont="1"/>
    <xf numFmtId="0" fontId="33" fillId="0" borderId="22" xfId="49" applyFont="1" applyBorder="1" applyAlignment="1" applyProtection="1">
      <alignment vertical="center" shrinkToFit="1"/>
      <protection locked="0"/>
    </xf>
    <xf numFmtId="0" fontId="26" fillId="0" borderId="48" xfId="49" applyBorder="1" applyAlignment="1">
      <alignment horizontal="center"/>
    </xf>
    <xf numFmtId="0" fontId="23" fillId="0" borderId="0" xfId="45" applyAlignment="1"/>
    <xf numFmtId="0" fontId="29" fillId="0" borderId="0" xfId="49" applyFont="1" applyAlignment="1">
      <alignment shrinkToFit="1"/>
    </xf>
    <xf numFmtId="0" fontId="29" fillId="0" borderId="0" xfId="49" applyFont="1"/>
    <xf numFmtId="0" fontId="29" fillId="0" borderId="41" xfId="49" applyFont="1" applyBorder="1"/>
    <xf numFmtId="0" fontId="29" fillId="0" borderId="0" xfId="49" applyFont="1" applyAlignment="1">
      <alignment horizontal="left" wrapText="1"/>
    </xf>
    <xf numFmtId="0" fontId="29" fillId="0" borderId="39" xfId="49" applyFont="1" applyBorder="1"/>
    <xf numFmtId="0" fontId="34" fillId="0" borderId="18" xfId="49" applyFont="1" applyBorder="1" applyAlignment="1">
      <alignment horizontal="center"/>
    </xf>
    <xf numFmtId="0" fontId="34" fillId="0" borderId="0" xfId="49" applyFont="1" applyAlignment="1">
      <alignment horizontal="center"/>
    </xf>
    <xf numFmtId="0" fontId="34" fillId="0" borderId="48" xfId="49" applyFont="1" applyBorder="1" applyAlignment="1">
      <alignment horizontal="center"/>
    </xf>
    <xf numFmtId="0" fontId="37" fillId="0" borderId="19" xfId="49" applyFont="1" applyBorder="1" applyAlignment="1" applyProtection="1">
      <alignment vertical="center"/>
      <protection locked="0"/>
    </xf>
    <xf numFmtId="0" fontId="37" fillId="0" borderId="18" xfId="49" applyFont="1" applyBorder="1" applyAlignment="1" applyProtection="1">
      <alignment vertical="center"/>
      <protection locked="0"/>
    </xf>
    <xf numFmtId="0" fontId="37" fillId="0" borderId="0" xfId="49" applyFont="1" applyBorder="1" applyAlignment="1" applyProtection="1">
      <alignment vertical="center"/>
      <protection locked="0"/>
    </xf>
    <xf numFmtId="0" fontId="37" fillId="0" borderId="22" xfId="49" applyFont="1" applyBorder="1" applyAlignment="1" applyProtection="1">
      <alignment vertical="center"/>
      <protection locked="0"/>
    </xf>
    <xf numFmtId="0" fontId="26" fillId="0" borderId="0" xfId="49" applyAlignment="1" applyProtection="1">
      <alignment vertical="center"/>
      <protection locked="0"/>
    </xf>
    <xf numFmtId="0" fontId="0" fillId="0" borderId="0" xfId="0" applyAlignment="1">
      <alignment vertical="center" shrinkToFit="1"/>
    </xf>
    <xf numFmtId="0" fontId="0" fillId="0" borderId="16" xfId="0" applyBorder="1" applyAlignment="1">
      <alignment horizontal="center" vertical="center" shrinkToFit="1"/>
    </xf>
    <xf numFmtId="0" fontId="0" fillId="0" borderId="14" xfId="0" applyBorder="1" applyAlignment="1">
      <alignment horizontal="center" vertical="center" shrinkToFit="1"/>
    </xf>
    <xf numFmtId="0" fontId="0" fillId="0" borderId="21" xfId="0" applyBorder="1" applyAlignment="1">
      <alignment horizontal="center" vertical="center" shrinkToFit="1"/>
    </xf>
    <xf numFmtId="0" fontId="0" fillId="0" borderId="0" xfId="0" applyBorder="1" applyAlignment="1">
      <alignment vertical="center" shrinkToFit="1"/>
    </xf>
    <xf numFmtId="0" fontId="26" fillId="0" borderId="0" xfId="49" applyAlignment="1">
      <alignment horizontal="right"/>
    </xf>
    <xf numFmtId="0" fontId="26" fillId="0" borderId="0" xfId="49"/>
    <xf numFmtId="0" fontId="26" fillId="0" borderId="0" xfId="49" applyAlignment="1" applyProtection="1">
      <alignment vertical="center"/>
      <protection locked="0"/>
    </xf>
    <xf numFmtId="0" fontId="26" fillId="0" borderId="0" xfId="49" applyAlignment="1">
      <alignment horizontal="right"/>
    </xf>
    <xf numFmtId="0" fontId="0" fillId="0" borderId="0" xfId="0" applyAlignment="1">
      <alignment horizontal="right"/>
    </xf>
    <xf numFmtId="0" fontId="26" fillId="0" borderId="0" xfId="49" applyAlignment="1">
      <alignment wrapText="1"/>
    </xf>
    <xf numFmtId="0" fontId="26" fillId="0" borderId="0" xfId="49"/>
    <xf numFmtId="0" fontId="28" fillId="0" borderId="39" xfId="49" applyFont="1" applyBorder="1" applyAlignment="1">
      <alignment horizontal="center"/>
    </xf>
    <xf numFmtId="0" fontId="20" fillId="0" borderId="39" xfId="49" applyFont="1" applyBorder="1" applyAlignment="1">
      <alignment horizontal="center"/>
    </xf>
    <xf numFmtId="0" fontId="29" fillId="0" borderId="41" xfId="49" applyFont="1" applyBorder="1" applyAlignment="1">
      <alignment wrapText="1"/>
    </xf>
    <xf numFmtId="0" fontId="29" fillId="0" borderId="0" xfId="49" applyFont="1"/>
    <xf numFmtId="0" fontId="20" fillId="0" borderId="0" xfId="49" applyFont="1" applyAlignment="1">
      <alignment wrapText="1"/>
    </xf>
    <xf numFmtId="0" fontId="26" fillId="0" borderId="0" xfId="49" applyAlignment="1" applyProtection="1">
      <alignment horizontal="center" vertical="center"/>
      <protection locked="0"/>
    </xf>
    <xf numFmtId="0" fontId="26" fillId="33" borderId="22" xfId="49" applyFill="1" applyBorder="1" applyAlignment="1" applyProtection="1">
      <alignment vertical="center" shrinkToFit="1"/>
      <protection locked="0"/>
    </xf>
    <xf numFmtId="0" fontId="37" fillId="0" borderId="0" xfId="49" applyFont="1" applyAlignment="1" applyProtection="1">
      <alignment vertical="top" wrapText="1"/>
      <protection locked="0"/>
    </xf>
    <xf numFmtId="0" fontId="31" fillId="0" borderId="0" xfId="49" applyFont="1" applyAlignment="1" applyProtection="1">
      <alignment horizontal="center" vertical="center" wrapText="1"/>
      <protection locked="0"/>
    </xf>
    <xf numFmtId="0" fontId="32" fillId="0" borderId="0" xfId="49" applyFont="1" applyAlignment="1" applyProtection="1">
      <alignment horizontal="center" vertical="center"/>
      <protection locked="0"/>
    </xf>
    <xf numFmtId="0" fontId="26" fillId="33" borderId="0" xfId="49" applyFill="1" applyAlignment="1" applyProtection="1">
      <alignment horizontal="right" vertical="center" shrinkToFit="1"/>
      <protection locked="0"/>
    </xf>
    <xf numFmtId="0" fontId="26" fillId="33" borderId="14" xfId="49" applyFill="1" applyBorder="1" applyAlignment="1" applyProtection="1">
      <alignment vertical="center" shrinkToFit="1"/>
      <protection locked="0"/>
    </xf>
    <xf numFmtId="0" fontId="26" fillId="33" borderId="13" xfId="49" applyFill="1" applyBorder="1" applyAlignment="1" applyProtection="1">
      <alignment vertical="center" wrapText="1"/>
      <protection locked="0"/>
    </xf>
    <xf numFmtId="0" fontId="26" fillId="33" borderId="14" xfId="49" applyFill="1" applyBorder="1" applyAlignment="1" applyProtection="1">
      <alignment vertical="center" wrapText="1"/>
      <protection locked="0"/>
    </xf>
    <xf numFmtId="0" fontId="26" fillId="33" borderId="0" xfId="49" applyFill="1" applyAlignment="1" applyProtection="1">
      <alignment vertical="center" wrapText="1"/>
      <protection locked="0"/>
    </xf>
    <xf numFmtId="0" fontId="26" fillId="0" borderId="0" xfId="49" applyAlignment="1" applyProtection="1">
      <alignment vertical="center" wrapText="1"/>
      <protection locked="0"/>
    </xf>
    <xf numFmtId="0" fontId="26" fillId="0" borderId="17" xfId="49" applyBorder="1" applyAlignment="1" applyProtection="1">
      <alignment horizontal="center" vertical="center" shrinkToFit="1"/>
      <protection locked="0"/>
    </xf>
    <xf numFmtId="0" fontId="26" fillId="0" borderId="13" xfId="49" applyBorder="1" applyAlignment="1" applyProtection="1">
      <alignment horizontal="center" vertical="center" shrinkToFit="1"/>
      <protection locked="0"/>
    </xf>
    <xf numFmtId="0" fontId="26" fillId="0" borderId="47" xfId="49" applyBorder="1" applyAlignment="1" applyProtection="1">
      <alignment horizontal="center" vertical="center" shrinkToFit="1"/>
      <protection locked="0"/>
    </xf>
    <xf numFmtId="0" fontId="26" fillId="0" borderId="16" xfId="49" applyBorder="1" applyAlignment="1" applyProtection="1">
      <alignment horizontal="center" vertical="center" shrinkToFit="1"/>
      <protection locked="0"/>
    </xf>
    <xf numFmtId="0" fontId="26" fillId="0" borderId="14" xfId="49" applyBorder="1" applyAlignment="1" applyProtection="1">
      <alignment horizontal="center" vertical="center" shrinkToFit="1"/>
      <protection locked="0"/>
    </xf>
    <xf numFmtId="0" fontId="26" fillId="0" borderId="21" xfId="49" applyBorder="1" applyAlignment="1" applyProtection="1">
      <alignment horizontal="center" vertical="center" shrinkToFit="1"/>
      <protection locked="0"/>
    </xf>
    <xf numFmtId="178" fontId="35" fillId="33" borderId="17" xfId="49" applyNumberFormat="1" applyFont="1" applyFill="1" applyBorder="1" applyAlignment="1">
      <alignment vertical="center"/>
    </xf>
    <xf numFmtId="178" fontId="35" fillId="33" borderId="13" xfId="49" applyNumberFormat="1" applyFont="1" applyFill="1" applyBorder="1" applyAlignment="1">
      <alignment vertical="center"/>
    </xf>
    <xf numFmtId="178" fontId="35" fillId="33" borderId="16" xfId="49" applyNumberFormat="1" applyFont="1" applyFill="1" applyBorder="1" applyAlignment="1">
      <alignment vertical="center"/>
    </xf>
    <xf numFmtId="178" fontId="35" fillId="33" borderId="14" xfId="49" applyNumberFormat="1" applyFont="1" applyFill="1" applyBorder="1" applyAlignment="1">
      <alignment vertical="center"/>
    </xf>
    <xf numFmtId="0" fontId="35" fillId="0" borderId="13" xfId="49" applyFont="1" applyBorder="1" applyAlignment="1" applyProtection="1">
      <alignment horizontal="left" vertical="center" shrinkToFit="1"/>
      <protection locked="0"/>
    </xf>
    <xf numFmtId="0" fontId="35" fillId="0" borderId="47" xfId="49" applyFont="1" applyBorder="1" applyAlignment="1" applyProtection="1">
      <alignment horizontal="left" vertical="center" shrinkToFit="1"/>
      <protection locked="0"/>
    </xf>
    <xf numFmtId="0" fontId="35" fillId="0" borderId="14" xfId="49" applyFont="1" applyBorder="1" applyAlignment="1" applyProtection="1">
      <alignment horizontal="left" vertical="center" shrinkToFit="1"/>
      <protection locked="0"/>
    </xf>
    <xf numFmtId="0" fontId="35" fillId="0" borderId="21" xfId="49" applyFont="1" applyBorder="1" applyAlignment="1" applyProtection="1">
      <alignment horizontal="left" vertical="center" shrinkToFit="1"/>
      <protection locked="0"/>
    </xf>
    <xf numFmtId="0" fontId="26" fillId="0" borderId="18" xfId="49" applyBorder="1" applyAlignment="1" applyProtection="1">
      <alignment vertical="center"/>
      <protection locked="0"/>
    </xf>
    <xf numFmtId="0" fontId="26" fillId="0" borderId="0" xfId="49" applyAlignment="1" applyProtection="1">
      <alignment vertical="center"/>
      <protection locked="0"/>
    </xf>
    <xf numFmtId="0" fontId="36" fillId="0" borderId="0" xfId="49" applyFont="1" applyAlignment="1" applyProtection="1">
      <alignment vertical="top" wrapText="1"/>
      <protection locked="0"/>
    </xf>
    <xf numFmtId="0" fontId="26" fillId="0" borderId="10" xfId="49" applyBorder="1" applyAlignment="1" applyProtection="1">
      <alignment horizontal="center" vertical="center" shrinkToFit="1"/>
      <protection locked="0"/>
    </xf>
    <xf numFmtId="0" fontId="33" fillId="0" borderId="22" xfId="49" applyFont="1" applyBorder="1" applyAlignment="1" applyProtection="1">
      <alignment vertical="center" shrinkToFit="1"/>
      <protection locked="0"/>
    </xf>
    <xf numFmtId="0" fontId="26" fillId="0" borderId="19" xfId="49" applyBorder="1" applyAlignment="1" applyProtection="1">
      <alignment horizontal="center" vertical="center" shrinkToFit="1"/>
      <protection locked="0"/>
    </xf>
    <xf numFmtId="0" fontId="0" fillId="0" borderId="22" xfId="0" applyBorder="1" applyAlignment="1">
      <alignment horizontal="center" vertical="center" shrinkToFit="1"/>
    </xf>
    <xf numFmtId="0" fontId="0" fillId="0" borderId="20" xfId="0" applyBorder="1" applyAlignment="1">
      <alignment horizontal="center" vertical="center" shrinkToFit="1"/>
    </xf>
    <xf numFmtId="0" fontId="36" fillId="0" borderId="0" xfId="49" applyFont="1" applyAlignment="1" applyProtection="1">
      <alignment vertical="top"/>
      <protection locked="0"/>
    </xf>
    <xf numFmtId="0" fontId="37" fillId="0" borderId="0" xfId="49" applyFont="1" applyAlignment="1" applyProtection="1">
      <alignment vertical="top"/>
      <protection locked="0"/>
    </xf>
    <xf numFmtId="0" fontId="37" fillId="0" borderId="19" xfId="49" applyFont="1" applyBorder="1" applyAlignment="1" applyProtection="1">
      <alignment vertical="center"/>
      <protection locked="0"/>
    </xf>
    <xf numFmtId="0" fontId="37" fillId="0" borderId="22" xfId="0" applyFont="1" applyBorder="1" applyAlignment="1">
      <alignment vertical="center"/>
    </xf>
    <xf numFmtId="0" fontId="0" fillId="0" borderId="22" xfId="0" applyBorder="1" applyAlignment="1">
      <alignment vertical="center"/>
    </xf>
    <xf numFmtId="0" fontId="26" fillId="33" borderId="10" xfId="49" applyFill="1" applyBorder="1" applyAlignment="1" applyProtection="1">
      <alignment horizontal="center" vertical="center" shrinkToFit="1"/>
      <protection locked="0"/>
    </xf>
    <xf numFmtId="0" fontId="0" fillId="33" borderId="10" xfId="0" applyFill="1" applyBorder="1" applyAlignment="1">
      <alignment horizontal="center" vertical="center" shrinkToFit="1"/>
    </xf>
    <xf numFmtId="0" fontId="0" fillId="33" borderId="10" xfId="0" applyFill="1" applyBorder="1" applyAlignment="1">
      <alignment vertical="center" shrinkToFit="1"/>
    </xf>
    <xf numFmtId="0" fontId="0" fillId="0" borderId="10" xfId="0" applyBorder="1" applyAlignment="1">
      <alignment vertical="center" shrinkToFit="1"/>
    </xf>
    <xf numFmtId="0" fontId="0" fillId="0" borderId="10" xfId="0" applyBorder="1" applyAlignment="1">
      <alignment horizontal="center" vertical="center" shrinkToFit="1"/>
    </xf>
    <xf numFmtId="0" fontId="26" fillId="33" borderId="50" xfId="49" applyFill="1" applyBorder="1" applyAlignment="1" applyProtection="1">
      <alignment horizontal="center" vertical="center" shrinkToFit="1"/>
      <protection locked="0"/>
    </xf>
    <xf numFmtId="0" fontId="0" fillId="33" borderId="50" xfId="0" applyFill="1" applyBorder="1" applyAlignment="1">
      <alignment horizontal="center" vertical="center" shrinkToFit="1"/>
    </xf>
    <xf numFmtId="0" fontId="26" fillId="33" borderId="49" xfId="49" applyFill="1" applyBorder="1" applyAlignment="1" applyProtection="1">
      <alignment horizontal="center" vertical="center" shrinkToFit="1"/>
      <protection locked="0"/>
    </xf>
    <xf numFmtId="0" fontId="0" fillId="33" borderId="49" xfId="0" applyFill="1" applyBorder="1" applyAlignment="1">
      <alignment horizontal="center" vertical="center" shrinkToFit="1"/>
    </xf>
    <xf numFmtId="0" fontId="26" fillId="0" borderId="22" xfId="49" applyBorder="1" applyAlignment="1" applyProtection="1">
      <alignment horizontal="center" vertical="center" shrinkToFit="1"/>
      <protection locked="0"/>
    </xf>
    <xf numFmtId="0" fontId="26" fillId="0" borderId="20" xfId="49" applyBorder="1" applyAlignment="1" applyProtection="1">
      <alignment horizontal="center" vertical="center" shrinkToFit="1"/>
      <protection locked="0"/>
    </xf>
    <xf numFmtId="0" fontId="0" fillId="33" borderId="51" xfId="0" applyFill="1" applyBorder="1" applyAlignment="1">
      <alignment horizontal="center" vertical="center" shrinkToFit="1"/>
    </xf>
    <xf numFmtId="0" fontId="26" fillId="0" borderId="10" xfId="49" applyBorder="1" applyAlignment="1" applyProtection="1">
      <alignment vertical="center" textRotation="255" shrinkToFit="1"/>
      <protection locked="0"/>
    </xf>
    <xf numFmtId="0" fontId="0" fillId="0" borderId="10" xfId="0" applyBorder="1" applyAlignment="1">
      <alignment vertical="center" textRotation="255" shrinkToFit="1"/>
    </xf>
    <xf numFmtId="0" fontId="26" fillId="0" borderId="11" xfId="49" applyBorder="1" applyAlignment="1" applyProtection="1">
      <alignment horizontal="center" vertical="center" shrinkToFit="1"/>
      <protection locked="0"/>
    </xf>
    <xf numFmtId="0" fontId="0" fillId="0" borderId="11" xfId="0" applyBorder="1" applyAlignment="1">
      <alignment horizontal="center" vertical="center" shrinkToFit="1"/>
    </xf>
    <xf numFmtId="0" fontId="26" fillId="0" borderId="12" xfId="49" applyBorder="1" applyAlignment="1" applyProtection="1">
      <alignment horizontal="center" vertical="center" shrinkToFit="1"/>
      <protection locked="0"/>
    </xf>
    <xf numFmtId="0" fontId="0" fillId="0" borderId="12" xfId="0" applyBorder="1" applyAlignment="1">
      <alignment horizontal="center" vertical="center" shrinkToFit="1"/>
    </xf>
    <xf numFmtId="0" fontId="26" fillId="33" borderId="10" xfId="49" applyFill="1" applyBorder="1" applyAlignment="1" applyProtection="1">
      <alignment vertical="center" shrinkToFit="1"/>
      <protection locked="0"/>
    </xf>
    <xf numFmtId="0" fontId="26" fillId="33" borderId="17" xfId="49" applyFill="1" applyBorder="1" applyAlignment="1" applyProtection="1">
      <alignment vertical="center" shrinkToFit="1"/>
      <protection locked="0"/>
    </xf>
    <xf numFmtId="0" fontId="0" fillId="33" borderId="13" xfId="0" applyFill="1" applyBorder="1" applyAlignment="1">
      <alignment vertical="center" shrinkToFit="1"/>
    </xf>
    <xf numFmtId="0" fontId="0" fillId="33" borderId="47" xfId="0" applyFill="1" applyBorder="1" applyAlignment="1">
      <alignment vertical="center" shrinkToFit="1"/>
    </xf>
    <xf numFmtId="0" fontId="0" fillId="0" borderId="16" xfId="0" applyBorder="1" applyAlignment="1">
      <alignment vertical="center" shrinkToFit="1"/>
    </xf>
    <xf numFmtId="0" fontId="0" fillId="0" borderId="14" xfId="0" applyBorder="1" applyAlignment="1">
      <alignment vertical="center" shrinkToFit="1"/>
    </xf>
    <xf numFmtId="0" fontId="0" fillId="0" borderId="21" xfId="0" applyBorder="1" applyAlignment="1">
      <alignment vertical="center" shrinkToFit="1"/>
    </xf>
    <xf numFmtId="0" fontId="26" fillId="33" borderId="53" xfId="49" applyFill="1" applyBorder="1" applyAlignment="1" applyProtection="1">
      <alignment vertical="center" shrinkToFit="1"/>
      <protection locked="0"/>
    </xf>
    <xf numFmtId="0" fontId="26" fillId="33" borderId="54" xfId="49" applyFill="1" applyBorder="1" applyAlignment="1" applyProtection="1">
      <alignment vertical="center" shrinkToFit="1"/>
      <protection locked="0"/>
    </xf>
    <xf numFmtId="0" fontId="0" fillId="33" borderId="52" xfId="0" applyFill="1" applyBorder="1" applyAlignment="1">
      <alignment vertical="center" shrinkToFit="1"/>
    </xf>
    <xf numFmtId="0" fontId="26" fillId="33" borderId="16" xfId="49" applyFill="1" applyBorder="1" applyAlignment="1" applyProtection="1">
      <alignment vertical="center" shrinkToFit="1"/>
      <protection locked="0"/>
    </xf>
    <xf numFmtId="0" fontId="26" fillId="33" borderId="21" xfId="49" applyFill="1" applyBorder="1" applyAlignment="1" applyProtection="1">
      <alignment vertical="center" shrinkToFit="1"/>
      <protection locked="0"/>
    </xf>
    <xf numFmtId="0" fontId="32" fillId="33" borderId="13" xfId="0" applyFont="1" applyFill="1" applyBorder="1" applyAlignment="1">
      <alignment horizontal="center" vertical="center" shrinkToFit="1"/>
    </xf>
    <xf numFmtId="0" fontId="32" fillId="0" borderId="13" xfId="0" applyFont="1" applyBorder="1" applyAlignment="1">
      <alignment horizontal="center" vertical="center" shrinkToFit="1"/>
    </xf>
    <xf numFmtId="0" fontId="32" fillId="0" borderId="47" xfId="0" applyFont="1" applyBorder="1" applyAlignment="1">
      <alignment horizontal="center" vertical="center" shrinkToFit="1"/>
    </xf>
    <xf numFmtId="0" fontId="32" fillId="0" borderId="14" xfId="0" applyFont="1" applyBorder="1" applyAlignment="1">
      <alignment horizontal="center" vertical="center" shrinkToFit="1"/>
    </xf>
    <xf numFmtId="0" fontId="32" fillId="0" borderId="21" xfId="0" applyFont="1" applyBorder="1" applyAlignment="1">
      <alignment horizontal="center" vertical="center" shrinkToFit="1"/>
    </xf>
    <xf numFmtId="0" fontId="26" fillId="0" borderId="52" xfId="49" applyBorder="1" applyAlignment="1" applyProtection="1">
      <alignment horizontal="center" vertical="center" shrinkToFit="1"/>
      <protection locked="0"/>
    </xf>
    <xf numFmtId="0" fontId="0" fillId="0" borderId="52" xfId="0" applyBorder="1" applyAlignment="1">
      <alignment horizontal="center" vertical="center" shrinkToFit="1"/>
    </xf>
    <xf numFmtId="0" fontId="0" fillId="0" borderId="13" xfId="0" applyBorder="1" applyAlignment="1">
      <alignment vertical="center" shrinkToFit="1"/>
    </xf>
    <xf numFmtId="0" fontId="46" fillId="0" borderId="0" xfId="0" applyFont="1" applyAlignment="1">
      <alignment vertical="center"/>
    </xf>
    <xf numFmtId="0" fontId="46" fillId="0" borderId="10" xfId="0" applyFont="1" applyBorder="1" applyAlignment="1">
      <alignment horizontal="center" vertical="center" shrinkToFit="1"/>
    </xf>
    <xf numFmtId="0" fontId="47" fillId="0" borderId="10" xfId="0" applyFont="1" applyBorder="1" applyAlignment="1">
      <alignment horizontal="center" vertical="center" shrinkToFit="1"/>
    </xf>
    <xf numFmtId="0" fontId="47" fillId="0" borderId="0" xfId="0" applyFont="1" applyAlignment="1">
      <alignment vertical="center" shrinkToFit="1"/>
    </xf>
    <xf numFmtId="0" fontId="0" fillId="0" borderId="0" xfId="0" applyAlignment="1">
      <alignment vertical="center" shrinkToFit="1"/>
    </xf>
    <xf numFmtId="0" fontId="46" fillId="0" borderId="17" xfId="0" applyFont="1" applyBorder="1" applyAlignment="1">
      <alignment horizontal="center" vertical="center" shrinkToFit="1"/>
    </xf>
    <xf numFmtId="0" fontId="46" fillId="0" borderId="13" xfId="0" applyFont="1" applyBorder="1" applyAlignment="1">
      <alignment horizontal="center" vertical="center" shrinkToFit="1"/>
    </xf>
    <xf numFmtId="0" fontId="46" fillId="0" borderId="47" xfId="0" applyFont="1" applyBorder="1" applyAlignment="1">
      <alignment horizontal="center" vertical="center" shrinkToFit="1"/>
    </xf>
    <xf numFmtId="0" fontId="47" fillId="0" borderId="16" xfId="0" applyFont="1" applyBorder="1" applyAlignment="1">
      <alignment horizontal="center" vertical="center" shrinkToFit="1"/>
    </xf>
    <xf numFmtId="0" fontId="47" fillId="0" borderId="14" xfId="0" applyFont="1" applyBorder="1" applyAlignment="1">
      <alignment horizontal="center" vertical="center" shrinkToFit="1"/>
    </xf>
    <xf numFmtId="0" fontId="47" fillId="0" borderId="21" xfId="0" applyFont="1" applyBorder="1" applyAlignment="1">
      <alignment horizontal="center" vertical="center" shrinkToFit="1"/>
    </xf>
    <xf numFmtId="177" fontId="46" fillId="33" borderId="17" xfId="0" applyNumberFormat="1" applyFont="1" applyFill="1" applyBorder="1" applyAlignment="1">
      <alignment vertical="center" shrinkToFit="1"/>
    </xf>
    <xf numFmtId="177" fontId="46" fillId="33" borderId="13" xfId="0" applyNumberFormat="1" applyFont="1" applyFill="1" applyBorder="1" applyAlignment="1">
      <alignment vertical="center" shrinkToFit="1"/>
    </xf>
    <xf numFmtId="177" fontId="46" fillId="33" borderId="47" xfId="0" applyNumberFormat="1" applyFont="1" applyFill="1" applyBorder="1" applyAlignment="1">
      <alignment vertical="center" shrinkToFit="1"/>
    </xf>
    <xf numFmtId="177" fontId="47" fillId="33" borderId="16" xfId="0" applyNumberFormat="1" applyFont="1" applyFill="1" applyBorder="1" applyAlignment="1">
      <alignment vertical="center" shrinkToFit="1"/>
    </xf>
    <xf numFmtId="177" fontId="47" fillId="33" borderId="14" xfId="0" applyNumberFormat="1" applyFont="1" applyFill="1" applyBorder="1" applyAlignment="1">
      <alignment vertical="center" shrinkToFit="1"/>
    </xf>
    <xf numFmtId="177" fontId="47" fillId="33" borderId="21" xfId="0" applyNumberFormat="1" applyFont="1" applyFill="1" applyBorder="1" applyAlignment="1">
      <alignment vertical="center" shrinkToFit="1"/>
    </xf>
    <xf numFmtId="0" fontId="47" fillId="0" borderId="13" xfId="0" applyFont="1" applyBorder="1" applyAlignment="1">
      <alignment horizontal="center" vertical="center" shrinkToFit="1"/>
    </xf>
    <xf numFmtId="0" fontId="0" fillId="0" borderId="47" xfId="0" applyBorder="1" applyAlignment="1">
      <alignment vertical="center" shrinkToFit="1"/>
    </xf>
    <xf numFmtId="0" fontId="47" fillId="33" borderId="17" xfId="0" applyFont="1" applyFill="1" applyBorder="1" applyAlignment="1">
      <alignment horizontal="center" vertical="center" shrinkToFit="1"/>
    </xf>
    <xf numFmtId="0" fontId="47" fillId="33" borderId="13" xfId="0" applyFont="1" applyFill="1" applyBorder="1" applyAlignment="1">
      <alignment horizontal="center" vertical="center" shrinkToFit="1"/>
    </xf>
    <xf numFmtId="0" fontId="47" fillId="33" borderId="16" xfId="0" applyFont="1" applyFill="1" applyBorder="1" applyAlignment="1">
      <alignment horizontal="center" vertical="center" shrinkToFit="1"/>
    </xf>
    <xf numFmtId="0" fontId="47" fillId="33" borderId="14" xfId="0" applyFont="1" applyFill="1" applyBorder="1" applyAlignment="1">
      <alignment horizontal="center" vertical="center" shrinkToFit="1"/>
    </xf>
    <xf numFmtId="0" fontId="0" fillId="33" borderId="14" xfId="0" applyFill="1" applyBorder="1" applyAlignment="1">
      <alignment vertical="center" shrinkToFit="1"/>
    </xf>
    <xf numFmtId="177" fontId="46" fillId="0" borderId="17" xfId="0" applyNumberFormat="1" applyFont="1" applyBorder="1" applyAlignment="1">
      <alignment horizontal="right" vertical="center" shrinkToFit="1"/>
    </xf>
    <xf numFmtId="177" fontId="46" fillId="0" borderId="13" xfId="0" applyNumberFormat="1" applyFont="1" applyBorder="1" applyAlignment="1">
      <alignment horizontal="right" vertical="center" shrinkToFit="1"/>
    </xf>
    <xf numFmtId="177" fontId="46" fillId="0" borderId="47" xfId="0" applyNumberFormat="1" applyFont="1" applyBorder="1" applyAlignment="1">
      <alignment horizontal="right" vertical="center" shrinkToFit="1"/>
    </xf>
    <xf numFmtId="177" fontId="47" fillId="0" borderId="16" xfId="0" applyNumberFormat="1" applyFont="1" applyBorder="1" applyAlignment="1">
      <alignment horizontal="right" vertical="center" shrinkToFit="1"/>
    </xf>
    <xf numFmtId="177" fontId="47" fillId="0" borderId="14" xfId="0" applyNumberFormat="1" applyFont="1" applyBorder="1" applyAlignment="1">
      <alignment horizontal="right" vertical="center" shrinkToFit="1"/>
    </xf>
    <xf numFmtId="177" fontId="47" fillId="0" borderId="21" xfId="0" applyNumberFormat="1" applyFont="1" applyBorder="1" applyAlignment="1">
      <alignment horizontal="right" vertical="center" shrinkToFit="1"/>
    </xf>
    <xf numFmtId="177" fontId="46" fillId="0" borderId="17" xfId="0" applyNumberFormat="1" applyFont="1" applyBorder="1" applyAlignment="1">
      <alignment vertical="center" shrinkToFit="1"/>
    </xf>
    <xf numFmtId="177" fontId="46" fillId="0" borderId="13" xfId="0" applyNumberFormat="1" applyFont="1" applyBorder="1" applyAlignment="1">
      <alignment vertical="center" shrinkToFit="1"/>
    </xf>
    <xf numFmtId="177" fontId="46" fillId="0" borderId="47" xfId="0" applyNumberFormat="1" applyFont="1" applyBorder="1" applyAlignment="1">
      <alignment vertical="center" shrinkToFit="1"/>
    </xf>
    <xf numFmtId="177" fontId="47" fillId="0" borderId="16" xfId="0" applyNumberFormat="1" applyFont="1" applyBorder="1" applyAlignment="1">
      <alignment vertical="center" shrinkToFit="1"/>
    </xf>
    <xf numFmtId="177" fontId="47" fillId="0" borderId="14" xfId="0" applyNumberFormat="1" applyFont="1" applyBorder="1" applyAlignment="1">
      <alignment vertical="center" shrinkToFit="1"/>
    </xf>
    <xf numFmtId="177" fontId="47" fillId="0" borderId="21" xfId="0" applyNumberFormat="1" applyFont="1" applyBorder="1" applyAlignment="1">
      <alignment vertical="center" shrinkToFit="1"/>
    </xf>
    <xf numFmtId="0" fontId="48" fillId="0" borderId="0" xfId="48" applyFont="1" applyAlignment="1">
      <alignment vertical="center" shrinkToFit="1"/>
    </xf>
    <xf numFmtId="0" fontId="46" fillId="0" borderId="0" xfId="0" applyFont="1" applyAlignment="1">
      <alignment vertical="center" shrinkToFit="1"/>
    </xf>
    <xf numFmtId="0" fontId="25" fillId="0" borderId="0" xfId="0" applyFont="1" applyAlignment="1">
      <alignment vertical="center" shrinkToFit="1"/>
    </xf>
    <xf numFmtId="0" fontId="22" fillId="0" borderId="0" xfId="48" applyAlignment="1">
      <alignment vertical="center" shrinkToFit="1"/>
    </xf>
    <xf numFmtId="179" fontId="48" fillId="0" borderId="0" xfId="48" applyNumberFormat="1" applyFont="1" applyBorder="1" applyAlignment="1">
      <alignment vertical="center" shrinkToFit="1"/>
    </xf>
    <xf numFmtId="0" fontId="46" fillId="0" borderId="0" xfId="0" applyFont="1" applyBorder="1" applyAlignment="1">
      <alignment vertical="center" shrinkToFit="1"/>
    </xf>
    <xf numFmtId="0" fontId="48" fillId="0" borderId="0" xfId="48" quotePrefix="1" applyFont="1" applyBorder="1" applyAlignment="1">
      <alignment vertical="center"/>
    </xf>
    <xf numFmtId="0" fontId="46" fillId="0" borderId="0" xfId="0" applyFont="1" applyBorder="1" applyAlignment="1">
      <alignment vertical="center"/>
    </xf>
    <xf numFmtId="179" fontId="48" fillId="0" borderId="0" xfId="48" applyNumberFormat="1" applyFont="1" applyAlignment="1">
      <alignment vertical="center" shrinkToFit="1"/>
    </xf>
    <xf numFmtId="176" fontId="1" fillId="0" borderId="10" xfId="47" applyNumberFormat="1" applyBorder="1" applyAlignment="1">
      <alignment vertical="center" shrinkToFit="1"/>
    </xf>
    <xf numFmtId="176" fontId="0" fillId="0" borderId="10" xfId="0" applyNumberFormat="1" applyBorder="1" applyAlignment="1">
      <alignment vertical="center" shrinkToFit="1"/>
    </xf>
    <xf numFmtId="176" fontId="0" fillId="0" borderId="27" xfId="0" applyNumberFormat="1" applyBorder="1" applyAlignment="1">
      <alignment vertical="center" shrinkToFit="1"/>
    </xf>
    <xf numFmtId="176" fontId="1" fillId="0" borderId="24" xfId="47" applyNumberFormat="1" applyBorder="1" applyAlignment="1">
      <alignment vertical="center" shrinkToFit="1"/>
    </xf>
    <xf numFmtId="176" fontId="0" fillId="0" borderId="24" xfId="0" applyNumberFormat="1" applyBorder="1" applyAlignment="1">
      <alignment vertical="center" shrinkToFit="1"/>
    </xf>
    <xf numFmtId="176" fontId="0" fillId="0" borderId="25" xfId="0" applyNumberFormat="1" applyBorder="1" applyAlignment="1">
      <alignment vertical="center" shrinkToFit="1"/>
    </xf>
    <xf numFmtId="179" fontId="1" fillId="0" borderId="10" xfId="47" applyNumberFormat="1" applyBorder="1" applyAlignment="1">
      <alignment vertical="center" shrinkToFit="1"/>
    </xf>
    <xf numFmtId="179" fontId="0" fillId="0" borderId="10" xfId="0" applyNumberFormat="1" applyBorder="1" applyAlignment="1">
      <alignment vertical="center" shrinkToFit="1"/>
    </xf>
    <xf numFmtId="176" fontId="1" fillId="0" borderId="29" xfId="47" applyNumberFormat="1" applyBorder="1" applyAlignment="1">
      <alignment vertical="center" shrinkToFit="1"/>
    </xf>
    <xf numFmtId="176" fontId="0" fillId="0" borderId="29" xfId="0" applyNumberFormat="1" applyBorder="1" applyAlignment="1">
      <alignment vertical="center" shrinkToFit="1"/>
    </xf>
    <xf numFmtId="179" fontId="48" fillId="0" borderId="10" xfId="48" applyNumberFormat="1" applyFont="1" applyBorder="1" applyAlignment="1">
      <alignment vertical="center" shrinkToFit="1"/>
    </xf>
    <xf numFmtId="0" fontId="46" fillId="0" borderId="10" xfId="0" applyFont="1" applyBorder="1" applyAlignment="1">
      <alignment vertical="center" shrinkToFit="1"/>
    </xf>
    <xf numFmtId="0" fontId="46" fillId="0" borderId="48" xfId="0" applyFont="1" applyBorder="1" applyAlignment="1">
      <alignment vertical="center" shrinkToFit="1"/>
    </xf>
    <xf numFmtId="180" fontId="48" fillId="0" borderId="10" xfId="48" applyNumberFormat="1" applyFont="1" applyBorder="1" applyAlignment="1">
      <alignment vertical="center" shrinkToFit="1"/>
    </xf>
    <xf numFmtId="0" fontId="48" fillId="0" borderId="18" xfId="48" applyFont="1" applyBorder="1" applyAlignment="1">
      <alignment vertical="center"/>
    </xf>
    <xf numFmtId="0" fontId="46" fillId="0" borderId="18" xfId="0" applyFont="1" applyBorder="1" applyAlignment="1">
      <alignment vertical="center"/>
    </xf>
    <xf numFmtId="0" fontId="47" fillId="0" borderId="14" xfId="0" applyFont="1" applyBorder="1" applyAlignment="1">
      <alignment vertical="center" shrinkToFit="1"/>
    </xf>
    <xf numFmtId="180" fontId="0" fillId="0" borderId="19" xfId="47" applyNumberFormat="1" applyFont="1" applyBorder="1" applyAlignment="1">
      <alignment horizontal="center" vertical="center" shrinkToFit="1"/>
    </xf>
    <xf numFmtId="180" fontId="0" fillId="0" borderId="22" xfId="47" applyNumberFormat="1" applyFont="1" applyBorder="1" applyAlignment="1">
      <alignment horizontal="center" vertical="center" shrinkToFit="1"/>
    </xf>
    <xf numFmtId="180" fontId="0" fillId="0" borderId="22" xfId="0" applyNumberFormat="1" applyBorder="1" applyAlignment="1">
      <alignment vertical="center" shrinkToFit="1"/>
    </xf>
    <xf numFmtId="180" fontId="0" fillId="0" borderId="20" xfId="0" applyNumberFormat="1" applyBorder="1" applyAlignment="1">
      <alignment vertical="center" shrinkToFit="1"/>
    </xf>
    <xf numFmtId="181" fontId="1" fillId="34" borderId="19" xfId="47" applyNumberFormat="1" applyFill="1" applyBorder="1" applyAlignment="1">
      <alignment vertical="center" shrinkToFit="1"/>
    </xf>
    <xf numFmtId="181" fontId="0" fillId="34" borderId="22" xfId="0" applyNumberFormat="1" applyFill="1" applyBorder="1" applyAlignment="1">
      <alignment vertical="center" shrinkToFit="1"/>
    </xf>
    <xf numFmtId="181" fontId="0" fillId="34" borderId="20" xfId="0" applyNumberFormat="1" applyFill="1" applyBorder="1" applyAlignment="1">
      <alignment vertical="center" shrinkToFit="1"/>
    </xf>
    <xf numFmtId="181" fontId="0" fillId="34" borderId="19" xfId="47" applyNumberFormat="1" applyFont="1" applyFill="1" applyBorder="1" applyAlignment="1">
      <alignment vertical="center" shrinkToFit="1"/>
    </xf>
    <xf numFmtId="180" fontId="0" fillId="0" borderId="23" xfId="47" applyNumberFormat="1" applyFont="1" applyBorder="1" applyAlignment="1">
      <alignment horizontal="center" vertical="center" shrinkToFit="1"/>
    </xf>
    <xf numFmtId="180" fontId="0" fillId="0" borderId="24" xfId="47" applyNumberFormat="1" applyFont="1" applyBorder="1" applyAlignment="1">
      <alignment horizontal="center" vertical="center" shrinkToFit="1"/>
    </xf>
    <xf numFmtId="180" fontId="0" fillId="0" borderId="24" xfId="0" applyNumberFormat="1" applyBorder="1" applyAlignment="1">
      <alignment vertical="center" shrinkToFit="1"/>
    </xf>
    <xf numFmtId="0" fontId="0" fillId="0" borderId="0" xfId="0" applyAlignment="1">
      <alignment vertical="center"/>
    </xf>
    <xf numFmtId="0" fontId="47" fillId="0" borderId="14" xfId="0" applyFont="1" applyBorder="1" applyAlignment="1">
      <alignment vertical="center"/>
    </xf>
    <xf numFmtId="0" fontId="47" fillId="0" borderId="0" xfId="0" applyFont="1" applyBorder="1" applyAlignment="1">
      <alignment vertical="center"/>
    </xf>
    <xf numFmtId="0" fontId="47" fillId="33" borderId="10" xfId="0" applyFont="1" applyFill="1" applyBorder="1" applyAlignment="1">
      <alignment vertical="center" shrinkToFit="1"/>
    </xf>
    <xf numFmtId="180" fontId="47" fillId="33" borderId="17" xfId="47" applyNumberFormat="1" applyFont="1" applyFill="1" applyBorder="1" applyAlignment="1">
      <alignment horizontal="center" vertical="center" shrinkToFit="1"/>
    </xf>
    <xf numFmtId="180" fontId="47" fillId="33" borderId="13" xfId="47" applyNumberFormat="1" applyFont="1" applyFill="1" applyBorder="1" applyAlignment="1">
      <alignment horizontal="center" vertical="center" shrinkToFit="1"/>
    </xf>
    <xf numFmtId="0" fontId="0" fillId="0" borderId="13" xfId="0" applyBorder="1" applyAlignment="1">
      <alignment horizontal="center" vertical="center" shrinkToFit="1"/>
    </xf>
    <xf numFmtId="0" fontId="0" fillId="0" borderId="47" xfId="0" applyBorder="1" applyAlignment="1">
      <alignment horizontal="center" vertical="center" shrinkToFit="1"/>
    </xf>
    <xf numFmtId="180" fontId="47" fillId="33" borderId="16" xfId="47" applyNumberFormat="1" applyFont="1" applyFill="1" applyBorder="1" applyAlignment="1">
      <alignment horizontal="center" vertical="center" shrinkToFit="1"/>
    </xf>
    <xf numFmtId="180" fontId="47" fillId="33" borderId="14" xfId="47" applyNumberFormat="1" applyFont="1" applyFill="1" applyBorder="1" applyAlignment="1">
      <alignment horizontal="center" vertical="center" shrinkToFit="1"/>
    </xf>
    <xf numFmtId="0" fontId="0" fillId="0" borderId="14" xfId="0" applyBorder="1" applyAlignment="1">
      <alignment horizontal="center" vertical="center" shrinkToFit="1"/>
    </xf>
    <xf numFmtId="0" fontId="0" fillId="0" borderId="21" xfId="0" applyBorder="1" applyAlignment="1">
      <alignment horizontal="center" vertical="center" shrinkToFit="1"/>
    </xf>
    <xf numFmtId="0" fontId="0" fillId="33" borderId="13" xfId="0" applyFill="1" applyBorder="1" applyAlignment="1">
      <alignment horizontal="center" vertical="center" shrinkToFit="1"/>
    </xf>
    <xf numFmtId="0" fontId="0" fillId="33" borderId="47" xfId="0" applyFill="1" applyBorder="1" applyAlignment="1">
      <alignment horizontal="center" vertical="center" shrinkToFit="1"/>
    </xf>
    <xf numFmtId="0" fontId="0" fillId="33" borderId="16" xfId="0" applyFill="1" applyBorder="1" applyAlignment="1">
      <alignment horizontal="center" vertical="center" shrinkToFit="1"/>
    </xf>
    <xf numFmtId="0" fontId="0" fillId="33" borderId="14" xfId="0" applyFill="1" applyBorder="1" applyAlignment="1">
      <alignment horizontal="center" vertical="center" shrinkToFit="1"/>
    </xf>
    <xf numFmtId="0" fontId="0" fillId="33" borderId="21" xfId="0" applyFill="1" applyBorder="1" applyAlignment="1">
      <alignment horizontal="center" vertical="center" shrinkToFit="1"/>
    </xf>
    <xf numFmtId="0" fontId="52" fillId="0" borderId="17" xfId="0" applyFont="1" applyBorder="1" applyAlignment="1">
      <alignment vertical="center" wrapText="1"/>
    </xf>
    <xf numFmtId="0" fontId="41" fillId="0" borderId="13" xfId="0" applyFont="1" applyBorder="1" applyAlignment="1">
      <alignment vertical="center" wrapText="1"/>
    </xf>
    <xf numFmtId="0" fontId="41" fillId="0" borderId="47" xfId="0" applyFont="1" applyBorder="1" applyAlignment="1">
      <alignment vertical="center" wrapText="1"/>
    </xf>
    <xf numFmtId="0" fontId="52" fillId="0" borderId="18" xfId="0" applyFont="1" applyBorder="1" applyAlignment="1">
      <alignment vertical="center" wrapText="1"/>
    </xf>
    <xf numFmtId="0" fontId="41" fillId="0" borderId="0" xfId="0" applyFont="1" applyBorder="1" applyAlignment="1">
      <alignment vertical="center" wrapText="1"/>
    </xf>
    <xf numFmtId="0" fontId="41" fillId="0" borderId="48" xfId="0" applyFont="1" applyBorder="1" applyAlignment="1">
      <alignment vertical="center" wrapText="1"/>
    </xf>
    <xf numFmtId="0" fontId="41" fillId="0" borderId="18" xfId="0" applyFont="1" applyBorder="1" applyAlignment="1">
      <alignment vertical="center" wrapText="1"/>
    </xf>
    <xf numFmtId="0" fontId="52" fillId="0" borderId="17" xfId="0" applyFont="1" applyBorder="1" applyAlignment="1">
      <alignment horizontal="center" vertical="center" wrapText="1"/>
    </xf>
    <xf numFmtId="0" fontId="0" fillId="0" borderId="13" xfId="0" applyBorder="1" applyAlignment="1">
      <alignment horizontal="center" vertical="center" wrapText="1"/>
    </xf>
    <xf numFmtId="0" fontId="0" fillId="0" borderId="47" xfId="0" applyBorder="1" applyAlignment="1">
      <alignment horizontal="center" vertical="center" wrapText="1"/>
    </xf>
    <xf numFmtId="0" fontId="0" fillId="0" borderId="18" xfId="0" applyBorder="1" applyAlignment="1">
      <alignment horizontal="center" vertical="center" wrapText="1"/>
    </xf>
    <xf numFmtId="0" fontId="0" fillId="0" borderId="0" xfId="0" applyBorder="1" applyAlignment="1">
      <alignment horizontal="center" vertical="center" wrapText="1"/>
    </xf>
    <xf numFmtId="0" fontId="0" fillId="0" borderId="48" xfId="0" applyBorder="1" applyAlignment="1">
      <alignment horizontal="center" vertical="center" wrapText="1"/>
    </xf>
    <xf numFmtId="0" fontId="52" fillId="0" borderId="18" xfId="0" applyFont="1" applyBorder="1" applyAlignment="1">
      <alignment vertical="center" shrinkToFit="1"/>
    </xf>
    <xf numFmtId="0" fontId="0" fillId="0" borderId="0" xfId="0" applyBorder="1" applyAlignment="1">
      <alignment vertical="center" shrinkToFit="1"/>
    </xf>
    <xf numFmtId="0" fontId="0" fillId="0" borderId="48" xfId="0" applyBorder="1" applyAlignment="1">
      <alignment vertical="center" shrinkToFit="1"/>
    </xf>
    <xf numFmtId="0" fontId="0" fillId="0" borderId="18" xfId="0" applyBorder="1" applyAlignment="1">
      <alignment vertical="center" shrinkToFit="1"/>
    </xf>
    <xf numFmtId="0" fontId="41" fillId="0" borderId="18" xfId="0" applyFont="1" applyBorder="1" applyAlignment="1">
      <alignment horizontal="center" vertical="center" shrinkToFit="1"/>
    </xf>
    <xf numFmtId="0" fontId="0" fillId="0" borderId="0" xfId="0" applyAlignment="1">
      <alignment horizontal="center" vertical="center" shrinkToFit="1"/>
    </xf>
    <xf numFmtId="0" fontId="0" fillId="0" borderId="48" xfId="0" applyBorder="1" applyAlignment="1">
      <alignment horizontal="center" vertical="center" shrinkToFit="1"/>
    </xf>
    <xf numFmtId="0" fontId="0" fillId="33" borderId="18" xfId="0" applyFill="1" applyBorder="1" applyAlignment="1">
      <alignment horizontal="center" vertical="center" shrinkToFit="1"/>
    </xf>
    <xf numFmtId="0" fontId="0" fillId="33" borderId="0" xfId="0" applyFill="1" applyBorder="1" applyAlignment="1">
      <alignment horizontal="center" vertical="center" shrinkToFit="1"/>
    </xf>
    <xf numFmtId="0" fontId="0" fillId="0" borderId="0" xfId="0" applyBorder="1" applyAlignment="1">
      <alignment vertical="center"/>
    </xf>
    <xf numFmtId="0" fontId="0" fillId="0" borderId="48" xfId="0" applyBorder="1" applyAlignment="1">
      <alignment vertical="center"/>
    </xf>
    <xf numFmtId="181" fontId="0" fillId="34" borderId="22" xfId="47" applyNumberFormat="1" applyFont="1" applyFill="1" applyBorder="1" applyAlignment="1">
      <alignment vertical="center" shrinkToFit="1"/>
    </xf>
    <xf numFmtId="181" fontId="0" fillId="34" borderId="20" xfId="47" applyNumberFormat="1" applyFont="1" applyFill="1" applyBorder="1" applyAlignment="1">
      <alignment vertical="center" shrinkToFit="1"/>
    </xf>
    <xf numFmtId="180" fontId="0" fillId="0" borderId="10" xfId="47" applyNumberFormat="1" applyFont="1" applyBorder="1" applyAlignment="1">
      <alignment horizontal="center" vertical="center" shrinkToFit="1"/>
    </xf>
    <xf numFmtId="176" fontId="0" fillId="0" borderId="30" xfId="0" applyNumberFormat="1" applyBorder="1" applyAlignment="1">
      <alignment vertical="center" shrinkToFit="1"/>
    </xf>
    <xf numFmtId="183" fontId="1" fillId="0" borderId="10" xfId="47" applyNumberFormat="1" applyBorder="1" applyAlignment="1">
      <alignment vertical="center" shrinkToFit="1"/>
    </xf>
    <xf numFmtId="183" fontId="0" fillId="0" borderId="10" xfId="0" applyNumberFormat="1" applyBorder="1" applyAlignment="1">
      <alignment vertical="center" shrinkToFit="1"/>
    </xf>
    <xf numFmtId="176" fontId="0" fillId="0" borderId="10" xfId="47" applyNumberFormat="1" applyFont="1" applyBorder="1" applyAlignment="1">
      <alignment horizontal="center" vertical="center" shrinkToFit="1"/>
    </xf>
    <xf numFmtId="181" fontId="0" fillId="0" borderId="19" xfId="47" applyNumberFormat="1" applyFont="1" applyFill="1" applyBorder="1" applyAlignment="1">
      <alignment vertical="center" shrinkToFit="1"/>
    </xf>
    <xf numFmtId="181" fontId="0" fillId="0" borderId="22" xfId="47" applyNumberFormat="1" applyFont="1" applyFill="1" applyBorder="1" applyAlignment="1">
      <alignment vertical="center" shrinkToFit="1"/>
    </xf>
    <xf numFmtId="181" fontId="0" fillId="0" borderId="20" xfId="47" applyNumberFormat="1" applyFont="1" applyFill="1" applyBorder="1" applyAlignment="1">
      <alignment vertical="center" shrinkToFit="1"/>
    </xf>
    <xf numFmtId="180" fontId="0" fillId="0" borderId="10" xfId="0" applyNumberFormat="1" applyBorder="1" applyAlignment="1">
      <alignment vertical="center" shrinkToFit="1"/>
    </xf>
    <xf numFmtId="180" fontId="1" fillId="0" borderId="19" xfId="47" applyNumberFormat="1" applyBorder="1" applyAlignment="1">
      <alignment vertical="center" shrinkToFit="1"/>
    </xf>
    <xf numFmtId="176" fontId="1" fillId="0" borderId="12" xfId="47" applyNumberFormat="1" applyBorder="1" applyAlignment="1">
      <alignment vertical="center" shrinkToFit="1"/>
    </xf>
    <xf numFmtId="176" fontId="0" fillId="0" borderId="12" xfId="0" applyNumberFormat="1" applyBorder="1" applyAlignment="1">
      <alignment vertical="center" shrinkToFit="1"/>
    </xf>
    <xf numFmtId="180" fontId="0" fillId="0" borderId="28" xfId="47" applyNumberFormat="1" applyFont="1" applyBorder="1" applyAlignment="1">
      <alignment horizontal="center" vertical="center" shrinkToFit="1"/>
    </xf>
    <xf numFmtId="180" fontId="0" fillId="0" borderId="29" xfId="47" applyNumberFormat="1" applyFont="1" applyBorder="1" applyAlignment="1">
      <alignment horizontal="center" vertical="center" shrinkToFit="1"/>
    </xf>
    <xf numFmtId="180" fontId="0" fillId="0" borderId="29" xfId="0" applyNumberFormat="1" applyBorder="1" applyAlignment="1">
      <alignment vertical="center" shrinkToFit="1"/>
    </xf>
    <xf numFmtId="180" fontId="0" fillId="0" borderId="12" xfId="47" applyNumberFormat="1" applyFont="1" applyBorder="1" applyAlignment="1">
      <alignment horizontal="center" vertical="center" shrinkToFit="1"/>
    </xf>
    <xf numFmtId="180" fontId="0" fillId="0" borderId="12" xfId="0" applyNumberFormat="1" applyBorder="1" applyAlignment="1">
      <alignment vertical="center" shrinkToFit="1"/>
    </xf>
    <xf numFmtId="180" fontId="0" fillId="0" borderId="26" xfId="47" applyNumberFormat="1" applyFont="1" applyBorder="1" applyAlignment="1">
      <alignment horizontal="center" vertical="center" shrinkToFit="1"/>
    </xf>
    <xf numFmtId="176" fontId="1" fillId="0" borderId="19" xfId="47" applyNumberFormat="1" applyBorder="1" applyAlignment="1">
      <alignment vertical="center" shrinkToFit="1"/>
    </xf>
    <xf numFmtId="176" fontId="1" fillId="0" borderId="22" xfId="47" applyNumberFormat="1" applyBorder="1" applyAlignment="1">
      <alignment vertical="center" shrinkToFit="1"/>
    </xf>
    <xf numFmtId="176" fontId="1" fillId="0" borderId="20" xfId="47" applyNumberFormat="1" applyBorder="1" applyAlignment="1">
      <alignment vertical="center" shrinkToFit="1"/>
    </xf>
    <xf numFmtId="180" fontId="1" fillId="0" borderId="10" xfId="47" applyNumberFormat="1" applyBorder="1" applyAlignment="1">
      <alignment horizontal="center" vertical="center" shrinkToFit="1"/>
    </xf>
    <xf numFmtId="180" fontId="0" fillId="0" borderId="27" xfId="0" applyNumberFormat="1" applyBorder="1" applyAlignment="1">
      <alignment vertical="center" shrinkToFit="1"/>
    </xf>
    <xf numFmtId="180" fontId="0" fillId="34" borderId="19" xfId="47" applyNumberFormat="1" applyFont="1" applyFill="1" applyBorder="1" applyAlignment="1">
      <alignment vertical="center" shrinkToFit="1"/>
    </xf>
    <xf numFmtId="180" fontId="0" fillId="34" borderId="22" xfId="0" applyNumberFormat="1" applyFill="1" applyBorder="1" applyAlignment="1">
      <alignment vertical="center" shrinkToFit="1"/>
    </xf>
    <xf numFmtId="180" fontId="0" fillId="34" borderId="20" xfId="0" applyNumberFormat="1" applyFill="1" applyBorder="1" applyAlignment="1">
      <alignment vertical="center" shrinkToFit="1"/>
    </xf>
    <xf numFmtId="0" fontId="0" fillId="0" borderId="10" xfId="0" applyBorder="1" applyAlignment="1">
      <alignment vertical="center" wrapText="1"/>
    </xf>
    <xf numFmtId="180" fontId="0" fillId="0" borderId="20" xfId="47" applyNumberFormat="1" applyFont="1" applyBorder="1" applyAlignment="1">
      <alignment horizontal="center" vertical="center" shrinkToFit="1"/>
    </xf>
    <xf numFmtId="180" fontId="1" fillId="33" borderId="10" xfId="47" applyNumberFormat="1" applyFill="1" applyBorder="1" applyAlignment="1">
      <alignment vertical="center" shrinkToFit="1"/>
    </xf>
    <xf numFmtId="180" fontId="0" fillId="33" borderId="10" xfId="0" applyNumberFormat="1" applyFill="1" applyBorder="1" applyAlignment="1">
      <alignment vertical="center" shrinkToFit="1"/>
    </xf>
    <xf numFmtId="177" fontId="1" fillId="0" borderId="19" xfId="47" applyNumberFormat="1" applyBorder="1" applyAlignment="1">
      <alignment vertical="center" shrinkToFit="1"/>
    </xf>
    <xf numFmtId="177" fontId="1" fillId="0" borderId="22" xfId="47" applyNumberFormat="1" applyBorder="1" applyAlignment="1">
      <alignment vertical="center" shrinkToFit="1"/>
    </xf>
    <xf numFmtId="177" fontId="1" fillId="0" borderId="20" xfId="47" applyNumberFormat="1" applyBorder="1" applyAlignment="1">
      <alignment vertical="center" shrinkToFit="1"/>
    </xf>
    <xf numFmtId="0" fontId="0" fillId="0" borderId="18" xfId="0" applyBorder="1" applyAlignment="1">
      <alignment horizontal="center" vertical="center" shrinkToFit="1"/>
    </xf>
    <xf numFmtId="0" fontId="0" fillId="0" borderId="0" xfId="0" applyBorder="1" applyAlignment="1">
      <alignment horizontal="center" vertical="center" shrinkToFit="1"/>
    </xf>
    <xf numFmtId="0" fontId="0" fillId="0" borderId="19" xfId="0" applyBorder="1" applyAlignment="1">
      <alignment horizontal="center" vertical="center" shrinkToFit="1"/>
    </xf>
    <xf numFmtId="176" fontId="46" fillId="0" borderId="17" xfId="0" applyNumberFormat="1" applyFont="1" applyBorder="1" applyAlignment="1">
      <alignment vertical="center" shrinkToFit="1"/>
    </xf>
    <xf numFmtId="176" fontId="46" fillId="0" borderId="13" xfId="0" applyNumberFormat="1" applyFont="1" applyBorder="1" applyAlignment="1">
      <alignment vertical="center" shrinkToFit="1"/>
    </xf>
    <xf numFmtId="176" fontId="46" fillId="0" borderId="47" xfId="0" applyNumberFormat="1" applyFont="1" applyBorder="1" applyAlignment="1">
      <alignment vertical="center" shrinkToFit="1"/>
    </xf>
    <xf numFmtId="176" fontId="46" fillId="0" borderId="16" xfId="0" applyNumberFormat="1" applyFont="1" applyBorder="1" applyAlignment="1">
      <alignment vertical="center" shrinkToFit="1"/>
    </xf>
    <xf numFmtId="176" fontId="46" fillId="0" borderId="14" xfId="0" applyNumberFormat="1" applyFont="1" applyBorder="1" applyAlignment="1">
      <alignment vertical="center" shrinkToFit="1"/>
    </xf>
    <xf numFmtId="176" fontId="46" fillId="0" borderId="21" xfId="0" applyNumberFormat="1" applyFont="1" applyBorder="1" applyAlignment="1">
      <alignment vertical="center" shrinkToFit="1"/>
    </xf>
    <xf numFmtId="177" fontId="46" fillId="33" borderId="16" xfId="0" applyNumberFormat="1" applyFont="1" applyFill="1" applyBorder="1" applyAlignment="1">
      <alignment vertical="center" shrinkToFit="1"/>
    </xf>
    <xf numFmtId="177" fontId="46" fillId="33" borderId="14" xfId="0" applyNumberFormat="1" applyFont="1" applyFill="1" applyBorder="1" applyAlignment="1">
      <alignment vertical="center" shrinkToFit="1"/>
    </xf>
    <xf numFmtId="177" fontId="46" fillId="33" borderId="21" xfId="0" applyNumberFormat="1" applyFont="1" applyFill="1" applyBorder="1" applyAlignment="1">
      <alignment vertical="center" shrinkToFit="1"/>
    </xf>
    <xf numFmtId="177" fontId="46" fillId="0" borderId="16" xfId="0" applyNumberFormat="1" applyFont="1" applyBorder="1" applyAlignment="1">
      <alignment vertical="center" shrinkToFit="1"/>
    </xf>
    <xf numFmtId="177" fontId="46" fillId="0" borderId="14" xfId="0" applyNumberFormat="1" applyFont="1" applyBorder="1" applyAlignment="1">
      <alignment vertical="center" shrinkToFit="1"/>
    </xf>
    <xf numFmtId="177" fontId="46" fillId="0" borderId="18" xfId="0" applyNumberFormat="1" applyFont="1" applyBorder="1" applyAlignment="1">
      <alignment vertical="center" shrinkToFit="1"/>
    </xf>
    <xf numFmtId="177" fontId="46" fillId="0" borderId="0" xfId="0" applyNumberFormat="1" applyFont="1" applyBorder="1" applyAlignment="1">
      <alignment vertical="center" shrinkToFit="1"/>
    </xf>
    <xf numFmtId="0" fontId="0" fillId="0" borderId="16" xfId="0" applyBorder="1" applyAlignment="1">
      <alignment horizontal="center" vertical="center" shrinkToFit="1"/>
    </xf>
    <xf numFmtId="180" fontId="0" fillId="33" borderId="10" xfId="47" applyNumberFormat="1" applyFont="1" applyFill="1" applyBorder="1" applyAlignment="1">
      <alignment vertical="center" shrinkToFit="1"/>
    </xf>
    <xf numFmtId="177" fontId="1" fillId="0" borderId="10" xfId="47" applyNumberFormat="1" applyBorder="1" applyAlignment="1">
      <alignment vertical="center" shrinkToFit="1"/>
    </xf>
    <xf numFmtId="177" fontId="0" fillId="0" borderId="10" xfId="0" applyNumberFormat="1" applyBorder="1" applyAlignment="1">
      <alignment vertical="center" shrinkToFit="1"/>
    </xf>
    <xf numFmtId="176" fontId="0" fillId="0" borderId="19" xfId="47" applyNumberFormat="1" applyFont="1" applyBorder="1" applyAlignment="1">
      <alignment horizontal="center" vertical="center" shrinkToFit="1"/>
    </xf>
    <xf numFmtId="176" fontId="0" fillId="0" borderId="22" xfId="47" applyNumberFormat="1" applyFont="1" applyBorder="1" applyAlignment="1">
      <alignment horizontal="center" vertical="center" shrinkToFit="1"/>
    </xf>
    <xf numFmtId="176" fontId="0" fillId="0" borderId="20" xfId="47" applyNumberFormat="1" applyFont="1" applyBorder="1" applyAlignment="1">
      <alignment horizontal="center" vertical="center" shrinkToFit="1"/>
    </xf>
    <xf numFmtId="176" fontId="1" fillId="0" borderId="36" xfId="47" applyNumberFormat="1" applyBorder="1" applyAlignment="1">
      <alignment vertical="center" shrinkToFit="1"/>
    </xf>
    <xf numFmtId="176" fontId="1" fillId="0" borderId="37" xfId="47" applyNumberFormat="1" applyBorder="1" applyAlignment="1">
      <alignment vertical="center" shrinkToFit="1"/>
    </xf>
    <xf numFmtId="176" fontId="1" fillId="0" borderId="38" xfId="47" applyNumberFormat="1" applyBorder="1" applyAlignment="1">
      <alignment vertical="center" shrinkToFit="1"/>
    </xf>
    <xf numFmtId="0" fontId="47" fillId="0" borderId="0" xfId="0" applyFont="1" applyBorder="1" applyAlignment="1">
      <alignment vertical="center" shrinkToFit="1"/>
    </xf>
    <xf numFmtId="178" fontId="1" fillId="0" borderId="10" xfId="47" applyNumberFormat="1" applyBorder="1" applyAlignment="1">
      <alignment vertical="center" shrinkToFit="1"/>
    </xf>
    <xf numFmtId="178" fontId="0" fillId="0" borderId="10" xfId="0" applyNumberFormat="1" applyBorder="1" applyAlignment="1">
      <alignment vertical="center" shrinkToFit="1"/>
    </xf>
    <xf numFmtId="176" fontId="1" fillId="33" borderId="24" xfId="47" applyNumberFormat="1" applyFill="1" applyBorder="1" applyAlignment="1">
      <alignment vertical="center" shrinkToFit="1"/>
    </xf>
    <xf numFmtId="176" fontId="0" fillId="33" borderId="24" xfId="0" applyNumberFormat="1" applyFill="1" applyBorder="1" applyAlignment="1">
      <alignment vertical="center" shrinkToFit="1"/>
    </xf>
    <xf numFmtId="176" fontId="1" fillId="0" borderId="24" xfId="47" applyNumberFormat="1" applyFill="1" applyBorder="1" applyAlignment="1">
      <alignment vertical="center" shrinkToFit="1"/>
    </xf>
    <xf numFmtId="176" fontId="0" fillId="0" borderId="24" xfId="0" applyNumberFormat="1" applyFill="1" applyBorder="1" applyAlignment="1">
      <alignment vertical="center" shrinkToFit="1"/>
    </xf>
    <xf numFmtId="176" fontId="1" fillId="0" borderId="10" xfId="47" applyNumberFormat="1" applyFill="1" applyBorder="1" applyAlignment="1">
      <alignment vertical="center" shrinkToFit="1"/>
    </xf>
    <xf numFmtId="176" fontId="0" fillId="0" borderId="10" xfId="0" applyNumberFormat="1" applyFill="1" applyBorder="1" applyAlignment="1">
      <alignment vertical="center" shrinkToFit="1"/>
    </xf>
    <xf numFmtId="176" fontId="1" fillId="33" borderId="10" xfId="47" applyNumberFormat="1" applyFill="1" applyBorder="1" applyAlignment="1">
      <alignment vertical="center" shrinkToFit="1"/>
    </xf>
    <xf numFmtId="176" fontId="0" fillId="33" borderId="10" xfId="0" applyNumberFormat="1" applyFill="1" applyBorder="1" applyAlignment="1">
      <alignment vertical="center" shrinkToFit="1"/>
    </xf>
    <xf numFmtId="179" fontId="48" fillId="33" borderId="10" xfId="48" applyNumberFormat="1" applyFont="1" applyFill="1" applyBorder="1" applyAlignment="1">
      <alignment vertical="center" shrinkToFit="1"/>
    </xf>
    <xf numFmtId="0" fontId="46" fillId="33" borderId="10" xfId="0" applyFont="1" applyFill="1" applyBorder="1" applyAlignment="1">
      <alignment vertical="center" shrinkToFit="1"/>
    </xf>
    <xf numFmtId="179" fontId="48" fillId="0" borderId="10" xfId="48" applyNumberFormat="1" applyFont="1" applyFill="1" applyBorder="1" applyAlignment="1">
      <alignment vertical="center" shrinkToFit="1"/>
    </xf>
    <xf numFmtId="0" fontId="46" fillId="0" borderId="10" xfId="0" applyFont="1" applyFill="1" applyBorder="1" applyAlignment="1">
      <alignment vertical="center" shrinkToFit="1"/>
    </xf>
    <xf numFmtId="176" fontId="0" fillId="0" borderId="10" xfId="47" applyNumberFormat="1" applyFont="1" applyBorder="1" applyAlignment="1">
      <alignment vertical="center" shrinkToFit="1"/>
    </xf>
    <xf numFmtId="176" fontId="0" fillId="0" borderId="12" xfId="47" applyNumberFormat="1" applyFont="1" applyBorder="1" applyAlignment="1">
      <alignment horizontal="center" vertical="center" shrinkToFit="1"/>
    </xf>
    <xf numFmtId="176" fontId="0" fillId="0" borderId="28" xfId="47" applyNumberFormat="1" applyFont="1" applyBorder="1" applyAlignment="1">
      <alignment horizontal="center" vertical="center" shrinkToFit="1"/>
    </xf>
    <xf numFmtId="176" fontId="0" fillId="0" borderId="29" xfId="47" applyNumberFormat="1" applyFont="1" applyBorder="1" applyAlignment="1">
      <alignment horizontal="center" vertical="center" shrinkToFit="1"/>
    </xf>
    <xf numFmtId="176" fontId="0" fillId="0" borderId="26" xfId="47" applyNumberFormat="1" applyFont="1" applyBorder="1" applyAlignment="1">
      <alignment horizontal="center" vertical="center" shrinkToFit="1"/>
    </xf>
    <xf numFmtId="176" fontId="0" fillId="0" borderId="22" xfId="0" applyNumberFormat="1" applyBorder="1" applyAlignment="1">
      <alignment vertical="center" shrinkToFit="1"/>
    </xf>
    <xf numFmtId="176" fontId="0" fillId="0" borderId="20" xfId="0" applyNumberFormat="1" applyBorder="1" applyAlignment="1">
      <alignment vertical="center" shrinkToFit="1"/>
    </xf>
    <xf numFmtId="176" fontId="0" fillId="0" borderId="15" xfId="47" applyNumberFormat="1" applyFont="1" applyBorder="1" applyAlignment="1">
      <alignment horizontal="center" vertical="center" shrinkToFit="1"/>
    </xf>
    <xf numFmtId="176" fontId="0" fillId="0" borderId="15" xfId="0" applyNumberFormat="1" applyBorder="1" applyAlignment="1">
      <alignment vertical="center" shrinkToFit="1"/>
    </xf>
    <xf numFmtId="176" fontId="0" fillId="0" borderId="32" xfId="47" applyNumberFormat="1" applyFont="1" applyBorder="1" applyAlignment="1">
      <alignment horizontal="center" vertical="center" shrinkToFit="1"/>
    </xf>
    <xf numFmtId="176" fontId="0" fillId="0" borderId="11" xfId="47" applyNumberFormat="1" applyFont="1" applyBorder="1" applyAlignment="1">
      <alignment horizontal="center" vertical="center" shrinkToFit="1"/>
    </xf>
    <xf numFmtId="176" fontId="0" fillId="0" borderId="11" xfId="0" applyNumberFormat="1" applyBorder="1" applyAlignment="1">
      <alignment vertical="center" shrinkToFit="1"/>
    </xf>
    <xf numFmtId="176" fontId="0" fillId="0" borderId="34" xfId="47" applyNumberFormat="1" applyFont="1" applyBorder="1" applyAlignment="1">
      <alignment horizontal="center" vertical="center" shrinkToFit="1"/>
    </xf>
    <xf numFmtId="176" fontId="0" fillId="0" borderId="24" xfId="47" applyNumberFormat="1" applyFont="1" applyBorder="1" applyAlignment="1">
      <alignment horizontal="center" vertical="center" shrinkToFit="1"/>
    </xf>
    <xf numFmtId="176" fontId="0" fillId="0" borderId="35" xfId="47" applyNumberFormat="1" applyFont="1" applyBorder="1" applyAlignment="1">
      <alignment horizontal="center" vertical="center" shrinkToFit="1"/>
    </xf>
    <xf numFmtId="176" fontId="0" fillId="0" borderId="35" xfId="0" applyNumberFormat="1" applyBorder="1" applyAlignment="1">
      <alignment vertical="center" shrinkToFit="1"/>
    </xf>
    <xf numFmtId="176" fontId="1" fillId="0" borderId="10" xfId="47" applyNumberFormat="1" applyBorder="1" applyAlignment="1">
      <alignment horizontal="center" vertical="center" shrinkToFit="1"/>
    </xf>
    <xf numFmtId="176" fontId="0" fillId="0" borderId="23" xfId="47" applyNumberFormat="1" applyFont="1" applyBorder="1" applyAlignment="1">
      <alignment horizontal="center" vertical="center" shrinkToFit="1"/>
    </xf>
    <xf numFmtId="180" fontId="0" fillId="0" borderId="11" xfId="47" applyNumberFormat="1" applyFont="1" applyBorder="1" applyAlignment="1">
      <alignment horizontal="center" vertical="center" shrinkToFit="1"/>
    </xf>
    <xf numFmtId="180" fontId="0" fillId="0" borderId="11" xfId="0" applyNumberFormat="1" applyBorder="1" applyAlignment="1">
      <alignment vertical="center" shrinkToFit="1"/>
    </xf>
    <xf numFmtId="176" fontId="1" fillId="0" borderId="19" xfId="47" applyNumberFormat="1" applyFill="1" applyBorder="1" applyAlignment="1">
      <alignment vertical="center" shrinkToFit="1"/>
    </xf>
    <xf numFmtId="176" fontId="1" fillId="0" borderId="22" xfId="47" applyNumberFormat="1" applyFill="1" applyBorder="1" applyAlignment="1">
      <alignment vertical="center" shrinkToFit="1"/>
    </xf>
    <xf numFmtId="176" fontId="1" fillId="0" borderId="20" xfId="47" applyNumberFormat="1" applyFill="1" applyBorder="1" applyAlignment="1">
      <alignment vertical="center" shrinkToFit="1"/>
    </xf>
    <xf numFmtId="0" fontId="0" fillId="0" borderId="19" xfId="0" applyBorder="1" applyAlignment="1">
      <alignment vertical="center"/>
    </xf>
    <xf numFmtId="0" fontId="0" fillId="0" borderId="20" xfId="0" applyBorder="1" applyAlignment="1">
      <alignment vertical="center"/>
    </xf>
    <xf numFmtId="0" fontId="0" fillId="0" borderId="19" xfId="0" applyBorder="1" applyAlignment="1">
      <alignment vertical="center" shrinkToFit="1"/>
    </xf>
    <xf numFmtId="0" fontId="0" fillId="0" borderId="22" xfId="0" applyBorder="1" applyAlignment="1">
      <alignment vertical="center" shrinkToFit="1"/>
    </xf>
    <xf numFmtId="0" fontId="0" fillId="0" borderId="20" xfId="0" applyBorder="1" applyAlignment="1">
      <alignment vertical="center" shrinkToFit="1"/>
    </xf>
    <xf numFmtId="180" fontId="1" fillId="0" borderId="10" xfId="47" applyNumberFormat="1" applyFill="1" applyBorder="1" applyAlignment="1">
      <alignment vertical="center" shrinkToFit="1"/>
    </xf>
    <xf numFmtId="180" fontId="0" fillId="0" borderId="10" xfId="0" applyNumberFormat="1" applyFill="1" applyBorder="1" applyAlignment="1">
      <alignment vertical="center" shrinkToFit="1"/>
    </xf>
    <xf numFmtId="177" fontId="1" fillId="33" borderId="19" xfId="47" applyNumberFormat="1" applyFill="1" applyBorder="1" applyAlignment="1">
      <alignment vertical="center" shrinkToFit="1"/>
    </xf>
    <xf numFmtId="177" fontId="1" fillId="33" borderId="22" xfId="47" applyNumberFormat="1" applyFill="1" applyBorder="1" applyAlignment="1">
      <alignment vertical="center" shrinkToFit="1"/>
    </xf>
    <xf numFmtId="177" fontId="1" fillId="33" borderId="20" xfId="47" applyNumberFormat="1" applyFill="1" applyBorder="1" applyAlignment="1">
      <alignment vertical="center" shrinkToFit="1"/>
    </xf>
    <xf numFmtId="0" fontId="34" fillId="0" borderId="18" xfId="49" applyFont="1" applyBorder="1" applyAlignment="1">
      <alignment horizontal="center" vertical="center" wrapText="1"/>
    </xf>
    <xf numFmtId="0" fontId="34" fillId="0" borderId="0" xfId="49" applyFont="1" applyAlignment="1">
      <alignment horizontal="center" vertical="center" wrapText="1"/>
    </xf>
    <xf numFmtId="0" fontId="34" fillId="0" borderId="48" xfId="49" applyFont="1" applyBorder="1" applyAlignment="1">
      <alignment horizontal="center" vertical="center" wrapText="1"/>
    </xf>
    <xf numFmtId="0" fontId="40" fillId="33" borderId="14" xfId="49" applyFont="1" applyFill="1" applyBorder="1"/>
    <xf numFmtId="0" fontId="38" fillId="0" borderId="0" xfId="49" applyFont="1" applyAlignment="1">
      <alignment horizontal="left" wrapText="1"/>
    </xf>
    <xf numFmtId="0" fontId="26" fillId="0" borderId="0" xfId="49" applyAlignment="1">
      <alignment horizontal="left" wrapText="1"/>
    </xf>
    <xf numFmtId="0" fontId="26" fillId="0" borderId="48" xfId="49" applyBorder="1" applyAlignment="1">
      <alignment wrapText="1"/>
    </xf>
    <xf numFmtId="0" fontId="38" fillId="0" borderId="0" xfId="49" applyFont="1" applyAlignment="1">
      <alignment horizontal="left" vertical="center" wrapText="1"/>
    </xf>
    <xf numFmtId="0" fontId="26" fillId="0" borderId="0" xfId="49" applyAlignment="1">
      <alignment horizontal="left" vertical="center" wrapText="1"/>
    </xf>
    <xf numFmtId="0" fontId="41" fillId="0" borderId="0" xfId="49" applyFont="1" applyAlignment="1">
      <alignment horizontal="left" vertical="center" wrapText="1"/>
    </xf>
    <xf numFmtId="0" fontId="26" fillId="0" borderId="48" xfId="49" applyBorder="1" applyAlignment="1">
      <alignment horizontal="left" vertical="center"/>
    </xf>
    <xf numFmtId="0" fontId="26" fillId="0" borderId="0" xfId="49" applyAlignment="1">
      <alignment horizontal="center"/>
    </xf>
    <xf numFmtId="0" fontId="26" fillId="0" borderId="48" xfId="49" applyBorder="1" applyAlignment="1">
      <alignment horizontal="center"/>
    </xf>
    <xf numFmtId="0" fontId="34" fillId="0" borderId="18" xfId="49" applyFont="1" applyBorder="1" applyAlignment="1">
      <alignment horizontal="center" wrapText="1"/>
    </xf>
    <xf numFmtId="0" fontId="34" fillId="0" borderId="0" xfId="49" applyFont="1" applyAlignment="1">
      <alignment horizontal="center" wrapText="1"/>
    </xf>
    <xf numFmtId="0" fontId="34" fillId="0" borderId="48" xfId="49" applyFont="1" applyBorder="1" applyAlignment="1">
      <alignment horizontal="center" wrapText="1"/>
    </xf>
    <xf numFmtId="0" fontId="41" fillId="0" borderId="0" xfId="49" applyFont="1" applyAlignment="1">
      <alignment horizontal="left" wrapText="1"/>
    </xf>
    <xf numFmtId="0" fontId="34" fillId="0" borderId="0" xfId="49" applyFont="1" applyAlignment="1">
      <alignment horizontal="left" vertical="center" wrapText="1"/>
    </xf>
    <xf numFmtId="0" fontId="38" fillId="0" borderId="18" xfId="49" applyFont="1" applyBorder="1" applyAlignment="1">
      <alignment horizontal="center" vertical="center" wrapText="1"/>
    </xf>
    <xf numFmtId="0" fontId="41" fillId="0" borderId="0" xfId="49" applyFont="1" applyAlignment="1">
      <alignment horizontal="center" vertical="center" wrapText="1"/>
    </xf>
    <xf numFmtId="0" fontId="41" fillId="0" borderId="48" xfId="49" applyFont="1" applyBorder="1" applyAlignment="1">
      <alignment horizontal="center" vertical="center" wrapText="1"/>
    </xf>
    <xf numFmtId="0" fontId="41" fillId="0" borderId="18" xfId="49" applyFont="1" applyBorder="1" applyAlignment="1">
      <alignment horizontal="center" vertical="center" wrapText="1"/>
    </xf>
    <xf numFmtId="0" fontId="38" fillId="0" borderId="17" xfId="49" applyFont="1" applyBorder="1" applyAlignment="1">
      <alignment horizontal="center" wrapText="1"/>
    </xf>
    <xf numFmtId="0" fontId="41" fillId="0" borderId="13" xfId="49" applyFont="1" applyBorder="1" applyAlignment="1">
      <alignment horizontal="center" wrapText="1"/>
    </xf>
    <xf numFmtId="0" fontId="41" fillId="0" borderId="47" xfId="49" applyFont="1" applyBorder="1" applyAlignment="1">
      <alignment horizontal="center" wrapText="1"/>
    </xf>
    <xf numFmtId="0" fontId="41" fillId="0" borderId="18" xfId="49" applyFont="1" applyBorder="1" applyAlignment="1">
      <alignment horizontal="center" wrapText="1"/>
    </xf>
    <xf numFmtId="0" fontId="41" fillId="0" borderId="0" xfId="49" applyFont="1" applyAlignment="1">
      <alignment horizontal="center" wrapText="1"/>
    </xf>
    <xf numFmtId="0" fontId="41" fillId="0" borderId="48" xfId="49" applyFont="1" applyBorder="1" applyAlignment="1">
      <alignment horizontal="center" wrapText="1"/>
    </xf>
    <xf numFmtId="0" fontId="40" fillId="33" borderId="22" xfId="49" applyFont="1" applyFill="1" applyBorder="1" applyAlignment="1">
      <alignment vertical="center"/>
    </xf>
    <xf numFmtId="0" fontId="53" fillId="33" borderId="22" xfId="49" applyFont="1" applyFill="1" applyBorder="1" applyAlignment="1">
      <alignment vertical="center"/>
    </xf>
    <xf numFmtId="0" fontId="26" fillId="0" borderId="13" xfId="49" applyBorder="1" applyAlignment="1">
      <alignment horizontal="center"/>
    </xf>
    <xf numFmtId="0" fontId="31" fillId="0" borderId="0" xfId="49" applyFont="1"/>
    <xf numFmtId="0" fontId="29" fillId="33" borderId="14" xfId="49" applyFont="1" applyFill="1" applyBorder="1" applyAlignment="1">
      <alignment horizontal="center" vertical="center" shrinkToFit="1"/>
    </xf>
    <xf numFmtId="0" fontId="26" fillId="33" borderId="14" xfId="49" applyFill="1" applyBorder="1" applyAlignment="1">
      <alignment horizontal="center" vertical="center" shrinkToFit="1"/>
    </xf>
    <xf numFmtId="0" fontId="42" fillId="0" borderId="0" xfId="49" applyFont="1" applyAlignment="1">
      <alignment horizontal="left" vertical="center" wrapText="1"/>
    </xf>
    <xf numFmtId="0" fontId="43" fillId="0" borderId="0" xfId="49" applyFont="1" applyAlignment="1">
      <alignment horizontal="left" vertical="center" wrapText="1"/>
    </xf>
    <xf numFmtId="0" fontId="42" fillId="0" borderId="0" xfId="49" applyFont="1" applyAlignment="1">
      <alignment vertical="top" wrapText="1"/>
    </xf>
    <xf numFmtId="0" fontId="43" fillId="0" borderId="0" xfId="0" applyFont="1" applyAlignment="1">
      <alignment vertical="top" wrapText="1"/>
    </xf>
    <xf numFmtId="0" fontId="0" fillId="0" borderId="0" xfId="0" applyAlignment="1">
      <alignment vertical="top" wrapText="1"/>
    </xf>
    <xf numFmtId="0" fontId="42" fillId="0" borderId="0" xfId="49" applyFont="1" applyAlignment="1">
      <alignment horizontal="center"/>
    </xf>
    <xf numFmtId="0" fontId="43" fillId="0" borderId="0" xfId="49" applyFont="1" applyAlignment="1">
      <alignment horizontal="center"/>
    </xf>
    <xf numFmtId="0" fontId="44" fillId="0" borderId="0" xfId="49" applyFont="1"/>
    <xf numFmtId="0" fontId="20" fillId="0" borderId="0" xfId="49" applyFont="1"/>
    <xf numFmtId="0" fontId="53" fillId="33" borderId="14" xfId="49" applyFont="1" applyFill="1" applyBorder="1" applyAlignment="1">
      <alignment vertical="center"/>
    </xf>
    <xf numFmtId="0" fontId="42" fillId="0" borderId="0" xfId="49" applyFont="1" applyAlignment="1">
      <alignment horizontal="left" wrapText="1"/>
    </xf>
    <xf numFmtId="0" fontId="43" fillId="0" borderId="0" xfId="49" applyFont="1" applyAlignment="1">
      <alignment horizontal="left" wrapText="1"/>
    </xf>
    <xf numFmtId="0" fontId="42" fillId="0" borderId="0" xfId="49" applyFont="1" applyAlignment="1">
      <alignment horizontal="left"/>
    </xf>
    <xf numFmtId="0" fontId="43" fillId="0" borderId="0" xfId="49" applyFont="1" applyAlignment="1">
      <alignment horizontal="left"/>
    </xf>
    <xf numFmtId="0" fontId="38" fillId="0" borderId="0" xfId="49" applyFont="1" applyAlignment="1">
      <alignment horizontal="left" vertical="top" wrapText="1"/>
    </xf>
    <xf numFmtId="0" fontId="26" fillId="0" borderId="0" xfId="49" applyAlignment="1">
      <alignment horizontal="left" vertical="top" wrapText="1"/>
    </xf>
    <xf numFmtId="0" fontId="26" fillId="0" borderId="0" xfId="49" applyAlignment="1">
      <alignment horizontal="left" vertical="top"/>
    </xf>
    <xf numFmtId="0" fontId="26" fillId="0" borderId="0" xfId="49" applyAlignment="1" applyProtection="1">
      <alignment horizontal="right" vertical="center"/>
      <protection locked="0"/>
    </xf>
    <xf numFmtId="0" fontId="0" fillId="0" borderId="0" xfId="0" applyAlignment="1">
      <alignment horizontal="right" vertical="center"/>
    </xf>
  </cellXfs>
  <cellStyles count="5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5" builtinId="8"/>
    <cellStyle name="ハイパーリンク 2" xfId="51" xr:uid="{F24B10D3-D749-4CCC-B4D0-852544125F17}"/>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3" xr:uid="{E94DD97F-5731-4D79-8D72-368EA00FBC57}"/>
    <cellStyle name="桁区切り 2 2" xfId="50" xr:uid="{58FBBCC3-A05F-407A-BF3A-B4A4FDF061E3}"/>
    <cellStyle name="桁区切り 3" xfId="52" xr:uid="{5266C908-CDE3-4E62-ACD1-CAF77AA2A264}"/>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通貨" xfId="46" builtinId="7"/>
    <cellStyle name="入力" xfId="9" builtinId="20" customBuiltin="1"/>
    <cellStyle name="標準" xfId="0" builtinId="0"/>
    <cellStyle name="標準 15" xfId="42" xr:uid="{236F6D6A-FF50-4E23-992E-0B30A7C82588}"/>
    <cellStyle name="標準 2" xfId="44" xr:uid="{01068F7E-5D8D-47E1-9D4F-172B7CD4805A}"/>
    <cellStyle name="標準 2 2" xfId="47" xr:uid="{3BE58B34-BB86-4443-A453-095CC7EC6A58}"/>
    <cellStyle name="標準 2 2 2" xfId="48" xr:uid="{5071825B-F50C-49F5-A992-10E5835953D5}"/>
    <cellStyle name="標準 3" xfId="49" xr:uid="{310A9F37-C9D4-447E-AE40-2D97D8CF01EB}"/>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externalLink" Target="externalLinks/externalLink1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externalLink" Target="externalLinks/externalLink12.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10_&#26412;&#24193;/07_&#24066;&#27665;&#31246;&#35506;/&#20316;&#26989;&#29992;/17_&#36942;&#24180;&#24230;&#20363;&#26376;&#30064;&#21205;/04_06&#20363;&#26376;&#30064;&#21205;&#12392;&#31379;&#21475;_&#36942;&#24180;&#24230;/31&#24180;&#24230;/&#36942;&#24180;&#24230;&#12471;&#12540;&#12488;/&#36942;&#24180;&#24230;&#12471;&#12540;&#12488;H29&#12539;7&#26376;&#30064;&#212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010_&#26412;&#24193;/07_&#24066;&#27665;&#31246;&#35506;/&#20316;&#26989;&#29992;/17_&#36942;&#24180;&#24230;&#20363;&#26376;&#30064;&#21205;/04_06&#20363;&#26376;&#30064;&#21205;&#12392;&#31379;&#21475;_&#36942;&#24180;&#24230;/31&#24180;&#24230;/&#36942;&#24180;&#24230;&#12471;&#12540;&#12488;/&#36942;&#24180;&#24230;&#12471;&#12540;&#12488;H31&#12539;6&#26376;&#30064;&#21205;%20(Y).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010_&#26412;&#24193;/07_&#24066;&#27665;&#31246;&#35506;/&#20316;&#26989;&#29992;/17_&#36942;&#24180;&#24230;&#20363;&#26376;&#30064;&#21205;/04_06&#20363;&#26376;&#30064;&#21205;&#12392;&#31379;&#21475;_&#36942;&#24180;&#24230;/31&#24180;&#24230;/&#36942;&#24180;&#24230;&#12471;&#12540;&#12488;/&#12467;&#12500;&#12540;&#9670;&#36942;&#24180;&#24230;&#12471;&#12540;&#12488;&#65288;&#65320;&#65298;&#65299;&#6528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ilesv\&#38750;&#20844;&#38283;\10&#36001;&#25919;&#37096;\&#24066;&#27665;&#31246;&#35506;\&#24066;&#27665;&#31246;&#20418;\03_04&#30330;&#36865;_&#35506;&#31246;&#27177;&#12539;&#22238;&#36865;\H23&#24180;&#24230;\H23&#24180;&#24230;&#20182;&#24066;&#30010;&#26449;&#12408;&#12398;&#22238;&#36865;&#3180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ilesv\&#38750;&#20844;&#38283;\Documents%20and%20Settings\TK017\Application%20Data\Microsoft\Internet%20Explorer\Quick%20Launch\&#30000;&#20013;File\&#9679;&#20107;&#21209;&#20998;&#25285;&#34920;&#12539;&#25163;&#25968;&#26009;&#22806;&#65288;&#22810;&#20238;&#25903;&#25152;&#24066;&#27665;&#31119;&#31049;&#35506;&#24066;&#27665;&#20418;&#6528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izfilsv\010_&#26412;&#24193;\07_&#24066;&#27665;&#31246;&#35506;\&#20316;&#26989;&#29992;\07_&#36070;&#35506;&#20316;&#26989;\&#36942;&#24180;&#24230;&#20363;&#26376;&#30064;&#21205;\04_06&#20363;&#26376;&#30064;&#21205;&#12392;&#31379;&#21475;_&#36942;&#24180;&#24230;\&#27849;&#12373;&#12414;&#12408;&#8594;&#12371;&#12428;&#12434;&#22909;&#12365;&#12395;&#21152;&#24037;&#12375;&#12390;&#12367;&#12384;&#12373;&#12356;(&#21336;&#24180;&#24230;&#12391;&#20351;&#29992;)&#26441;&#35895;H29.5.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Tools\&#23481;&#37327;&#35211;&#31309;\&#35211;&#31309;&#25903;&#2558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OF-NS-004\&#65315;&#65295;&#65316;&#22806;\&#35373;&#35336;&#38306;&#36899;\&#26041;&#24335;&#65319;\&#65411;&#65438;&#65392;&#65408;&#20998;&#26512;\&#23481;&#37327;\&#32034;&#24341;\&#24773;&#22577;&#21029;&#65403;&#65392;&#65418;&#65438;&#21029;INDEX&#23481;&#37327;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v\&#38750;&#20844;&#38283;\0112&#36001;&#25919;&#37096;\&#20250;&#35336;&#31649;&#29702;&#35506;\&#20491;&#21029;\&#29992;&#24230;&#20418;\&#30000;&#20013;\02.&#20491;&#21029;&#20107;&#21209;\04.&#20844;&#29992;&#36554;&#38306;&#20418;\&#12381;&#12398;&#20182;\&#20844;&#29992;&#36554;&#20001;&#21488;&#2411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sv\&#38750;&#20844;&#38283;\Documents%20and%20Settings\GC037\&#12487;&#12473;&#12463;&#12488;&#12483;&#12503;\&#9670;&#36942;&#24180;&#24230;&#12471;&#12540;&#12488;&#65288;&#65320;&#65298;&#65299;&#65289;har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of-ns-004\&#65315;&#65295;&#65316;&#22806;\&#35373;&#35336;&#38306;&#36899;\&#26041;&#24335;&#65319;\&#65411;&#65438;&#65392;&#65408;&#20998;&#26512;\&#65432;&#65422;&#65439;&#65404;&#65438;&#65412;&#65432;\&#12450;&#12488;&#12522;&#12499;&#12517;&#12540;&#12488;&#19968;&#35239;&#31532;9.1&#29256;\&#21442;&#29031;&#29992;&#65317;&#65330;&#22259;&#65288;&#20849;&#36890;&#12384;&#12369;&#21512;&#20307;&#65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COPYFA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ltax\H17_paytax\DSIN9808\SS&#35373;&#35336;&#26360;\01-GW\&#65396;&#65437;&#65412;&#65438;&#65429;&#65392;&#65403;&#65438;\EXCEL\COPYFA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ilesv\&#38750;&#20844;&#38283;\03&#36001;&#25919;&#37096;\&#24066;&#27665;&#31246;&#35506;\&#24066;&#27665;&#31246;&#35506;\&#31246;&#25919;&#20418;\&#9679;&#65320;&#65298;&#65297;&#24180;&#24230;&#12288;&#20241;&#26247;&#21462;&#24471;&#20104;&#2345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減額表"/>
      <sheetName val="送付文書（減額）"/>
      <sheetName val="口座振込依頼書（減額）"/>
      <sheetName val="増額表"/>
      <sheetName val="送付文書（増額）"/>
      <sheetName val="ドロップダウンデータ(29年度)"/>
      <sheetName val="ドロップダウンデータ(31年度)"/>
    </sheetNames>
    <sheetDataSet>
      <sheetData sheetId="0"/>
      <sheetData sheetId="1"/>
      <sheetData sheetId="2"/>
      <sheetData sheetId="3"/>
      <sheetData sheetId="4"/>
      <sheetData sheetId="5">
        <row r="2">
          <cell r="A2" t="str">
            <v>出雲市今市町</v>
          </cell>
        </row>
        <row r="3">
          <cell r="A3" t="str">
            <v>出雲市今市町北本町</v>
          </cell>
        </row>
        <row r="4">
          <cell r="A4" t="str">
            <v>出雲市今市町南本町</v>
          </cell>
        </row>
        <row r="5">
          <cell r="A5" t="str">
            <v>出雲市駅北町</v>
          </cell>
        </row>
        <row r="6">
          <cell r="A6" t="str">
            <v>出雲市駅南町</v>
          </cell>
        </row>
        <row r="7">
          <cell r="A7" t="str">
            <v>出雲市大津町</v>
          </cell>
        </row>
        <row r="8">
          <cell r="A8" t="str">
            <v>出雲市大津新崎町</v>
          </cell>
        </row>
        <row r="9">
          <cell r="A9" t="str">
            <v>出雲市大津朝倉</v>
          </cell>
        </row>
        <row r="10">
          <cell r="A10" t="str">
            <v>出雲市枝大津町</v>
          </cell>
        </row>
        <row r="11">
          <cell r="A11" t="str">
            <v>出雲市築山新町</v>
          </cell>
        </row>
        <row r="12">
          <cell r="A12" t="str">
            <v>出雲市上塩冶町</v>
          </cell>
        </row>
        <row r="13">
          <cell r="A13" t="str">
            <v>出雲市塩冶町</v>
          </cell>
        </row>
        <row r="14">
          <cell r="A14" t="str">
            <v>出雲市天神町</v>
          </cell>
        </row>
        <row r="15">
          <cell r="A15" t="str">
            <v>出雲市塩冶有原町</v>
          </cell>
        </row>
        <row r="16">
          <cell r="A16" t="str">
            <v>出雲市塩冶神前</v>
          </cell>
        </row>
        <row r="17">
          <cell r="A17" t="str">
            <v>出雲市塩冶町南町</v>
          </cell>
        </row>
        <row r="18">
          <cell r="A18" t="str">
            <v>出雲市医大南町</v>
          </cell>
        </row>
        <row r="19">
          <cell r="A19" t="str">
            <v>出雲市塩冶原町</v>
          </cell>
        </row>
        <row r="20">
          <cell r="A20" t="str">
            <v>出雲市塩冶善行町</v>
          </cell>
        </row>
        <row r="21">
          <cell r="A21" t="str">
            <v>出雲市古志町</v>
          </cell>
        </row>
        <row r="22">
          <cell r="A22" t="str">
            <v>出雲市高松町</v>
          </cell>
        </row>
        <row r="23">
          <cell r="A23" t="str">
            <v>出雲市白枝町</v>
          </cell>
        </row>
        <row r="24">
          <cell r="A24" t="str">
            <v>出雲市松寄下町</v>
          </cell>
        </row>
        <row r="25">
          <cell r="A25" t="str">
            <v>出雲市浜町</v>
          </cell>
        </row>
        <row r="26">
          <cell r="A26" t="str">
            <v>出雲市下横町</v>
          </cell>
          <cell r="E26" t="str">
            <v>レスポアール山口３０１</v>
          </cell>
        </row>
        <row r="27">
          <cell r="A27" t="str">
            <v>出雲市矢野町</v>
          </cell>
          <cell r="E27" t="str">
            <v>メゾン香風１０２</v>
          </cell>
        </row>
        <row r="28">
          <cell r="A28" t="str">
            <v>出雲市小山町</v>
          </cell>
          <cell r="E28" t="str">
            <v>小松金昭税理士事務所</v>
          </cell>
        </row>
        <row r="29">
          <cell r="A29" t="str">
            <v>出雲市大塚町</v>
          </cell>
        </row>
        <row r="30">
          <cell r="A30" t="str">
            <v>出雲市姫原町</v>
          </cell>
        </row>
        <row r="31">
          <cell r="A31" t="str">
            <v>出雲市姫原</v>
          </cell>
        </row>
        <row r="32">
          <cell r="A32" t="str">
            <v>出雲市渡橋町</v>
          </cell>
        </row>
        <row r="33">
          <cell r="A33" t="str">
            <v>出雲市矢尾町</v>
          </cell>
        </row>
        <row r="34">
          <cell r="A34" t="str">
            <v>出雲市日下町</v>
          </cell>
        </row>
        <row r="35">
          <cell r="A35" t="str">
            <v>出雲市里方町</v>
          </cell>
        </row>
        <row r="36">
          <cell r="A36" t="str">
            <v>出雲市平野町</v>
          </cell>
        </row>
        <row r="37">
          <cell r="A37" t="str">
            <v>出雲市常松町</v>
          </cell>
        </row>
        <row r="38">
          <cell r="A38" t="str">
            <v>出雲市江田町</v>
          </cell>
        </row>
        <row r="39">
          <cell r="A39" t="str">
            <v>出雲市八島町</v>
          </cell>
        </row>
        <row r="40">
          <cell r="A40" t="str">
            <v>出雲市中野町</v>
          </cell>
        </row>
        <row r="41">
          <cell r="A41" t="str">
            <v>出雲市武志町</v>
          </cell>
        </row>
        <row r="42">
          <cell r="A42" t="str">
            <v>出雲市荻杼町</v>
          </cell>
        </row>
        <row r="43">
          <cell r="A43" t="str">
            <v>出雲市稲岡町</v>
          </cell>
        </row>
        <row r="44">
          <cell r="A44" t="str">
            <v>出雲市高岡町</v>
          </cell>
        </row>
        <row r="45">
          <cell r="A45" t="str">
            <v>出雲市西林木町</v>
          </cell>
        </row>
        <row r="46">
          <cell r="A46" t="str">
            <v>出雲市東林木町</v>
          </cell>
        </row>
        <row r="47">
          <cell r="A47" t="str">
            <v>出雲市西谷町</v>
          </cell>
        </row>
        <row r="48">
          <cell r="A48" t="str">
            <v>出雲市上島町</v>
          </cell>
        </row>
        <row r="49">
          <cell r="A49" t="str">
            <v>出雲市船津町</v>
          </cell>
        </row>
        <row r="50">
          <cell r="A50" t="str">
            <v>出雲市野尻町</v>
          </cell>
        </row>
        <row r="51">
          <cell r="A51" t="str">
            <v>出雲市稗原町</v>
          </cell>
        </row>
        <row r="52">
          <cell r="A52" t="str">
            <v>出雲市宇那手町</v>
          </cell>
        </row>
        <row r="53">
          <cell r="A53" t="str">
            <v>出雲市馬木町</v>
          </cell>
        </row>
        <row r="54">
          <cell r="A54" t="str">
            <v>出雲市朝山町</v>
          </cell>
        </row>
        <row r="55">
          <cell r="A55" t="str">
            <v>出雲市所原町</v>
          </cell>
        </row>
        <row r="56">
          <cell r="A56" t="str">
            <v>出雲市見々久町</v>
          </cell>
        </row>
        <row r="57">
          <cell r="A57" t="str">
            <v>出雲市馬木北町</v>
          </cell>
        </row>
        <row r="58">
          <cell r="A58" t="str">
            <v>出雲市乙立町</v>
          </cell>
        </row>
        <row r="59">
          <cell r="A59" t="str">
            <v>出雲市芦渡町</v>
          </cell>
        </row>
        <row r="60">
          <cell r="A60" t="str">
            <v>出雲市下古志町</v>
          </cell>
        </row>
        <row r="61">
          <cell r="A61" t="str">
            <v>出雲市知井宮町</v>
          </cell>
        </row>
        <row r="62">
          <cell r="A62" t="str">
            <v>出雲市神門町</v>
          </cell>
        </row>
        <row r="63">
          <cell r="A63" t="str">
            <v>出雲市西新町</v>
          </cell>
        </row>
        <row r="64">
          <cell r="A64" t="str">
            <v>出雲市西神西町</v>
          </cell>
        </row>
        <row r="65">
          <cell r="A65" t="str">
            <v>出雲市東神西町</v>
          </cell>
        </row>
        <row r="66">
          <cell r="A66" t="str">
            <v>出雲市神西沖町</v>
          </cell>
        </row>
        <row r="67">
          <cell r="A67" t="str">
            <v>出雲市大島町</v>
          </cell>
        </row>
        <row r="68">
          <cell r="A68" t="str">
            <v>出雲市神西新町</v>
          </cell>
        </row>
        <row r="69">
          <cell r="A69" t="str">
            <v>出雲市荒茅町</v>
          </cell>
        </row>
        <row r="70">
          <cell r="A70" t="str">
            <v>出雲市東園町</v>
          </cell>
        </row>
        <row r="71">
          <cell r="A71" t="str">
            <v>出雲市西園町</v>
          </cell>
        </row>
        <row r="72">
          <cell r="A72" t="str">
            <v>出雲市外園町</v>
          </cell>
        </row>
        <row r="73">
          <cell r="A73" t="str">
            <v>出雲市長浜町</v>
          </cell>
        </row>
        <row r="74">
          <cell r="A74" t="str">
            <v>出雲市平成町</v>
          </cell>
        </row>
        <row r="75">
          <cell r="A75" t="str">
            <v>出雲市中野美保南</v>
          </cell>
        </row>
        <row r="76">
          <cell r="A76" t="str">
            <v>出雲市中野美保北</v>
          </cell>
        </row>
        <row r="77">
          <cell r="A77" t="str">
            <v>【平田】</v>
          </cell>
        </row>
        <row r="78">
          <cell r="A78" t="str">
            <v>出雲市猪目町</v>
          </cell>
        </row>
        <row r="79">
          <cell r="A79" t="str">
            <v>出雲市十六島町</v>
          </cell>
        </row>
        <row r="80">
          <cell r="A80" t="str">
            <v>出雲市岡田町</v>
          </cell>
        </row>
        <row r="81">
          <cell r="A81" t="str">
            <v>出雲市奥宇賀町</v>
          </cell>
        </row>
        <row r="82">
          <cell r="A82" t="str">
            <v>出雲市釜浦町</v>
          </cell>
        </row>
        <row r="83">
          <cell r="A83" t="str">
            <v>出雲市上岡田町</v>
          </cell>
        </row>
        <row r="84">
          <cell r="A84" t="str">
            <v>出雲市唐川町</v>
          </cell>
        </row>
        <row r="85">
          <cell r="A85" t="str">
            <v>出雲市河下町</v>
          </cell>
        </row>
        <row r="86">
          <cell r="A86" t="str">
            <v>出雲市久多見町</v>
          </cell>
        </row>
        <row r="87">
          <cell r="A87" t="str">
            <v>出雲市口宇賀町</v>
          </cell>
        </row>
        <row r="88">
          <cell r="A88" t="str">
            <v>出雲市国富町</v>
          </cell>
        </row>
        <row r="89">
          <cell r="A89" t="str">
            <v>出雲市小伊津町</v>
          </cell>
        </row>
        <row r="90">
          <cell r="A90" t="str">
            <v>出雲市小境町</v>
          </cell>
        </row>
        <row r="91">
          <cell r="A91" t="str">
            <v>出雲市小津町</v>
          </cell>
        </row>
        <row r="92">
          <cell r="A92" t="str">
            <v>出雲市西郷町</v>
          </cell>
        </row>
        <row r="93">
          <cell r="A93" t="str">
            <v>出雲市坂浦町</v>
          </cell>
        </row>
        <row r="94">
          <cell r="A94" t="str">
            <v>出雲市塩津町</v>
          </cell>
        </row>
        <row r="95">
          <cell r="A95" t="str">
            <v>出雲市島村町</v>
          </cell>
        </row>
        <row r="96">
          <cell r="A96" t="str">
            <v>出雲市園町</v>
          </cell>
        </row>
        <row r="97">
          <cell r="A97" t="str">
            <v>出雲市多久谷町</v>
          </cell>
        </row>
        <row r="98">
          <cell r="A98" t="str">
            <v>出雲市多久町</v>
          </cell>
        </row>
        <row r="99">
          <cell r="A99" t="str">
            <v>出雲市地合町</v>
          </cell>
        </row>
        <row r="100">
          <cell r="A100" t="str">
            <v>出雲市東郷町</v>
          </cell>
        </row>
        <row r="101">
          <cell r="A101" t="str">
            <v>出雲市東福町</v>
          </cell>
        </row>
        <row r="102">
          <cell r="A102" t="str">
            <v>出雲市灘分町</v>
          </cell>
        </row>
        <row r="103">
          <cell r="A103" t="str">
            <v>出雲市西代町</v>
          </cell>
        </row>
        <row r="104">
          <cell r="A104" t="str">
            <v>出雲市西平田町</v>
          </cell>
        </row>
        <row r="105">
          <cell r="A105" t="str">
            <v>出雲市野石谷町</v>
          </cell>
        </row>
        <row r="106">
          <cell r="A106" t="str">
            <v>出雲市野郷町</v>
          </cell>
        </row>
        <row r="107">
          <cell r="A107" t="str">
            <v>出雲市平田町</v>
          </cell>
        </row>
        <row r="108">
          <cell r="A108" t="str">
            <v>出雲市別所町</v>
          </cell>
        </row>
        <row r="109">
          <cell r="A109" t="str">
            <v>出雲市本庄町</v>
          </cell>
        </row>
        <row r="110">
          <cell r="A110" t="str">
            <v>出雲市万田町</v>
          </cell>
        </row>
        <row r="111">
          <cell r="A111" t="str">
            <v>出雲市美談町</v>
          </cell>
        </row>
        <row r="112">
          <cell r="A112" t="str">
            <v>出雲市三津町</v>
          </cell>
        </row>
        <row r="113">
          <cell r="A113" t="str">
            <v>出雲市美保町</v>
          </cell>
        </row>
        <row r="114">
          <cell r="A114" t="str">
            <v>出雲市美野町</v>
          </cell>
        </row>
        <row r="115">
          <cell r="A115" t="str">
            <v>出雲市鹿園寺町</v>
          </cell>
        </row>
        <row r="116">
          <cell r="A116" t="str">
            <v>【佐田】</v>
          </cell>
        </row>
        <row r="117">
          <cell r="A117" t="str">
            <v>出雲市佐田町朝原</v>
          </cell>
        </row>
        <row r="118">
          <cell r="A118" t="str">
            <v>出雲市佐田町大呂</v>
          </cell>
        </row>
        <row r="119">
          <cell r="A119" t="str">
            <v>出雲市佐田町上橋波</v>
          </cell>
        </row>
        <row r="120">
          <cell r="A120" t="str">
            <v>出雲市佐田町毛津</v>
          </cell>
        </row>
        <row r="121">
          <cell r="A121" t="str">
            <v>出雲市佐田町佐津目</v>
          </cell>
        </row>
        <row r="122">
          <cell r="A122" t="str">
            <v>出雲市佐田町下橋波</v>
          </cell>
        </row>
        <row r="123">
          <cell r="A123" t="str">
            <v>出雲市佐田町須佐</v>
          </cell>
        </row>
        <row r="124">
          <cell r="A124" t="str">
            <v>出雲市佐田町高津屋</v>
          </cell>
        </row>
        <row r="125">
          <cell r="A125" t="str">
            <v>出雲市佐田町反辺</v>
          </cell>
        </row>
        <row r="126">
          <cell r="A126" t="str">
            <v>出雲市佐田町原田</v>
          </cell>
        </row>
        <row r="127">
          <cell r="A127" t="str">
            <v>出雲市佐田町東村</v>
          </cell>
        </row>
        <row r="128">
          <cell r="A128" t="str">
            <v>出雲市佐田町一窪田</v>
          </cell>
        </row>
        <row r="129">
          <cell r="A129" t="str">
            <v>出雲市佐田町八幡原</v>
          </cell>
        </row>
        <row r="130">
          <cell r="A130" t="str">
            <v>出雲市佐田町吉野</v>
          </cell>
        </row>
        <row r="131">
          <cell r="A131" t="str">
            <v>【湖陵】</v>
          </cell>
        </row>
        <row r="132">
          <cell r="A132" t="str">
            <v>出雲市湖陵町差海</v>
          </cell>
        </row>
        <row r="133">
          <cell r="A133" t="str">
            <v>出雲市湖陵町二部</v>
          </cell>
        </row>
        <row r="134">
          <cell r="A134" t="str">
            <v>出雲市湖陵町三部</v>
          </cell>
        </row>
        <row r="135">
          <cell r="A135" t="str">
            <v>出雲市湖陵町常楽寺</v>
          </cell>
        </row>
        <row r="136">
          <cell r="A136" t="str">
            <v>出雲市湖陵町畑村</v>
          </cell>
        </row>
        <row r="137">
          <cell r="A137" t="str">
            <v>出雲市湖陵町大池</v>
          </cell>
        </row>
        <row r="138">
          <cell r="A138" t="str">
            <v>出雲市湖陵町板津</v>
          </cell>
        </row>
        <row r="139">
          <cell r="A139" t="str">
            <v>【多伎】</v>
          </cell>
        </row>
        <row r="140">
          <cell r="A140" t="str">
            <v>出雲市多伎町久村</v>
          </cell>
        </row>
        <row r="141">
          <cell r="A141" t="str">
            <v>出雲市多伎町多岐</v>
          </cell>
        </row>
        <row r="142">
          <cell r="A142" t="str">
            <v>出雲市多伎町小田</v>
          </cell>
        </row>
        <row r="143">
          <cell r="A143" t="str">
            <v>出雲市多伎町口田儀</v>
          </cell>
        </row>
        <row r="144">
          <cell r="A144" t="str">
            <v>出雲市多伎町奥田儀</v>
          </cell>
        </row>
        <row r="145">
          <cell r="A145" t="str">
            <v>出雲市多伎町神原</v>
          </cell>
        </row>
        <row r="146">
          <cell r="A146" t="str">
            <v>【大社】</v>
          </cell>
        </row>
        <row r="147">
          <cell r="A147" t="str">
            <v>出雲市大社町杵築東</v>
          </cell>
        </row>
        <row r="148">
          <cell r="A148" t="str">
            <v>出雲市大社町杵築北</v>
          </cell>
        </row>
        <row r="149">
          <cell r="A149" t="str">
            <v>出雲市大社町杵築南</v>
          </cell>
        </row>
        <row r="150">
          <cell r="A150" t="str">
            <v>出雲市大社町修理免</v>
          </cell>
        </row>
        <row r="151">
          <cell r="A151" t="str">
            <v>出雲市大社町北荒木</v>
          </cell>
        </row>
        <row r="152">
          <cell r="A152" t="str">
            <v>出雲市大社町遙堪</v>
          </cell>
        </row>
        <row r="153">
          <cell r="A153" t="str">
            <v>出雲市大社町入南</v>
          </cell>
        </row>
        <row r="154">
          <cell r="A154" t="str">
            <v>出雲市大社町菱根</v>
          </cell>
        </row>
        <row r="155">
          <cell r="A155" t="str">
            <v>出雲市大社町中荒木</v>
          </cell>
        </row>
        <row r="156">
          <cell r="A156" t="str">
            <v>出雲市大社町杵築西</v>
          </cell>
        </row>
        <row r="157">
          <cell r="A157" t="str">
            <v>出雲市大社町鷺浦</v>
          </cell>
        </row>
        <row r="158">
          <cell r="A158" t="str">
            <v>出雲市大社町鵜峠</v>
          </cell>
        </row>
        <row r="159">
          <cell r="A159" t="str">
            <v>出雲市大社町日御碕</v>
          </cell>
        </row>
        <row r="160">
          <cell r="A160" t="str">
            <v>出雲市大社町宇龍</v>
          </cell>
        </row>
        <row r="161">
          <cell r="A161" t="str">
            <v>【斐川】</v>
          </cell>
        </row>
        <row r="162">
          <cell r="A162" t="str">
            <v>出雲市斐川町学頭</v>
          </cell>
        </row>
        <row r="163">
          <cell r="A163" t="str">
            <v>出雲市斐川町荘原</v>
          </cell>
        </row>
        <row r="164">
          <cell r="A164" t="str">
            <v>出雲市斐川町神庭</v>
          </cell>
        </row>
        <row r="165">
          <cell r="A165" t="str">
            <v>出雲市斐川町三絡</v>
          </cell>
        </row>
        <row r="166">
          <cell r="A166" t="str">
            <v>出雲市斐川町上庄原</v>
          </cell>
        </row>
        <row r="167">
          <cell r="A167" t="str">
            <v>出雲市斐川町阿宮</v>
          </cell>
        </row>
        <row r="168">
          <cell r="A168" t="str">
            <v>出雲市斐川町出西</v>
          </cell>
        </row>
        <row r="169">
          <cell r="A169" t="str">
            <v>出雲市斐川町神氷</v>
          </cell>
        </row>
        <row r="170">
          <cell r="A170" t="str">
            <v>出雲市斐川町求院</v>
          </cell>
        </row>
        <row r="171">
          <cell r="A171" t="str">
            <v>出雲市斐川町併川</v>
          </cell>
        </row>
        <row r="172">
          <cell r="A172" t="str">
            <v>出雲市斐川町富村</v>
          </cell>
        </row>
        <row r="173">
          <cell r="A173" t="str">
            <v>出雲市斐川町名島</v>
          </cell>
        </row>
        <row r="174">
          <cell r="A174" t="str">
            <v>出雲市斐川町鳥井</v>
          </cell>
        </row>
        <row r="175">
          <cell r="A175" t="str">
            <v>出雲市斐川町上直江</v>
          </cell>
        </row>
        <row r="176">
          <cell r="A176" t="str">
            <v>出雲市斐川町直江</v>
          </cell>
        </row>
        <row r="177">
          <cell r="A177" t="str">
            <v>出雲市斐川町美南</v>
          </cell>
        </row>
        <row r="178">
          <cell r="A178" t="str">
            <v>出雲市斐川町福富</v>
          </cell>
        </row>
        <row r="179">
          <cell r="A179" t="str">
            <v>出雲市斐川町原鹿</v>
          </cell>
        </row>
        <row r="180">
          <cell r="A180" t="str">
            <v>出雲市斐川町今在家</v>
          </cell>
        </row>
        <row r="181">
          <cell r="A181" t="str">
            <v>出雲市斐川町沖洲</v>
          </cell>
        </row>
        <row r="182">
          <cell r="A182" t="str">
            <v>出雲市斐川町中洲</v>
          </cell>
        </row>
        <row r="183">
          <cell r="A183" t="str">
            <v>出雲市斐川町黒目</v>
          </cell>
        </row>
        <row r="184">
          <cell r="A184" t="str">
            <v>出雲市斐川町三分市</v>
          </cell>
        </row>
        <row r="185">
          <cell r="A185" t="str">
            <v>出雲市斐川町坂田</v>
          </cell>
        </row>
        <row r="186">
          <cell r="A186" t="str">
            <v>【納税管理人】</v>
          </cell>
        </row>
        <row r="187">
          <cell r="A187" t="str">
            <v>神奈川県大和市大和南1丁目１１－１４　</v>
          </cell>
        </row>
        <row r="188">
          <cell r="A188" t="str">
            <v>愛知県額田郡幸田町大字菱池字池端６５</v>
          </cell>
        </row>
        <row r="189">
          <cell r="A189" t="str">
            <v>埼玉県熊谷市村岡４５７－１</v>
          </cell>
        </row>
        <row r="190">
          <cell r="A190" t="str">
            <v>埼玉県川越市南通町１２－７</v>
          </cell>
        </row>
        <row r="191">
          <cell r="A191" t="str">
            <v>静岡県浜松市浜北区平口１２３４</v>
          </cell>
        </row>
        <row r="192">
          <cell r="A192" t="str">
            <v>東京都品川区南大井２丁目４番１２号</v>
          </cell>
        </row>
        <row r="193">
          <cell r="A193" t="str">
            <v>愛知県豊川市大崎町宮之坪７０番地</v>
          </cell>
        </row>
      </sheetData>
      <sheetData sheetId="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減額表"/>
      <sheetName val="送付文書（減額）"/>
      <sheetName val="口座振込依頼書（減額）"/>
      <sheetName val="増額表"/>
      <sheetName val="送付文書（増額）"/>
      <sheetName val="ドロップダウンデータ(31年度)"/>
    </sheetNames>
    <sheetDataSet>
      <sheetData sheetId="0">
        <row r="6">
          <cell r="A6">
            <v>1</v>
          </cell>
        </row>
      </sheetData>
      <sheetData sheetId="1" refreshError="1"/>
      <sheetData sheetId="2"/>
      <sheetData sheetId="3" refreshError="1"/>
      <sheetData sheetId="4" refreshError="1"/>
      <sheetData sheetId="5">
        <row r="2">
          <cell r="A2" t="str">
            <v>出雲市今市町</v>
          </cell>
          <cell r="D2" t="str">
            <v>平成29年分の所得税申告により変更します</v>
          </cell>
          <cell r="E2" t="str">
            <v>平成25年分の所得税申告により変更します</v>
          </cell>
        </row>
        <row r="3">
          <cell r="A3" t="str">
            <v>出雲市今市町北本町</v>
          </cell>
          <cell r="D3" t="str">
            <v>平成30年度住民税申告書により変更します</v>
          </cell>
          <cell r="E3" t="str">
            <v>平成26年度住民税申告書により変更します</v>
          </cell>
        </row>
        <row r="4">
          <cell r="A4" t="str">
            <v>出雲市今市町南本町</v>
          </cell>
          <cell r="D4" t="str">
            <v>平成29年分の公的年金等支払報告書により変更します</v>
          </cell>
          <cell r="E4" t="str">
            <v>平成25年分の公的年金等支払報告書により変更します</v>
          </cell>
        </row>
        <row r="5">
          <cell r="A5" t="str">
            <v>出雲市駅北町</v>
          </cell>
          <cell r="D5" t="str">
            <v>平成29年分の給与支払報告書により変更します</v>
          </cell>
          <cell r="E5" t="str">
            <v>平成25年分の給与支払報告書により変更します</v>
          </cell>
        </row>
        <row r="6">
          <cell r="A6" t="str">
            <v>出雲市駅南町</v>
          </cell>
          <cell r="D6" t="str">
            <v>平成29年中に○○からの報酬を受領されたことを確認しましたので変更します</v>
          </cell>
          <cell r="E6" t="str">
            <v>平成25年分○○からの報酬を確認しましたので変更します</v>
          </cell>
        </row>
        <row r="7">
          <cell r="A7" t="str">
            <v>出雲市大津町</v>
          </cell>
          <cell r="D7" t="str">
            <v>平成29年中に○○からの配当を受領されたことを確認しましたので変更します</v>
          </cell>
          <cell r="E7" t="str">
            <v>平成25年分○○からの配当を確認しましたので変更します</v>
          </cell>
        </row>
        <row r="8">
          <cell r="A8" t="str">
            <v>出雲市大津新崎町</v>
          </cell>
        </row>
        <row r="9">
          <cell r="A9" t="str">
            <v>出雲市大津朝倉</v>
          </cell>
        </row>
        <row r="10">
          <cell r="A10" t="str">
            <v>出雲市枝大津町</v>
          </cell>
          <cell r="D10" t="str">
            <v>平成28年分の所得税申告により変更します</v>
          </cell>
          <cell r="E10" t="str">
            <v>平成24年分の所得税申告により変更します</v>
          </cell>
        </row>
        <row r="11">
          <cell r="A11" t="str">
            <v>出雲市築山新町</v>
          </cell>
          <cell r="D11" t="str">
            <v>平成29年度住民税申告書により変更します</v>
          </cell>
          <cell r="E11" t="str">
            <v>平成25年度住民税申告書により変更します</v>
          </cell>
        </row>
        <row r="12">
          <cell r="A12" t="str">
            <v>出雲市上塩冶町</v>
          </cell>
          <cell r="D12" t="str">
            <v>平成28年分の公的年金等支払報告書により変更します</v>
          </cell>
          <cell r="E12" t="str">
            <v>平成24年分の公的年金等支払報告書により変更します</v>
          </cell>
        </row>
        <row r="13">
          <cell r="A13" t="str">
            <v>出雲市塩冶町</v>
          </cell>
          <cell r="D13" t="str">
            <v>平成28年分の給与支払報告書により変更します</v>
          </cell>
          <cell r="E13" t="str">
            <v>平成24年分の給与支払報告書により変更します</v>
          </cell>
        </row>
        <row r="14">
          <cell r="A14" t="str">
            <v>出雲市天神町</v>
          </cell>
          <cell r="D14" t="str">
            <v>平成28年中に○○からの報酬を受領されたことを確認しましたので変更します</v>
          </cell>
          <cell r="E14" t="str">
            <v>平成24年分○○からの報酬を確認しましたので変更します</v>
          </cell>
        </row>
        <row r="15">
          <cell r="A15" t="str">
            <v>出雲市塩冶有原町</v>
          </cell>
          <cell r="D15" t="str">
            <v>平成28年中に○○からの配当を受領されたことを確認しましたので変更します</v>
          </cell>
          <cell r="E15" t="str">
            <v>平成24年分○○からの配当を確認しましたので変更します</v>
          </cell>
        </row>
        <row r="16">
          <cell r="A16" t="str">
            <v>出雲市塩冶神前</v>
          </cell>
        </row>
        <row r="17">
          <cell r="A17" t="str">
            <v>出雲市塩冶町南町</v>
          </cell>
        </row>
        <row r="18">
          <cell r="A18" t="str">
            <v>出雲市医大南町</v>
          </cell>
          <cell r="D18" t="str">
            <v>平成27年分の所得税申告により変更します</v>
          </cell>
        </row>
        <row r="19">
          <cell r="A19" t="str">
            <v>出雲市塩冶原町</v>
          </cell>
          <cell r="D19" t="str">
            <v>平成28年度住民税申告書により変更します</v>
          </cell>
        </row>
        <row r="20">
          <cell r="A20" t="str">
            <v>出雲市塩冶善行町</v>
          </cell>
          <cell r="D20" t="str">
            <v>平成27年分の公的年金等支払報告書により変更します</v>
          </cell>
        </row>
        <row r="21">
          <cell r="A21" t="str">
            <v>出雲市古志町</v>
          </cell>
          <cell r="D21" t="str">
            <v>平成27年分の給与支払報告書により変更します</v>
          </cell>
        </row>
        <row r="22">
          <cell r="A22" t="str">
            <v>出雲市高松町</v>
          </cell>
          <cell r="D22" t="str">
            <v>平成27年中に○○からの報酬を受領されたことを確認しましたので変更します</v>
          </cell>
        </row>
        <row r="23">
          <cell r="A23" t="str">
            <v>出雲市白枝町</v>
          </cell>
          <cell r="D23" t="str">
            <v>平成27年中に○○からの配当を受領されたことを確認しましたので変更します</v>
          </cell>
        </row>
        <row r="24">
          <cell r="A24" t="str">
            <v>出雲市松寄下町</v>
          </cell>
        </row>
        <row r="25">
          <cell r="A25" t="str">
            <v>出雲市浜町</v>
          </cell>
        </row>
        <row r="26">
          <cell r="A26" t="str">
            <v>出雲市下横町</v>
          </cell>
          <cell r="D26" t="str">
            <v>平成26年分の所得税申告により変更します</v>
          </cell>
        </row>
        <row r="27">
          <cell r="A27" t="str">
            <v>出雲市矢野町</v>
          </cell>
          <cell r="D27" t="str">
            <v>平成27年度住民税申告書により変更します</v>
          </cell>
        </row>
        <row r="28">
          <cell r="A28" t="str">
            <v>出雲市小山町</v>
          </cell>
          <cell r="D28" t="str">
            <v>平成26年分の公的年金等支払報告書により変更します</v>
          </cell>
        </row>
        <row r="29">
          <cell r="A29" t="str">
            <v>出雲市大塚町</v>
          </cell>
          <cell r="D29" t="str">
            <v>平成26年分の給与支払報告書により変更します</v>
          </cell>
        </row>
        <row r="30">
          <cell r="A30" t="str">
            <v>出雲市姫原町</v>
          </cell>
          <cell r="D30" t="str">
            <v>平成26年分○○からの報酬を確認しましたので変更します</v>
          </cell>
        </row>
        <row r="31">
          <cell r="A31" t="str">
            <v>出雲市姫原</v>
          </cell>
          <cell r="D31" t="str">
            <v>平成26年分○○からの配当を確認しましたので変更します</v>
          </cell>
        </row>
        <row r="32">
          <cell r="A32" t="str">
            <v>出雲市渡橋町</v>
          </cell>
        </row>
        <row r="33">
          <cell r="A33" t="str">
            <v>出雲市矢尾町</v>
          </cell>
        </row>
        <row r="34">
          <cell r="A34" t="str">
            <v>出雲市日下町</v>
          </cell>
        </row>
        <row r="35">
          <cell r="A35" t="str">
            <v>出雲市里方町</v>
          </cell>
        </row>
        <row r="36">
          <cell r="A36" t="str">
            <v>出雲市平野町</v>
          </cell>
        </row>
        <row r="37">
          <cell r="A37" t="str">
            <v>出雲市常松町</v>
          </cell>
        </row>
        <row r="38">
          <cell r="A38" t="str">
            <v>出雲市江田町</v>
          </cell>
          <cell r="D38" t="str">
            <v>減少する税額は市税の登録口座へお返しします。</v>
          </cell>
        </row>
        <row r="39">
          <cell r="A39" t="str">
            <v>出雲市八島町</v>
          </cell>
          <cell r="D39" t="str">
            <v>つきましては、減少する税額をあなた様の預金口座へお返しいたしますので、別紙口座振込依頼書により振込口座をお知らせください。</v>
          </cell>
        </row>
        <row r="40">
          <cell r="A40" t="str">
            <v>出雲市中野町</v>
          </cell>
          <cell r="D40" t="str">
            <v>減少する税額は未納のため還付はありません。</v>
          </cell>
        </row>
        <row r="41">
          <cell r="A41" t="str">
            <v>出雲市武志町</v>
          </cell>
          <cell r="D41" t="str">
            <v>減少する税額は納税管理人の口座へお返しします。</v>
          </cell>
        </row>
        <row r="42">
          <cell r="A42" t="str">
            <v>出雲市荻杼町</v>
          </cell>
          <cell r="D42" t="str">
            <v>減少する税額のうちお支払いいただいた金額を市税の登録口座へお返しします。</v>
          </cell>
        </row>
        <row r="43">
          <cell r="A43" t="str">
            <v>出雲市稲岡町</v>
          </cell>
          <cell r="D43" t="str">
            <v xml:space="preserve">減少する税額のうちお支払いいただいた金額を納税管理人の口座へお返しします。
</v>
          </cell>
        </row>
        <row r="44">
          <cell r="A44" t="str">
            <v>出雲市高岡町</v>
          </cell>
          <cell r="D44" t="str">
            <v>つきましては、減少する税額のうちお支払いいただいた金額をあなた様の預金口座へお返しいたしますので、別紙口座振込依頼書により振込口座をお知らせください。</v>
          </cell>
        </row>
        <row r="45">
          <cell r="A45" t="str">
            <v>出雲市西林木町</v>
          </cell>
          <cell r="D45" t="str">
            <v>つきましては、減少する税額を納税管理人様の預金口座へお返しいたしますので、別紙口座振込依頼書により振込口座をお知らせください。</v>
          </cell>
        </row>
        <row r="46">
          <cell r="A46" t="str">
            <v>出雲市東林木町</v>
          </cell>
          <cell r="D46" t="str">
            <v>減少する税額のうちお支払いいただいた金額については、別途発送いたします「過誤納金充当通知書」のとおりとさせていただきます。</v>
          </cell>
        </row>
        <row r="47">
          <cell r="A47" t="str">
            <v>出雲市西谷町</v>
          </cell>
        </row>
        <row r="48">
          <cell r="A48" t="str">
            <v>出雲市上島町</v>
          </cell>
        </row>
        <row r="49">
          <cell r="A49" t="str">
            <v>出雲市船津町</v>
          </cell>
        </row>
        <row r="50">
          <cell r="A50" t="str">
            <v>出雲市野尻町</v>
          </cell>
        </row>
        <row r="51">
          <cell r="A51" t="str">
            <v>出雲市原町</v>
          </cell>
        </row>
        <row r="52">
          <cell r="A52" t="str">
            <v>出雲市宇那手町</v>
          </cell>
        </row>
        <row r="53">
          <cell r="A53" t="str">
            <v>出雲市馬木町</v>
          </cell>
        </row>
        <row r="54">
          <cell r="A54" t="str">
            <v>出雲市朝山町</v>
          </cell>
        </row>
        <row r="55">
          <cell r="A55" t="str">
            <v>出雲市所原町</v>
          </cell>
        </row>
        <row r="56">
          <cell r="A56" t="str">
            <v>出雲市見々久町</v>
          </cell>
        </row>
        <row r="57">
          <cell r="A57" t="str">
            <v>出雲市馬木北町</v>
          </cell>
        </row>
        <row r="58">
          <cell r="A58" t="str">
            <v>出雲市乙立町</v>
          </cell>
        </row>
        <row r="59">
          <cell r="A59" t="str">
            <v>出雲市芦渡町</v>
          </cell>
        </row>
        <row r="60">
          <cell r="A60" t="str">
            <v>出雲市下古志町</v>
          </cell>
        </row>
        <row r="61">
          <cell r="A61" t="str">
            <v>出雲市知井宮町</v>
          </cell>
        </row>
        <row r="62">
          <cell r="A62" t="str">
            <v>出雲市神門町</v>
          </cell>
        </row>
        <row r="63">
          <cell r="A63" t="str">
            <v>出雲市西新町</v>
          </cell>
        </row>
        <row r="64">
          <cell r="A64" t="str">
            <v>出雲市西神西町</v>
          </cell>
        </row>
        <row r="65">
          <cell r="A65" t="str">
            <v>出雲市東神西町</v>
          </cell>
        </row>
        <row r="66">
          <cell r="A66" t="str">
            <v>出雲市神西沖町</v>
          </cell>
        </row>
        <row r="67">
          <cell r="A67" t="str">
            <v>出雲市大島町</v>
          </cell>
        </row>
        <row r="68">
          <cell r="A68" t="str">
            <v>出雲市神西新町</v>
          </cell>
        </row>
        <row r="69">
          <cell r="A69" t="str">
            <v>出雲市荒茅町</v>
          </cell>
        </row>
        <row r="70">
          <cell r="A70" t="str">
            <v>出雲市東園町</v>
          </cell>
        </row>
        <row r="71">
          <cell r="A71" t="str">
            <v>出雲市西園町</v>
          </cell>
        </row>
        <row r="72">
          <cell r="A72" t="str">
            <v>出雲市外園町</v>
          </cell>
        </row>
        <row r="73">
          <cell r="A73" t="str">
            <v>出雲市長浜町</v>
          </cell>
        </row>
        <row r="74">
          <cell r="A74" t="str">
            <v>出雲市平成町</v>
          </cell>
        </row>
        <row r="75">
          <cell r="A75" t="str">
            <v>出雲市中野美保南</v>
          </cell>
        </row>
        <row r="76">
          <cell r="A76" t="str">
            <v>出雲市中野美保北</v>
          </cell>
        </row>
        <row r="77">
          <cell r="A77" t="str">
            <v>【平田】</v>
          </cell>
        </row>
        <row r="78">
          <cell r="A78" t="str">
            <v>出雲市猪目町</v>
          </cell>
        </row>
        <row r="79">
          <cell r="A79" t="str">
            <v>出雲市十六島町</v>
          </cell>
        </row>
        <row r="80">
          <cell r="A80" t="str">
            <v>出雲市岡田町</v>
          </cell>
        </row>
        <row r="81">
          <cell r="A81" t="str">
            <v>出雲市奥宇賀町</v>
          </cell>
        </row>
        <row r="82">
          <cell r="A82" t="str">
            <v>出雲市釜浦町</v>
          </cell>
        </row>
        <row r="83">
          <cell r="A83" t="str">
            <v>出雲市上岡田町</v>
          </cell>
        </row>
        <row r="84">
          <cell r="A84" t="str">
            <v>出雲市唐川町</v>
          </cell>
        </row>
        <row r="85">
          <cell r="A85" t="str">
            <v>出雲市河下町</v>
          </cell>
        </row>
        <row r="86">
          <cell r="A86" t="str">
            <v>出雲市久多見町</v>
          </cell>
        </row>
        <row r="87">
          <cell r="A87" t="str">
            <v>出雲市口宇賀町</v>
          </cell>
        </row>
        <row r="88">
          <cell r="A88" t="str">
            <v>出雲市国富町</v>
          </cell>
        </row>
        <row r="89">
          <cell r="A89" t="str">
            <v>出雲市小伊津町</v>
          </cell>
        </row>
        <row r="90">
          <cell r="A90" t="str">
            <v>出雲市小境町</v>
          </cell>
        </row>
        <row r="91">
          <cell r="A91" t="str">
            <v>出雲市小津町</v>
          </cell>
        </row>
        <row r="92">
          <cell r="A92" t="str">
            <v>出雲市西郷町</v>
          </cell>
        </row>
        <row r="93">
          <cell r="A93" t="str">
            <v>出雲市坂浦町</v>
          </cell>
        </row>
        <row r="94">
          <cell r="A94" t="str">
            <v>出雲市塩津町</v>
          </cell>
        </row>
        <row r="95">
          <cell r="A95" t="str">
            <v>出雲市島村町</v>
          </cell>
        </row>
        <row r="96">
          <cell r="A96" t="str">
            <v>出雲市園町</v>
          </cell>
        </row>
        <row r="97">
          <cell r="A97" t="str">
            <v>出雲市多久谷町</v>
          </cell>
        </row>
        <row r="98">
          <cell r="A98" t="str">
            <v>出雲市多久町</v>
          </cell>
        </row>
        <row r="99">
          <cell r="A99" t="str">
            <v>出雲市地合町</v>
          </cell>
        </row>
        <row r="100">
          <cell r="A100" t="str">
            <v>出雲市東郷町</v>
          </cell>
        </row>
        <row r="101">
          <cell r="A101" t="str">
            <v>出雲市東福町</v>
          </cell>
        </row>
        <row r="102">
          <cell r="A102" t="str">
            <v>出雲市分町</v>
          </cell>
        </row>
        <row r="103">
          <cell r="A103" t="str">
            <v>出雲市西代町</v>
          </cell>
        </row>
        <row r="104">
          <cell r="A104" t="str">
            <v>出雲市西平田町</v>
          </cell>
        </row>
        <row r="105">
          <cell r="A105" t="str">
            <v>出雲市野石谷町</v>
          </cell>
        </row>
        <row r="106">
          <cell r="A106" t="str">
            <v>出雲市野郷町</v>
          </cell>
        </row>
        <row r="107">
          <cell r="A107" t="str">
            <v>出雲市平田町</v>
          </cell>
        </row>
        <row r="108">
          <cell r="A108" t="str">
            <v>出雲市別所町</v>
          </cell>
        </row>
        <row r="109">
          <cell r="A109" t="str">
            <v>出雲市本庄町</v>
          </cell>
        </row>
        <row r="110">
          <cell r="A110" t="str">
            <v>出雲市万田町</v>
          </cell>
        </row>
        <row r="111">
          <cell r="A111" t="str">
            <v>出雲市美談町</v>
          </cell>
        </row>
        <row r="112">
          <cell r="A112" t="str">
            <v>出雲市三津町</v>
          </cell>
        </row>
        <row r="113">
          <cell r="A113" t="str">
            <v>出雲市美保町</v>
          </cell>
        </row>
        <row r="114">
          <cell r="A114" t="str">
            <v>出雲市美野町</v>
          </cell>
        </row>
        <row r="115">
          <cell r="A115" t="str">
            <v>出雲市鹿園寺町</v>
          </cell>
        </row>
        <row r="116">
          <cell r="A116" t="str">
            <v>【佐田】</v>
          </cell>
        </row>
        <row r="117">
          <cell r="A117" t="str">
            <v>出雲市佐田町朝原</v>
          </cell>
        </row>
        <row r="118">
          <cell r="A118" t="str">
            <v>出雲市佐田町大呂</v>
          </cell>
        </row>
        <row r="119">
          <cell r="A119" t="str">
            <v>出雲市佐田町上橋波</v>
          </cell>
        </row>
        <row r="120">
          <cell r="A120" t="str">
            <v>出雲市佐田町毛津</v>
          </cell>
        </row>
        <row r="121">
          <cell r="A121" t="str">
            <v>出雲市佐田町佐津目</v>
          </cell>
        </row>
        <row r="122">
          <cell r="A122" t="str">
            <v>出雲市佐田町下橋波</v>
          </cell>
        </row>
        <row r="123">
          <cell r="A123" t="str">
            <v>出雲市佐田町須佐</v>
          </cell>
        </row>
        <row r="124">
          <cell r="A124" t="str">
            <v>出雲市佐田町高津屋</v>
          </cell>
        </row>
        <row r="125">
          <cell r="A125" t="str">
            <v>出雲市佐田町反邊</v>
          </cell>
        </row>
        <row r="126">
          <cell r="A126" t="str">
            <v>出雲市佐田町原田</v>
          </cell>
        </row>
        <row r="127">
          <cell r="A127" t="str">
            <v>出雲市佐田町東村</v>
          </cell>
        </row>
        <row r="128">
          <cell r="A128" t="str">
            <v>出雲市佐田町一窪田</v>
          </cell>
        </row>
        <row r="129">
          <cell r="A129" t="str">
            <v>出雲市佐田町八幡原</v>
          </cell>
        </row>
        <row r="130">
          <cell r="A130" t="str">
            <v>出雲市佐田町吉野</v>
          </cell>
        </row>
        <row r="131">
          <cell r="A131" t="str">
            <v>【湖陵】</v>
          </cell>
        </row>
        <row r="132">
          <cell r="A132" t="str">
            <v>出雲市湖陵町差海</v>
          </cell>
        </row>
        <row r="133">
          <cell r="A133" t="str">
            <v>出雲市湖陵町二部</v>
          </cell>
        </row>
        <row r="134">
          <cell r="A134" t="str">
            <v>出雲市湖陵町三部</v>
          </cell>
        </row>
        <row r="135">
          <cell r="A135" t="str">
            <v>出雲市湖陵町常楽寺</v>
          </cell>
        </row>
        <row r="136">
          <cell r="A136" t="str">
            <v>出雲市湖陵町畑村</v>
          </cell>
        </row>
        <row r="137">
          <cell r="A137" t="str">
            <v>出雲市湖陵町大池</v>
          </cell>
        </row>
        <row r="138">
          <cell r="A138" t="str">
            <v>出雲市湖陵町板津</v>
          </cell>
        </row>
        <row r="139">
          <cell r="A139" t="str">
            <v>【多伎】</v>
          </cell>
        </row>
        <row r="140">
          <cell r="A140" t="str">
            <v>出雲市多伎町久村</v>
          </cell>
        </row>
        <row r="141">
          <cell r="A141" t="str">
            <v>出雲市多伎町多岐</v>
          </cell>
        </row>
        <row r="142">
          <cell r="A142" t="str">
            <v>出雲市多伎町小田</v>
          </cell>
        </row>
        <row r="143">
          <cell r="A143" t="str">
            <v>出雲市多伎町口田儀</v>
          </cell>
        </row>
        <row r="144">
          <cell r="A144" t="str">
            <v>出雲市多伎町奥田儀</v>
          </cell>
        </row>
        <row r="145">
          <cell r="A145" t="str">
            <v>出雲市多伎町神原</v>
          </cell>
        </row>
        <row r="146">
          <cell r="A146" t="str">
            <v>【大社】</v>
          </cell>
        </row>
        <row r="147">
          <cell r="A147" t="str">
            <v>出雲市大社町杵築東</v>
          </cell>
        </row>
        <row r="148">
          <cell r="A148" t="str">
            <v>出雲市大社町杵築北</v>
          </cell>
        </row>
        <row r="149">
          <cell r="A149" t="str">
            <v>出雲市大社町杵築南</v>
          </cell>
        </row>
        <row r="150">
          <cell r="A150" t="str">
            <v>出雲市大社町修理免</v>
          </cell>
        </row>
        <row r="151">
          <cell r="A151" t="str">
            <v>出雲市大社町北荒木</v>
          </cell>
        </row>
        <row r="152">
          <cell r="A152" t="str">
            <v>出雲市大社町遙堪</v>
          </cell>
        </row>
        <row r="153">
          <cell r="A153" t="str">
            <v>出雲市大社町入南</v>
          </cell>
        </row>
        <row r="154">
          <cell r="A154" t="str">
            <v>出雲市大社町菱根</v>
          </cell>
        </row>
        <row r="155">
          <cell r="A155" t="str">
            <v>出雲市大社町中荒木</v>
          </cell>
        </row>
        <row r="156">
          <cell r="A156" t="str">
            <v>出雲市大社町杵築西</v>
          </cell>
        </row>
        <row r="157">
          <cell r="A157" t="str">
            <v>出雲市大社町鷺浦</v>
          </cell>
        </row>
        <row r="158">
          <cell r="A158" t="str">
            <v>出雲市大社町鵜峠</v>
          </cell>
        </row>
        <row r="159">
          <cell r="A159" t="str">
            <v>出雲市大社町日御碕</v>
          </cell>
        </row>
        <row r="160">
          <cell r="A160" t="str">
            <v>出雲市大社町宇龍</v>
          </cell>
        </row>
        <row r="161">
          <cell r="A161" t="str">
            <v>【斐川】</v>
          </cell>
        </row>
        <row r="162">
          <cell r="A162" t="str">
            <v>出雲市斐川町学頭</v>
          </cell>
        </row>
        <row r="163">
          <cell r="A163" t="str">
            <v>出雲市斐川町荘原</v>
          </cell>
        </row>
        <row r="164">
          <cell r="A164" t="str">
            <v>出雲市斐川町神庭</v>
          </cell>
        </row>
        <row r="165">
          <cell r="A165" t="str">
            <v>出雲市斐川町三絡</v>
          </cell>
        </row>
        <row r="166">
          <cell r="A166" t="str">
            <v>出雲市斐川町上庄原</v>
          </cell>
        </row>
        <row r="167">
          <cell r="A167" t="str">
            <v>出雲市斐川町阿宮</v>
          </cell>
        </row>
        <row r="168">
          <cell r="A168" t="str">
            <v>出雲市斐川町出西</v>
          </cell>
        </row>
        <row r="169">
          <cell r="A169" t="str">
            <v>出雲市斐川町神氷</v>
          </cell>
        </row>
        <row r="170">
          <cell r="A170" t="str">
            <v>出雲市斐川町求院</v>
          </cell>
        </row>
        <row r="171">
          <cell r="A171" t="str">
            <v>出雲市斐川町併川</v>
          </cell>
        </row>
        <row r="172">
          <cell r="A172" t="str">
            <v>出雲市斐川町富村</v>
          </cell>
        </row>
        <row r="173">
          <cell r="A173" t="str">
            <v>出雲市斐川町名島</v>
          </cell>
        </row>
        <row r="174">
          <cell r="A174" t="str">
            <v>出雲市斐川町鳥井</v>
          </cell>
        </row>
        <row r="175">
          <cell r="A175" t="str">
            <v>出雲市斐川町上直江</v>
          </cell>
        </row>
        <row r="176">
          <cell r="A176" t="str">
            <v>出雲市斐川町直江</v>
          </cell>
        </row>
        <row r="177">
          <cell r="A177" t="str">
            <v>出雲市斐川町美南</v>
          </cell>
        </row>
        <row r="178">
          <cell r="A178" t="str">
            <v>出雲市斐川町福富</v>
          </cell>
        </row>
        <row r="179">
          <cell r="A179" t="str">
            <v>出雲市斐川町原鹿</v>
          </cell>
        </row>
        <row r="180">
          <cell r="A180" t="str">
            <v>出雲市斐川町今在家</v>
          </cell>
        </row>
        <row r="181">
          <cell r="A181" t="str">
            <v>出雲市斐川町沖洲</v>
          </cell>
        </row>
        <row r="182">
          <cell r="A182" t="str">
            <v>出雲市斐川町中洲</v>
          </cell>
        </row>
        <row r="183">
          <cell r="A183" t="str">
            <v>出雲市斐川町黒目</v>
          </cell>
        </row>
        <row r="184">
          <cell r="A184" t="str">
            <v>出雲市斐川町三分市</v>
          </cell>
        </row>
        <row r="185">
          <cell r="A185" t="str">
            <v>出雲市斐川町坂田</v>
          </cell>
        </row>
        <row r="186">
          <cell r="A186" t="str">
            <v>【納税管理人】</v>
          </cell>
        </row>
        <row r="187">
          <cell r="A187" t="str">
            <v>神奈川県大和市大和南1丁目１１－１４　</v>
          </cell>
        </row>
        <row r="188">
          <cell r="A188" t="str">
            <v>愛知県額田郡幸田町大字菱池字池端６５</v>
          </cell>
        </row>
        <row r="189">
          <cell r="A189" t="str">
            <v>埼玉県熊谷市村岡４５７－１</v>
          </cell>
        </row>
        <row r="190">
          <cell r="A190" t="str">
            <v>埼玉県川越市南通町１２－７</v>
          </cell>
        </row>
        <row r="191">
          <cell r="A191" t="str">
            <v>静岡県浜松市浜北区平口１２３４</v>
          </cell>
        </row>
        <row r="192">
          <cell r="A192" t="str">
            <v>東京都品川区南大井２丁目４番１２号</v>
          </cell>
        </row>
        <row r="193">
          <cell r="A193" t="str">
            <v>愛知県豊川市大崎町宮之坪７０番地</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増額"/>
      <sheetName val="減額"/>
      <sheetName val="ドロップダウンデータ"/>
    </sheetNames>
    <sheetDataSet>
      <sheetData sheetId="0"/>
      <sheetData sheetId="1"/>
      <sheetData sheetId="2">
        <row r="10">
          <cell r="D10" t="str">
            <v>平成20年分の所得税の確定申告書により変更します</v>
          </cell>
        </row>
        <row r="11">
          <cell r="D11" t="str">
            <v>平成20年分の所得税の修正申告書により変更します</v>
          </cell>
        </row>
        <row r="12">
          <cell r="D12" t="str">
            <v>平成20年分の所得税の更正決議書により変更します</v>
          </cell>
        </row>
        <row r="13">
          <cell r="D13" t="str">
            <v>平成21年度住民税申告書により変更します</v>
          </cell>
        </row>
        <row r="14">
          <cell r="D14" t="str">
            <v>平成20年分の公的年金等支払報告書により変更します</v>
          </cell>
        </row>
        <row r="15">
          <cell r="D15" t="str">
            <v>平成20年分の給与支払報告書により変更します</v>
          </cell>
        </row>
        <row r="26">
          <cell r="E26" t="str">
            <v>レスポアール山口３０１</v>
          </cell>
        </row>
        <row r="27">
          <cell r="E27" t="str">
            <v>メゾン香風１０２</v>
          </cell>
        </row>
        <row r="28">
          <cell r="E28" t="str">
            <v>小松金昭税理士事務所</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row r="1">
          <cell r="A1" t="str">
            <v>給報</v>
          </cell>
        </row>
        <row r="2">
          <cell r="A2" t="str">
            <v>確申</v>
          </cell>
        </row>
        <row r="3">
          <cell r="A3" t="str">
            <v>住申</v>
          </cell>
        </row>
        <row r="4">
          <cell r="A4" t="str">
            <v>その他</v>
          </cell>
        </row>
      </sheetData>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市議会議員名簿"/>
      <sheetName val="助役部課等担当"/>
      <sheetName val="H18コード表"/>
      <sheetName val="市役所内線番号(20050322)"/>
      <sheetName val="回覧"/>
      <sheetName val="組織配置図"/>
      <sheetName val="市民福祉課電話配置"/>
      <sheetName val="災害時非常連絡網表"/>
      <sheetName val="町名・郵便番号"/>
      <sheetName val="市民係年間予定表"/>
      <sheetName val="多伎支所名簿"/>
      <sheetName val="勤続年数"/>
      <sheetName val="市民係事務分担表（H18.04.01）"/>
      <sheetName val="振替休日未取得一覧2002"/>
      <sheetName val="夏季休暇等使用状況(2003年)"/>
      <sheetName val="寸志等計算書"/>
      <sheetName val="勤務日数"/>
    </sheetNames>
    <sheetDataSet>
      <sheetData sheetId="0"/>
      <sheetData sheetId="1"/>
      <sheetData sheetId="2"/>
      <sheetData sheetId="3"/>
      <sheetData sheetId="4"/>
      <sheetData sheetId="5"/>
      <sheetData sheetId="6"/>
      <sheetData sheetId="7"/>
      <sheetData sheetId="8">
        <row r="3">
          <cell r="B3" t="str">
            <v>ア</v>
          </cell>
          <cell r="C3" t="str">
            <v>アサヤママチ</v>
          </cell>
          <cell r="D3" t="str">
            <v>朝山町</v>
          </cell>
          <cell r="E3">
            <v>6930123</v>
          </cell>
          <cell r="F3" t="str">
            <v>出雲市</v>
          </cell>
          <cell r="G3" t="str">
            <v>朝山</v>
          </cell>
          <cell r="H3">
            <v>12</v>
          </cell>
        </row>
        <row r="4">
          <cell r="B4" t="str">
            <v>ア</v>
          </cell>
          <cell r="C4" t="str">
            <v>アシワタチョウ</v>
          </cell>
          <cell r="D4" t="str">
            <v>芦渡町</v>
          </cell>
          <cell r="E4">
            <v>6930035</v>
          </cell>
          <cell r="F4" t="str">
            <v>出雲市</v>
          </cell>
          <cell r="G4" t="str">
            <v>神門</v>
          </cell>
          <cell r="H4">
            <v>14</v>
          </cell>
        </row>
        <row r="5">
          <cell r="B5" t="str">
            <v>ア</v>
          </cell>
          <cell r="C5" t="str">
            <v>アラカヤチョウ</v>
          </cell>
          <cell r="D5" t="str">
            <v>荒茅町</v>
          </cell>
          <cell r="E5">
            <v>6930044</v>
          </cell>
          <cell r="F5" t="str">
            <v>出雲市</v>
          </cell>
          <cell r="G5" t="str">
            <v>長浜</v>
          </cell>
          <cell r="H5">
            <v>16</v>
          </cell>
        </row>
        <row r="6">
          <cell r="B6" t="str">
            <v>イ</v>
          </cell>
          <cell r="C6" t="str">
            <v>イマイチチョウ</v>
          </cell>
          <cell r="D6" t="str">
            <v>今市町</v>
          </cell>
          <cell r="E6">
            <v>6930001</v>
          </cell>
          <cell r="F6" t="str">
            <v>出雲市</v>
          </cell>
          <cell r="G6" t="str">
            <v>今市</v>
          </cell>
          <cell r="H6">
            <v>1</v>
          </cell>
        </row>
        <row r="7">
          <cell r="B7" t="str">
            <v>イ</v>
          </cell>
          <cell r="C7" t="str">
            <v>イマイチチョウミナミホンマチ</v>
          </cell>
          <cell r="D7" t="str">
            <v>今市町南本町</v>
          </cell>
          <cell r="E7">
            <v>6930003</v>
          </cell>
          <cell r="F7" t="str">
            <v>出雲市</v>
          </cell>
          <cell r="G7" t="str">
            <v>今市</v>
          </cell>
          <cell r="H7">
            <v>1</v>
          </cell>
        </row>
        <row r="8">
          <cell r="B8" t="str">
            <v>イ</v>
          </cell>
          <cell r="C8" t="str">
            <v>イマイチチョウキタホンマチ１チョウメ</v>
          </cell>
          <cell r="D8" t="str">
            <v>今市町北本町１丁目</v>
          </cell>
          <cell r="E8">
            <v>6930002</v>
          </cell>
          <cell r="F8" t="str">
            <v>出雲市</v>
          </cell>
          <cell r="G8" t="str">
            <v>今市</v>
          </cell>
          <cell r="H8">
            <v>1</v>
          </cell>
        </row>
        <row r="9">
          <cell r="B9" t="str">
            <v>イ</v>
          </cell>
          <cell r="C9" t="str">
            <v>イマイチチョウキタホンマチ２チョウメ</v>
          </cell>
          <cell r="D9" t="str">
            <v>今市町北本町２丁目</v>
          </cell>
          <cell r="E9">
            <v>6930002</v>
          </cell>
          <cell r="F9" t="str">
            <v>出雲市</v>
          </cell>
          <cell r="G9" t="str">
            <v>今市</v>
          </cell>
          <cell r="H9">
            <v>1</v>
          </cell>
        </row>
        <row r="10">
          <cell r="B10" t="str">
            <v>イ</v>
          </cell>
          <cell r="C10" t="str">
            <v>イマイチチョウキタホンマチ３チョウメ</v>
          </cell>
          <cell r="D10" t="str">
            <v>今市町北本町３丁目</v>
          </cell>
          <cell r="E10">
            <v>6930002</v>
          </cell>
          <cell r="F10" t="str">
            <v>出雲市</v>
          </cell>
          <cell r="G10" t="str">
            <v>今市</v>
          </cell>
          <cell r="H10">
            <v>1</v>
          </cell>
        </row>
        <row r="11">
          <cell r="B11" t="str">
            <v>イ</v>
          </cell>
          <cell r="C11" t="str">
            <v>イマイチチョウキタホンマチ４チョウメ</v>
          </cell>
          <cell r="D11" t="str">
            <v>今市町北本町４丁目</v>
          </cell>
          <cell r="E11">
            <v>6930002</v>
          </cell>
          <cell r="F11" t="str">
            <v>出雲市</v>
          </cell>
          <cell r="G11" t="str">
            <v>今市</v>
          </cell>
          <cell r="H11">
            <v>1</v>
          </cell>
        </row>
        <row r="12">
          <cell r="B12" t="str">
            <v>イ</v>
          </cell>
          <cell r="C12" t="str">
            <v>イマイチチョウキタホンマチ５チョウメ</v>
          </cell>
          <cell r="D12" t="str">
            <v>今市町北本町５丁目</v>
          </cell>
          <cell r="E12">
            <v>6930002</v>
          </cell>
          <cell r="F12" t="str">
            <v>出雲市</v>
          </cell>
          <cell r="G12" t="str">
            <v>今市</v>
          </cell>
          <cell r="H12">
            <v>1</v>
          </cell>
        </row>
        <row r="13">
          <cell r="B13" t="str">
            <v>イ</v>
          </cell>
          <cell r="C13" t="str">
            <v>イダイミナミマチ１チョウメ</v>
          </cell>
          <cell r="D13" t="str">
            <v>医大南町１丁目</v>
          </cell>
          <cell r="E13">
            <v>6930027</v>
          </cell>
          <cell r="F13" t="str">
            <v>出雲市</v>
          </cell>
          <cell r="G13" t="str">
            <v>塩冶</v>
          </cell>
          <cell r="H13">
            <v>3</v>
          </cell>
        </row>
        <row r="14">
          <cell r="B14" t="str">
            <v>イ</v>
          </cell>
          <cell r="C14" t="str">
            <v>イダイミナミマチ２チョウメ</v>
          </cell>
          <cell r="D14" t="str">
            <v>医大南町２丁目</v>
          </cell>
          <cell r="E14">
            <v>6930027</v>
          </cell>
          <cell r="F14" t="str">
            <v>出雲市</v>
          </cell>
          <cell r="G14" t="str">
            <v>塩冶</v>
          </cell>
          <cell r="H14">
            <v>3</v>
          </cell>
        </row>
        <row r="15">
          <cell r="B15" t="str">
            <v>イ</v>
          </cell>
          <cell r="C15" t="str">
            <v>イダイミナミマチ３チョウメ</v>
          </cell>
          <cell r="D15" t="str">
            <v>医大南町３丁目</v>
          </cell>
          <cell r="E15">
            <v>6930027</v>
          </cell>
          <cell r="F15" t="str">
            <v>出雲市</v>
          </cell>
          <cell r="G15" t="str">
            <v>塩冶</v>
          </cell>
          <cell r="H15">
            <v>3</v>
          </cell>
        </row>
        <row r="16">
          <cell r="B16" t="str">
            <v>イ</v>
          </cell>
          <cell r="C16" t="str">
            <v>イナオカチョウ</v>
          </cell>
          <cell r="D16" t="str">
            <v>稲岡町</v>
          </cell>
          <cell r="E16">
            <v>6930071</v>
          </cell>
          <cell r="F16" t="str">
            <v>出雲市</v>
          </cell>
          <cell r="G16" t="str">
            <v>川跡</v>
          </cell>
          <cell r="H16">
            <v>8</v>
          </cell>
        </row>
        <row r="17">
          <cell r="B17" t="str">
            <v>イ</v>
          </cell>
          <cell r="C17" t="str">
            <v>イノメチョウ</v>
          </cell>
          <cell r="D17" t="str">
            <v>猪目町</v>
          </cell>
          <cell r="E17">
            <v>6910024</v>
          </cell>
          <cell r="F17" t="str">
            <v>平田市</v>
          </cell>
          <cell r="H17" t="str">
            <v/>
          </cell>
        </row>
        <row r="18">
          <cell r="B18" t="str">
            <v>ウ</v>
          </cell>
          <cell r="C18" t="str">
            <v>ウナテチョウ</v>
          </cell>
          <cell r="D18" t="str">
            <v>宇那手町</v>
          </cell>
          <cell r="E18">
            <v>6930105</v>
          </cell>
          <cell r="F18" t="str">
            <v>出雲市</v>
          </cell>
          <cell r="G18" t="str">
            <v>稗原</v>
          </cell>
          <cell r="H18">
            <v>11</v>
          </cell>
        </row>
        <row r="19">
          <cell r="B19" t="str">
            <v>ウ</v>
          </cell>
          <cell r="C19" t="str">
            <v>ウップルイチョウ</v>
          </cell>
          <cell r="D19" t="str">
            <v>十六島町</v>
          </cell>
          <cell r="E19">
            <v>6910042</v>
          </cell>
          <cell r="F19" t="str">
            <v>平田市</v>
          </cell>
          <cell r="H19" t="str">
            <v/>
          </cell>
        </row>
        <row r="20">
          <cell r="B20" t="str">
            <v>エ</v>
          </cell>
          <cell r="C20" t="str">
            <v>エキミナミマチ</v>
          </cell>
          <cell r="D20" t="str">
            <v>駅南町</v>
          </cell>
          <cell r="E20">
            <v>6930008</v>
          </cell>
          <cell r="F20" t="str">
            <v>出雲市</v>
          </cell>
          <cell r="G20" t="str">
            <v>今市</v>
          </cell>
          <cell r="H20">
            <v>1</v>
          </cell>
        </row>
        <row r="21">
          <cell r="B21" t="str">
            <v>エ</v>
          </cell>
          <cell r="C21" t="str">
            <v>エキキタマチ</v>
          </cell>
          <cell r="D21" t="str">
            <v>駅北町</v>
          </cell>
          <cell r="E21">
            <v>6930007</v>
          </cell>
          <cell r="F21" t="str">
            <v>出雲市</v>
          </cell>
          <cell r="G21" t="str">
            <v>今市</v>
          </cell>
          <cell r="H21">
            <v>1</v>
          </cell>
        </row>
        <row r="22">
          <cell r="B22" t="str">
            <v>エ</v>
          </cell>
          <cell r="C22" t="str">
            <v>エンヤアハラチョウ１チョウメ</v>
          </cell>
          <cell r="D22" t="str">
            <v>塩冶有原町１丁目</v>
          </cell>
          <cell r="E22">
            <v>6930023</v>
          </cell>
          <cell r="F22" t="str">
            <v>出雲市</v>
          </cell>
          <cell r="G22" t="str">
            <v>塩冶</v>
          </cell>
          <cell r="H22">
            <v>3</v>
          </cell>
        </row>
        <row r="23">
          <cell r="B23" t="str">
            <v>エ</v>
          </cell>
          <cell r="C23" t="str">
            <v>エンヤアハラチョウ２チョウメ</v>
          </cell>
          <cell r="D23" t="str">
            <v>塩冶有原町２丁目</v>
          </cell>
          <cell r="E23">
            <v>6930023</v>
          </cell>
          <cell r="F23" t="str">
            <v>出雲市</v>
          </cell>
          <cell r="G23" t="str">
            <v>塩冶</v>
          </cell>
          <cell r="H23">
            <v>3</v>
          </cell>
        </row>
        <row r="24">
          <cell r="B24" t="str">
            <v>エ</v>
          </cell>
          <cell r="C24" t="str">
            <v>エンヤアハラチョウ３チョウメ</v>
          </cell>
          <cell r="D24" t="str">
            <v>塩冶有原町３丁目</v>
          </cell>
          <cell r="E24">
            <v>6930023</v>
          </cell>
          <cell r="F24" t="str">
            <v>出雲市</v>
          </cell>
          <cell r="G24" t="str">
            <v>塩冶</v>
          </cell>
          <cell r="H24">
            <v>3</v>
          </cell>
        </row>
        <row r="25">
          <cell r="B25" t="str">
            <v>エ</v>
          </cell>
          <cell r="C25" t="str">
            <v>エンヤアハラチョウ４チョウメ</v>
          </cell>
          <cell r="D25" t="str">
            <v>塩冶有原町４丁目</v>
          </cell>
          <cell r="E25">
            <v>6930023</v>
          </cell>
          <cell r="F25" t="str">
            <v>出雲市</v>
          </cell>
          <cell r="G25" t="str">
            <v>塩冶</v>
          </cell>
          <cell r="H25">
            <v>3</v>
          </cell>
        </row>
        <row r="26">
          <cell r="B26" t="str">
            <v>エ</v>
          </cell>
          <cell r="C26" t="str">
            <v>エンヤアハラチョウ５チョウメ</v>
          </cell>
          <cell r="D26" t="str">
            <v>塩冶有原町５丁目</v>
          </cell>
          <cell r="E26">
            <v>6930023</v>
          </cell>
          <cell r="F26" t="str">
            <v>出雲市</v>
          </cell>
          <cell r="G26" t="str">
            <v>塩冶</v>
          </cell>
          <cell r="H26">
            <v>3</v>
          </cell>
        </row>
        <row r="27">
          <cell r="B27" t="str">
            <v>エ</v>
          </cell>
          <cell r="C27" t="str">
            <v>エンヤアハラチョウ６チョウメ</v>
          </cell>
          <cell r="D27" t="str">
            <v>塩冶有原町６丁目</v>
          </cell>
          <cell r="E27">
            <v>6930023</v>
          </cell>
          <cell r="F27" t="str">
            <v>出雲市</v>
          </cell>
          <cell r="G27" t="str">
            <v>塩冶</v>
          </cell>
          <cell r="H27">
            <v>3</v>
          </cell>
        </row>
        <row r="28">
          <cell r="B28" t="str">
            <v>エ</v>
          </cell>
          <cell r="C28" t="str">
            <v>エンヤカミマエ１チョウメ</v>
          </cell>
          <cell r="D28" t="str">
            <v>塩冶神前１丁目</v>
          </cell>
          <cell r="E28">
            <v>6930024</v>
          </cell>
          <cell r="F28" t="str">
            <v>出雲市</v>
          </cell>
          <cell r="G28" t="str">
            <v>塩冶</v>
          </cell>
          <cell r="H28">
            <v>3</v>
          </cell>
        </row>
        <row r="29">
          <cell r="B29" t="str">
            <v>エ</v>
          </cell>
          <cell r="C29" t="str">
            <v>エンヤカミマエ２チョウメ</v>
          </cell>
          <cell r="D29" t="str">
            <v>塩冶神前２丁目</v>
          </cell>
          <cell r="E29">
            <v>6930024</v>
          </cell>
          <cell r="F29" t="str">
            <v>出雲市</v>
          </cell>
          <cell r="G29" t="str">
            <v>塩冶</v>
          </cell>
          <cell r="H29">
            <v>3</v>
          </cell>
        </row>
        <row r="30">
          <cell r="B30" t="str">
            <v>エ</v>
          </cell>
          <cell r="C30" t="str">
            <v>エンヤカミマエ３チョウメ</v>
          </cell>
          <cell r="D30" t="str">
            <v>塩冶神前３丁目</v>
          </cell>
          <cell r="E30">
            <v>6930024</v>
          </cell>
          <cell r="F30" t="str">
            <v>出雲市</v>
          </cell>
          <cell r="G30" t="str">
            <v>塩冶</v>
          </cell>
          <cell r="H30">
            <v>3</v>
          </cell>
        </row>
        <row r="31">
          <cell r="B31" t="str">
            <v>エ</v>
          </cell>
          <cell r="C31" t="str">
            <v>エンヤカミマエ４チョウメ</v>
          </cell>
          <cell r="D31" t="str">
            <v>塩冶神前４丁目</v>
          </cell>
          <cell r="E31">
            <v>6930024</v>
          </cell>
          <cell r="F31" t="str">
            <v>出雲市</v>
          </cell>
          <cell r="G31" t="str">
            <v>塩冶</v>
          </cell>
          <cell r="H31">
            <v>3</v>
          </cell>
        </row>
        <row r="32">
          <cell r="B32" t="str">
            <v>エ</v>
          </cell>
          <cell r="C32" t="str">
            <v>エンヤカミマエ５チョウメ</v>
          </cell>
          <cell r="D32" t="str">
            <v>塩冶神前５丁目</v>
          </cell>
          <cell r="E32">
            <v>6930024</v>
          </cell>
          <cell r="F32" t="str">
            <v>出雲市</v>
          </cell>
          <cell r="G32" t="str">
            <v>塩冶</v>
          </cell>
          <cell r="H32">
            <v>3</v>
          </cell>
        </row>
        <row r="33">
          <cell r="B33" t="str">
            <v>エ</v>
          </cell>
          <cell r="C33" t="str">
            <v>エンヤカミマエ６チョウメ</v>
          </cell>
          <cell r="D33" t="str">
            <v>塩冶神前６丁目</v>
          </cell>
          <cell r="E33">
            <v>6930024</v>
          </cell>
          <cell r="F33" t="str">
            <v>出雲市</v>
          </cell>
          <cell r="G33" t="str">
            <v>塩冶</v>
          </cell>
          <cell r="H33">
            <v>3</v>
          </cell>
        </row>
        <row r="34">
          <cell r="B34" t="str">
            <v>エ</v>
          </cell>
          <cell r="C34" t="str">
            <v>エンヤゼンコウチョウ</v>
          </cell>
          <cell r="D34" t="str">
            <v>塩冶善行町</v>
          </cell>
          <cell r="E34">
            <v>6930028</v>
          </cell>
          <cell r="F34" t="str">
            <v>出雲市</v>
          </cell>
          <cell r="G34" t="str">
            <v>塩冶</v>
          </cell>
          <cell r="H34">
            <v>3</v>
          </cell>
        </row>
        <row r="35">
          <cell r="B35" t="str">
            <v>エ</v>
          </cell>
          <cell r="C35" t="str">
            <v>エンヤチョウ</v>
          </cell>
          <cell r="D35" t="str">
            <v>塩冶町</v>
          </cell>
          <cell r="E35">
            <v>6930021</v>
          </cell>
          <cell r="F35" t="str">
            <v>出雲市</v>
          </cell>
          <cell r="G35" t="str">
            <v>塩冶</v>
          </cell>
          <cell r="H35">
            <v>3</v>
          </cell>
        </row>
        <row r="36">
          <cell r="B36" t="str">
            <v>エ</v>
          </cell>
          <cell r="C36" t="str">
            <v>エンヤマチミナミマチ１チョウメ</v>
          </cell>
          <cell r="D36" t="str">
            <v>塩冶町南町１丁目</v>
          </cell>
          <cell r="E36">
            <v>6930025</v>
          </cell>
          <cell r="F36" t="str">
            <v>出雲市</v>
          </cell>
          <cell r="G36" t="str">
            <v>塩冶</v>
          </cell>
          <cell r="H36">
            <v>3</v>
          </cell>
        </row>
        <row r="37">
          <cell r="B37" t="str">
            <v>エ</v>
          </cell>
          <cell r="C37" t="str">
            <v>エンヤマチミナミマチ２チョウメ</v>
          </cell>
          <cell r="D37" t="str">
            <v>塩冶町南町２丁目</v>
          </cell>
          <cell r="E37">
            <v>6930025</v>
          </cell>
          <cell r="F37" t="str">
            <v>出雲市</v>
          </cell>
          <cell r="G37" t="str">
            <v>塩冶</v>
          </cell>
          <cell r="H37">
            <v>3</v>
          </cell>
        </row>
        <row r="38">
          <cell r="B38" t="str">
            <v>エ</v>
          </cell>
          <cell r="C38" t="str">
            <v>エンヤマチミナミマチ３チョウメ</v>
          </cell>
          <cell r="D38" t="str">
            <v>塩冶町南町３丁目</v>
          </cell>
          <cell r="E38">
            <v>6930025</v>
          </cell>
          <cell r="F38" t="str">
            <v>出雲市</v>
          </cell>
          <cell r="G38" t="str">
            <v>塩冶</v>
          </cell>
          <cell r="H38">
            <v>3</v>
          </cell>
        </row>
        <row r="39">
          <cell r="B39" t="str">
            <v>エ</v>
          </cell>
          <cell r="C39" t="str">
            <v>エンヤマチミナミマチ４チョウメ</v>
          </cell>
          <cell r="D39" t="str">
            <v>塩冶町南町４丁目</v>
          </cell>
          <cell r="E39">
            <v>6930025</v>
          </cell>
          <cell r="F39" t="str">
            <v>出雲市</v>
          </cell>
          <cell r="G39" t="str">
            <v>塩冶</v>
          </cell>
          <cell r="H39">
            <v>3</v>
          </cell>
        </row>
        <row r="40">
          <cell r="B40" t="str">
            <v>エ</v>
          </cell>
          <cell r="C40" t="str">
            <v>エンヤマチミナミマチ５チョウメ</v>
          </cell>
          <cell r="D40" t="str">
            <v>塩冶町南町５丁目</v>
          </cell>
          <cell r="E40">
            <v>6930025</v>
          </cell>
          <cell r="F40" t="str">
            <v>出雲市</v>
          </cell>
          <cell r="G40" t="str">
            <v>塩冶</v>
          </cell>
          <cell r="H40">
            <v>3</v>
          </cell>
        </row>
        <row r="41">
          <cell r="B41" t="str">
            <v>エ</v>
          </cell>
          <cell r="C41" t="str">
            <v>エンヤハラマチ１チョウメ</v>
          </cell>
          <cell r="D41" t="str">
            <v>塩冶原町１丁目</v>
          </cell>
          <cell r="E41">
            <v>6930026</v>
          </cell>
          <cell r="F41" t="str">
            <v>出雲市</v>
          </cell>
          <cell r="G41" t="str">
            <v>塩冶</v>
          </cell>
          <cell r="H41">
            <v>3</v>
          </cell>
        </row>
        <row r="42">
          <cell r="B42" t="str">
            <v>エ</v>
          </cell>
          <cell r="C42" t="str">
            <v>エンヤハラマチ２チョウメ</v>
          </cell>
          <cell r="D42" t="str">
            <v>塩冶原町２丁目</v>
          </cell>
          <cell r="E42">
            <v>6930026</v>
          </cell>
          <cell r="F42" t="str">
            <v>出雲市</v>
          </cell>
          <cell r="G42" t="str">
            <v>塩冶</v>
          </cell>
          <cell r="H42">
            <v>3</v>
          </cell>
        </row>
        <row r="43">
          <cell r="B43" t="str">
            <v>エ</v>
          </cell>
          <cell r="C43" t="str">
            <v>エンヤハラマチ３チョウメ</v>
          </cell>
          <cell r="D43" t="str">
            <v>塩冶原町３丁目</v>
          </cell>
          <cell r="E43">
            <v>6930026</v>
          </cell>
          <cell r="F43" t="str">
            <v>出雲市</v>
          </cell>
          <cell r="G43" t="str">
            <v>塩冶</v>
          </cell>
          <cell r="H43">
            <v>3</v>
          </cell>
        </row>
        <row r="44">
          <cell r="B44" t="str">
            <v>エ</v>
          </cell>
          <cell r="C44" t="str">
            <v>エタチョウ</v>
          </cell>
          <cell r="D44" t="str">
            <v>江田町</v>
          </cell>
          <cell r="E44">
            <v>6930056</v>
          </cell>
          <cell r="F44" t="str">
            <v>出雲市</v>
          </cell>
          <cell r="G44" t="str">
            <v>高浜</v>
          </cell>
          <cell r="H44">
            <v>7</v>
          </cell>
        </row>
        <row r="45">
          <cell r="B45" t="str">
            <v>オ</v>
          </cell>
          <cell r="C45" t="str">
            <v>オオツアサクラ１チョウメ</v>
          </cell>
          <cell r="D45" t="str">
            <v>大津朝倉１丁目</v>
          </cell>
          <cell r="E45">
            <v>6930015</v>
          </cell>
          <cell r="F45" t="str">
            <v>出雲市</v>
          </cell>
          <cell r="G45" t="str">
            <v>大津</v>
          </cell>
          <cell r="H45">
            <v>2</v>
          </cell>
        </row>
        <row r="46">
          <cell r="B46" t="str">
            <v>オ</v>
          </cell>
          <cell r="C46" t="str">
            <v>オオツアサクラ２チョウメ</v>
          </cell>
          <cell r="D46" t="str">
            <v>大津朝倉２丁目</v>
          </cell>
          <cell r="E46">
            <v>6930015</v>
          </cell>
          <cell r="F46" t="str">
            <v>出雲市</v>
          </cell>
          <cell r="G46" t="str">
            <v>大津</v>
          </cell>
          <cell r="H46">
            <v>2</v>
          </cell>
        </row>
        <row r="47">
          <cell r="B47" t="str">
            <v>オ</v>
          </cell>
          <cell r="C47" t="str">
            <v>オオツアサクラ３チョウメ</v>
          </cell>
          <cell r="D47" t="str">
            <v>大津朝倉３丁目</v>
          </cell>
          <cell r="E47">
            <v>6930015</v>
          </cell>
          <cell r="F47" t="str">
            <v>出雲市</v>
          </cell>
          <cell r="G47" t="str">
            <v>大津</v>
          </cell>
          <cell r="H47">
            <v>2</v>
          </cell>
        </row>
        <row r="48">
          <cell r="B48" t="str">
            <v>オ</v>
          </cell>
          <cell r="C48" t="str">
            <v>オオツシンザキチョウ１チョウメ</v>
          </cell>
          <cell r="D48" t="str">
            <v>大津新崎町１丁目</v>
          </cell>
          <cell r="E48">
            <v>6930012</v>
          </cell>
          <cell r="F48" t="str">
            <v>出雲市</v>
          </cell>
          <cell r="G48" t="str">
            <v>大津</v>
          </cell>
          <cell r="H48">
            <v>2</v>
          </cell>
        </row>
        <row r="49">
          <cell r="B49" t="str">
            <v>オ</v>
          </cell>
          <cell r="C49" t="str">
            <v>オオツシンザキチョウ２チョウメ</v>
          </cell>
          <cell r="D49" t="str">
            <v>大津新崎町２丁目</v>
          </cell>
          <cell r="E49">
            <v>6930012</v>
          </cell>
          <cell r="F49" t="str">
            <v>出雲市</v>
          </cell>
          <cell r="G49" t="str">
            <v>大津</v>
          </cell>
          <cell r="H49">
            <v>2</v>
          </cell>
        </row>
        <row r="50">
          <cell r="B50" t="str">
            <v>オ</v>
          </cell>
          <cell r="C50" t="str">
            <v>オオツシンザキチョウ３チョウメ</v>
          </cell>
          <cell r="D50" t="str">
            <v>大津新崎町３丁目</v>
          </cell>
          <cell r="E50">
            <v>6930012</v>
          </cell>
          <cell r="F50" t="str">
            <v>出雲市</v>
          </cell>
          <cell r="G50" t="str">
            <v>大津</v>
          </cell>
          <cell r="H50">
            <v>2</v>
          </cell>
        </row>
        <row r="51">
          <cell r="B51" t="str">
            <v>オ</v>
          </cell>
          <cell r="C51" t="str">
            <v>オオツシンザキチョウ４チョウメ</v>
          </cell>
          <cell r="D51" t="str">
            <v>大津新崎町４丁目</v>
          </cell>
          <cell r="E51">
            <v>6930012</v>
          </cell>
          <cell r="F51" t="str">
            <v>出雲市</v>
          </cell>
          <cell r="G51" t="str">
            <v>大津</v>
          </cell>
          <cell r="H51">
            <v>2</v>
          </cell>
        </row>
        <row r="52">
          <cell r="B52" t="str">
            <v>オ</v>
          </cell>
          <cell r="C52" t="str">
            <v>オオツシンザキチョウ５チョウメ</v>
          </cell>
          <cell r="D52" t="str">
            <v>大津新崎町５丁目</v>
          </cell>
          <cell r="E52">
            <v>6930012</v>
          </cell>
          <cell r="F52" t="str">
            <v>出雲市</v>
          </cell>
          <cell r="G52" t="str">
            <v>大津</v>
          </cell>
          <cell r="H52">
            <v>2</v>
          </cell>
        </row>
        <row r="53">
          <cell r="B53" t="str">
            <v>オ</v>
          </cell>
          <cell r="C53" t="str">
            <v>オオツシンザキチョウ６チョウメ</v>
          </cell>
          <cell r="D53" t="str">
            <v>大津新崎町６丁目</v>
          </cell>
          <cell r="E53">
            <v>6930012</v>
          </cell>
          <cell r="F53" t="str">
            <v>出雲市</v>
          </cell>
          <cell r="G53" t="str">
            <v>大津</v>
          </cell>
          <cell r="H53">
            <v>2</v>
          </cell>
        </row>
        <row r="54">
          <cell r="B54" t="str">
            <v>オ</v>
          </cell>
          <cell r="C54" t="str">
            <v>オオツシンザキチョウ７チョウメ</v>
          </cell>
          <cell r="D54" t="str">
            <v>大津新崎町７丁目</v>
          </cell>
          <cell r="E54">
            <v>6930012</v>
          </cell>
          <cell r="F54" t="str">
            <v>出雲市</v>
          </cell>
          <cell r="G54" t="str">
            <v>大津</v>
          </cell>
          <cell r="H54">
            <v>2</v>
          </cell>
        </row>
        <row r="55">
          <cell r="B55" t="str">
            <v>オ</v>
          </cell>
          <cell r="C55" t="str">
            <v>オオツチョウ</v>
          </cell>
          <cell r="D55" t="str">
            <v>大津町</v>
          </cell>
          <cell r="E55">
            <v>6930011</v>
          </cell>
          <cell r="F55" t="str">
            <v>出雲市</v>
          </cell>
          <cell r="G55" t="str">
            <v>大津</v>
          </cell>
          <cell r="H55">
            <v>2</v>
          </cell>
        </row>
        <row r="56">
          <cell r="B56" t="str">
            <v>オ</v>
          </cell>
          <cell r="C56" t="str">
            <v>オオツカチョウ</v>
          </cell>
          <cell r="D56" t="str">
            <v>大塚町</v>
          </cell>
          <cell r="E56">
            <v>6930063</v>
          </cell>
          <cell r="F56" t="str">
            <v>出雲市</v>
          </cell>
          <cell r="G56" t="str">
            <v>四絡</v>
          </cell>
          <cell r="H56">
            <v>6</v>
          </cell>
        </row>
        <row r="57">
          <cell r="B57" t="str">
            <v>オ</v>
          </cell>
          <cell r="C57" t="str">
            <v>オヤマチョウ</v>
          </cell>
          <cell r="D57" t="str">
            <v>小山町</v>
          </cell>
          <cell r="E57">
            <v>6930051</v>
          </cell>
          <cell r="F57" t="str">
            <v>出雲市</v>
          </cell>
          <cell r="G57" t="str">
            <v>四絡</v>
          </cell>
          <cell r="H57">
            <v>6</v>
          </cell>
        </row>
        <row r="58">
          <cell r="B58" t="str">
            <v>オ</v>
          </cell>
          <cell r="C58" t="str">
            <v>オギトチチョウ</v>
          </cell>
          <cell r="D58" t="str">
            <v>荻杼町</v>
          </cell>
          <cell r="E58">
            <v>6930013</v>
          </cell>
          <cell r="F58" t="str">
            <v>出雲市</v>
          </cell>
          <cell r="G58" t="str">
            <v>川跡</v>
          </cell>
          <cell r="H58">
            <v>8</v>
          </cell>
        </row>
        <row r="59">
          <cell r="B59" t="str">
            <v>オ</v>
          </cell>
          <cell r="C59" t="str">
            <v>オッタチチョウ</v>
          </cell>
          <cell r="D59" t="str">
            <v>乙立町</v>
          </cell>
          <cell r="E59">
            <v>6930216</v>
          </cell>
          <cell r="F59" t="str">
            <v>出雲市</v>
          </cell>
          <cell r="G59" t="str">
            <v>乙立</v>
          </cell>
          <cell r="H59">
            <v>13</v>
          </cell>
        </row>
        <row r="60">
          <cell r="B60" t="str">
            <v>オ</v>
          </cell>
          <cell r="C60" t="str">
            <v>オオジマチョウ</v>
          </cell>
          <cell r="D60" t="str">
            <v>大島町</v>
          </cell>
          <cell r="E60">
            <v>6990821</v>
          </cell>
          <cell r="F60" t="str">
            <v>出雲市</v>
          </cell>
          <cell r="G60" t="str">
            <v>神西</v>
          </cell>
          <cell r="H60">
            <v>15</v>
          </cell>
        </row>
        <row r="61">
          <cell r="B61" t="str">
            <v>オ</v>
          </cell>
          <cell r="C61" t="str">
            <v>オカダチョウ</v>
          </cell>
          <cell r="D61" t="str">
            <v>岡田町</v>
          </cell>
          <cell r="E61">
            <v>6910063</v>
          </cell>
          <cell r="F61" t="str">
            <v>平田市</v>
          </cell>
          <cell r="H61" t="str">
            <v/>
          </cell>
        </row>
        <row r="62">
          <cell r="B62" t="str">
            <v>オ</v>
          </cell>
          <cell r="C62" t="str">
            <v>オクウガチョウ</v>
          </cell>
          <cell r="D62" t="str">
            <v>奥宇賀町</v>
          </cell>
          <cell r="E62">
            <v>6910021</v>
          </cell>
          <cell r="F62" t="str">
            <v>平田市</v>
          </cell>
          <cell r="H62" t="str">
            <v/>
          </cell>
        </row>
        <row r="63">
          <cell r="B63" t="str">
            <v>カ</v>
          </cell>
          <cell r="C63" t="str">
            <v>カミエンヤチョウ</v>
          </cell>
          <cell r="D63" t="str">
            <v>上塩冶町</v>
          </cell>
          <cell r="E63">
            <v>6930022</v>
          </cell>
          <cell r="F63" t="str">
            <v>出雲市</v>
          </cell>
          <cell r="G63" t="str">
            <v>塩冶</v>
          </cell>
          <cell r="H63">
            <v>3</v>
          </cell>
        </row>
        <row r="64">
          <cell r="B64" t="str">
            <v>カ</v>
          </cell>
          <cell r="C64" t="str">
            <v>カミシマチョウ</v>
          </cell>
          <cell r="D64" t="str">
            <v>上島町</v>
          </cell>
          <cell r="E64">
            <v>6930101</v>
          </cell>
          <cell r="F64" t="str">
            <v>出雲市</v>
          </cell>
          <cell r="G64" t="str">
            <v>上津</v>
          </cell>
          <cell r="H64">
            <v>10</v>
          </cell>
        </row>
        <row r="65">
          <cell r="B65" t="str">
            <v>カ</v>
          </cell>
          <cell r="C65" t="str">
            <v>カンドチョウ</v>
          </cell>
          <cell r="D65" t="str">
            <v>神門町</v>
          </cell>
          <cell r="E65">
            <v>6930034</v>
          </cell>
          <cell r="F65" t="str">
            <v>出雲市</v>
          </cell>
          <cell r="G65" t="str">
            <v>神門</v>
          </cell>
          <cell r="H65">
            <v>14</v>
          </cell>
        </row>
        <row r="66">
          <cell r="B66" t="str">
            <v>カ</v>
          </cell>
          <cell r="C66" t="str">
            <v>カマウラチョウ</v>
          </cell>
          <cell r="D66" t="str">
            <v>釜浦町</v>
          </cell>
          <cell r="E66">
            <v>6910043</v>
          </cell>
          <cell r="F66" t="str">
            <v>平田市</v>
          </cell>
          <cell r="H66" t="str">
            <v/>
          </cell>
        </row>
        <row r="67">
          <cell r="B67" t="str">
            <v>カ</v>
          </cell>
          <cell r="C67" t="str">
            <v>カミオカダチョウ</v>
          </cell>
          <cell r="D67" t="str">
            <v>上岡田町</v>
          </cell>
          <cell r="E67">
            <v>6910064</v>
          </cell>
          <cell r="F67" t="str">
            <v>平田市</v>
          </cell>
          <cell r="H67" t="str">
            <v/>
          </cell>
        </row>
        <row r="68">
          <cell r="B68" t="str">
            <v>カ</v>
          </cell>
          <cell r="C68" t="str">
            <v>カラカワチョウ</v>
          </cell>
          <cell r="D68" t="str">
            <v>唐川町</v>
          </cell>
          <cell r="E68">
            <v>6910023</v>
          </cell>
          <cell r="F68" t="str">
            <v>平田市</v>
          </cell>
          <cell r="H68" t="str">
            <v/>
          </cell>
        </row>
        <row r="69">
          <cell r="B69" t="str">
            <v>カ</v>
          </cell>
          <cell r="C69" t="str">
            <v>カワシモチョウ</v>
          </cell>
          <cell r="D69" t="str">
            <v>河下町</v>
          </cell>
          <cell r="E69">
            <v>6910025</v>
          </cell>
          <cell r="F69" t="str">
            <v>平田市</v>
          </cell>
          <cell r="H69" t="str">
            <v/>
          </cell>
        </row>
        <row r="70">
          <cell r="B70" t="str">
            <v>ク</v>
          </cell>
          <cell r="C70" t="str">
            <v>クサカチョウ</v>
          </cell>
          <cell r="D70" t="str">
            <v>日下町</v>
          </cell>
          <cell r="E70">
            <v>6930072</v>
          </cell>
          <cell r="F70" t="str">
            <v>出雲市</v>
          </cell>
          <cell r="G70" t="str">
            <v>高浜</v>
          </cell>
          <cell r="H70">
            <v>7</v>
          </cell>
        </row>
        <row r="71">
          <cell r="B71" t="str">
            <v>ク</v>
          </cell>
          <cell r="C71" t="str">
            <v>クタミチョウ</v>
          </cell>
          <cell r="D71" t="str">
            <v>久多美町</v>
          </cell>
          <cell r="E71">
            <v>6910034</v>
          </cell>
          <cell r="F71" t="str">
            <v>平田市</v>
          </cell>
          <cell r="H71" t="str">
            <v/>
          </cell>
        </row>
        <row r="72">
          <cell r="B72" t="str">
            <v>ク</v>
          </cell>
          <cell r="C72" t="str">
            <v>クチウガチョウ</v>
          </cell>
          <cell r="D72" t="str">
            <v>口宇賀町</v>
          </cell>
          <cell r="E72">
            <v>6910014</v>
          </cell>
          <cell r="F72" t="str">
            <v>平田市</v>
          </cell>
          <cell r="H72" t="str">
            <v/>
          </cell>
        </row>
        <row r="73">
          <cell r="B73" t="str">
            <v>ク</v>
          </cell>
          <cell r="C73" t="str">
            <v>クニドミチョウ</v>
          </cell>
          <cell r="D73" t="str">
            <v>国富町</v>
          </cell>
          <cell r="E73">
            <v>6910011</v>
          </cell>
          <cell r="F73" t="str">
            <v>平田市</v>
          </cell>
          <cell r="H73" t="str">
            <v/>
          </cell>
        </row>
        <row r="74">
          <cell r="B74" t="str">
            <v>コ</v>
          </cell>
          <cell r="C74" t="str">
            <v>コシチョウ</v>
          </cell>
          <cell r="D74" t="str">
            <v>古志町</v>
          </cell>
          <cell r="E74">
            <v>6930031</v>
          </cell>
          <cell r="F74" t="str">
            <v>出雲市</v>
          </cell>
          <cell r="G74" t="str">
            <v>古志</v>
          </cell>
          <cell r="H74">
            <v>4</v>
          </cell>
        </row>
        <row r="75">
          <cell r="B75" t="str">
            <v>コ</v>
          </cell>
          <cell r="C75" t="str">
            <v>コイヅチョウ</v>
          </cell>
          <cell r="D75" t="str">
            <v>小伊津町</v>
          </cell>
          <cell r="E75">
            <v>6910052</v>
          </cell>
          <cell r="F75" t="str">
            <v>平田市</v>
          </cell>
          <cell r="H75" t="str">
            <v/>
          </cell>
        </row>
        <row r="76">
          <cell r="B76" t="str">
            <v>コ</v>
          </cell>
          <cell r="C76" t="str">
            <v>コザカイチョウ</v>
          </cell>
          <cell r="D76" t="str">
            <v>小境町</v>
          </cell>
          <cell r="E76">
            <v>6910074</v>
          </cell>
          <cell r="F76" t="str">
            <v>平田市</v>
          </cell>
          <cell r="H76" t="str">
            <v/>
          </cell>
        </row>
        <row r="77">
          <cell r="B77" t="str">
            <v>コ</v>
          </cell>
          <cell r="C77" t="str">
            <v>コヅチョウ</v>
          </cell>
          <cell r="D77" t="str">
            <v>小津町</v>
          </cell>
          <cell r="E77">
            <v>6910041</v>
          </cell>
          <cell r="F77" t="str">
            <v>平田市</v>
          </cell>
          <cell r="H77" t="str">
            <v/>
          </cell>
        </row>
        <row r="78">
          <cell r="B78" t="str">
            <v>コ</v>
          </cell>
          <cell r="C78" t="str">
            <v>コリョウチョウイタヅ</v>
          </cell>
          <cell r="D78" t="str">
            <v>湖陵町板津</v>
          </cell>
          <cell r="E78">
            <v>6990817</v>
          </cell>
          <cell r="F78" t="str">
            <v>湖陵町</v>
          </cell>
          <cell r="H78" t="str">
            <v/>
          </cell>
        </row>
        <row r="79">
          <cell r="B79" t="str">
            <v>コ</v>
          </cell>
          <cell r="C79" t="str">
            <v>コリョウチョウオオイケ</v>
          </cell>
          <cell r="D79" t="str">
            <v>湖陵町大池</v>
          </cell>
          <cell r="E79">
            <v>6990816</v>
          </cell>
          <cell r="F79" t="str">
            <v>湖陵町</v>
          </cell>
          <cell r="H79" t="str">
            <v/>
          </cell>
        </row>
        <row r="80">
          <cell r="B80" t="str">
            <v>コ</v>
          </cell>
          <cell r="C80" t="str">
            <v>コリョウチョウサシウミ</v>
          </cell>
          <cell r="D80" t="str">
            <v>湖陵町差海</v>
          </cell>
          <cell r="E80">
            <v>6990811</v>
          </cell>
          <cell r="F80" t="str">
            <v>湖陵町</v>
          </cell>
          <cell r="H80" t="str">
            <v/>
          </cell>
        </row>
        <row r="81">
          <cell r="B81" t="str">
            <v>コ</v>
          </cell>
          <cell r="C81" t="str">
            <v>コリョウチョウサンブ</v>
          </cell>
          <cell r="D81" t="str">
            <v>湖陵町三部</v>
          </cell>
          <cell r="E81">
            <v>6990813</v>
          </cell>
          <cell r="F81" t="str">
            <v>湖陵町</v>
          </cell>
          <cell r="H81" t="str">
            <v/>
          </cell>
        </row>
        <row r="82">
          <cell r="B82" t="str">
            <v>コ</v>
          </cell>
          <cell r="C82" t="str">
            <v>コリョウチョウジョウラクジ</v>
          </cell>
          <cell r="D82" t="str">
            <v>湖陵町常楽寺</v>
          </cell>
          <cell r="E82">
            <v>6990814</v>
          </cell>
          <cell r="F82" t="str">
            <v>湖陵町</v>
          </cell>
          <cell r="H82" t="str">
            <v/>
          </cell>
        </row>
        <row r="83">
          <cell r="B83" t="str">
            <v>コ</v>
          </cell>
          <cell r="C83" t="str">
            <v>コリョウチョウニブ</v>
          </cell>
          <cell r="D83" t="str">
            <v>湖陵町二部</v>
          </cell>
          <cell r="E83">
            <v>6990812</v>
          </cell>
          <cell r="F83" t="str">
            <v>湖陵町</v>
          </cell>
          <cell r="H83" t="str">
            <v/>
          </cell>
        </row>
        <row r="84">
          <cell r="B84" t="str">
            <v>コ</v>
          </cell>
          <cell r="C84" t="str">
            <v>コリョウチョウハタムラ</v>
          </cell>
          <cell r="D84" t="str">
            <v>湖陵町畑村</v>
          </cell>
          <cell r="E84">
            <v>6990815</v>
          </cell>
          <cell r="F84" t="str">
            <v>湖陵町</v>
          </cell>
          <cell r="H84" t="str">
            <v/>
          </cell>
        </row>
        <row r="85">
          <cell r="B85" t="str">
            <v>サ</v>
          </cell>
          <cell r="C85" t="str">
            <v>サトガタチョウ</v>
          </cell>
          <cell r="D85" t="str">
            <v>里方町</v>
          </cell>
          <cell r="E85">
            <v>6930064</v>
          </cell>
          <cell r="F85" t="str">
            <v>出雲市</v>
          </cell>
          <cell r="G85" t="str">
            <v>高浜</v>
          </cell>
          <cell r="H85">
            <v>7</v>
          </cell>
        </row>
        <row r="86">
          <cell r="B86" t="str">
            <v>サ</v>
          </cell>
          <cell r="C86" t="str">
            <v>サイゴウチョウ</v>
          </cell>
          <cell r="D86" t="str">
            <v>西郷町</v>
          </cell>
          <cell r="E86">
            <v>6910015</v>
          </cell>
          <cell r="F86" t="str">
            <v>平田市</v>
          </cell>
          <cell r="H86" t="str">
            <v/>
          </cell>
        </row>
        <row r="87">
          <cell r="B87" t="str">
            <v>サ</v>
          </cell>
          <cell r="C87" t="str">
            <v>サカウラチョウ</v>
          </cell>
          <cell r="D87" t="str">
            <v>坂浦町</v>
          </cell>
          <cell r="E87">
            <v>6910051</v>
          </cell>
          <cell r="F87" t="str">
            <v>平田市</v>
          </cell>
          <cell r="H87" t="str">
            <v/>
          </cell>
        </row>
        <row r="88">
          <cell r="B88" t="str">
            <v>サ</v>
          </cell>
          <cell r="C88" t="str">
            <v>サダチョウアサバラ</v>
          </cell>
          <cell r="D88" t="str">
            <v>佐田町朝原</v>
          </cell>
          <cell r="E88">
            <v>6930501</v>
          </cell>
          <cell r="F88" t="str">
            <v>佐田町</v>
          </cell>
          <cell r="H88" t="str">
            <v/>
          </cell>
        </row>
        <row r="89">
          <cell r="B89" t="str">
            <v>サ</v>
          </cell>
          <cell r="C89" t="str">
            <v>サダチョウオオロ</v>
          </cell>
          <cell r="D89" t="str">
            <v>佐田町大呂</v>
          </cell>
          <cell r="E89">
            <v>6930504</v>
          </cell>
          <cell r="F89" t="str">
            <v>佐田町</v>
          </cell>
          <cell r="H89" t="str">
            <v/>
          </cell>
        </row>
        <row r="90">
          <cell r="B90" t="str">
            <v>サ</v>
          </cell>
          <cell r="C90" t="str">
            <v>サダチョウカミハシナミ</v>
          </cell>
          <cell r="D90" t="str">
            <v>佐田町上橋波</v>
          </cell>
          <cell r="E90">
            <v>6930526</v>
          </cell>
          <cell r="F90" t="str">
            <v>佐田町</v>
          </cell>
          <cell r="H90" t="str">
            <v/>
          </cell>
        </row>
        <row r="91">
          <cell r="B91" t="str">
            <v>サ</v>
          </cell>
          <cell r="C91" t="str">
            <v>サダチョウケヅ</v>
          </cell>
          <cell r="D91" t="str">
            <v>佐田町毛津</v>
          </cell>
          <cell r="E91">
            <v>6930521</v>
          </cell>
          <cell r="F91" t="str">
            <v>佐田町</v>
          </cell>
          <cell r="H91" t="str">
            <v/>
          </cell>
        </row>
        <row r="92">
          <cell r="B92" t="str">
            <v>サ</v>
          </cell>
          <cell r="C92" t="str">
            <v>サダチョウサツメ</v>
          </cell>
          <cell r="D92" t="str">
            <v>佐田町佐津目</v>
          </cell>
          <cell r="E92">
            <v>6930523</v>
          </cell>
          <cell r="F92" t="str">
            <v>佐田町</v>
          </cell>
          <cell r="H92" t="str">
            <v/>
          </cell>
        </row>
        <row r="93">
          <cell r="B93" t="str">
            <v>サ</v>
          </cell>
          <cell r="C93" t="str">
            <v>サダチョウシモハシナミ</v>
          </cell>
          <cell r="D93" t="str">
            <v>佐田町下橋波</v>
          </cell>
          <cell r="E93">
            <v>6930525</v>
          </cell>
          <cell r="F93" t="str">
            <v>佐田町</v>
          </cell>
          <cell r="H93" t="str">
            <v/>
          </cell>
        </row>
        <row r="94">
          <cell r="B94" t="str">
            <v>サ</v>
          </cell>
          <cell r="C94" t="str">
            <v>サダチョウスサ</v>
          </cell>
          <cell r="D94" t="str">
            <v>佐田町須佐</v>
          </cell>
          <cell r="E94">
            <v>6930503</v>
          </cell>
          <cell r="F94" t="str">
            <v>佐田町</v>
          </cell>
          <cell r="H94" t="str">
            <v/>
          </cell>
        </row>
        <row r="95">
          <cell r="B95" t="str">
            <v>サ</v>
          </cell>
          <cell r="C95" t="str">
            <v>サダチョウタカツヤ</v>
          </cell>
          <cell r="D95" t="str">
            <v>佐田町高津屋</v>
          </cell>
          <cell r="E95">
            <v>6930524</v>
          </cell>
          <cell r="F95" t="str">
            <v>佐田町</v>
          </cell>
          <cell r="H95" t="str">
            <v/>
          </cell>
        </row>
        <row r="96">
          <cell r="B96" t="str">
            <v>サ</v>
          </cell>
          <cell r="C96" t="str">
            <v>サダチョウタンベ</v>
          </cell>
          <cell r="D96" t="str">
            <v>佐田町反辺</v>
          </cell>
          <cell r="E96">
            <v>6930506</v>
          </cell>
          <cell r="F96" t="str">
            <v>佐田町</v>
          </cell>
          <cell r="H96" t="str">
            <v/>
          </cell>
        </row>
        <row r="97">
          <cell r="B97" t="str">
            <v>サ</v>
          </cell>
          <cell r="C97" t="str">
            <v>サダチョウハラダ</v>
          </cell>
          <cell r="D97" t="str">
            <v>佐田町原田</v>
          </cell>
          <cell r="E97">
            <v>6930502</v>
          </cell>
          <cell r="F97" t="str">
            <v>佐田町</v>
          </cell>
          <cell r="H97" t="str">
            <v/>
          </cell>
        </row>
        <row r="98">
          <cell r="B98" t="str">
            <v>サ</v>
          </cell>
          <cell r="C98" t="str">
            <v>サダチョウヒガシムラ</v>
          </cell>
          <cell r="D98" t="str">
            <v>佐田町東村</v>
          </cell>
          <cell r="E98">
            <v>6930512</v>
          </cell>
          <cell r="F98" t="str">
            <v>佐田町</v>
          </cell>
          <cell r="H98" t="str">
            <v/>
          </cell>
        </row>
        <row r="99">
          <cell r="B99" t="str">
            <v>サ</v>
          </cell>
          <cell r="C99" t="str">
            <v>サダチョウヒトクボタ</v>
          </cell>
          <cell r="D99" t="str">
            <v>佐田町一窪田</v>
          </cell>
          <cell r="E99">
            <v>6930522</v>
          </cell>
          <cell r="F99" t="str">
            <v>佐田町</v>
          </cell>
          <cell r="H99" t="str">
            <v/>
          </cell>
        </row>
        <row r="100">
          <cell r="B100" t="str">
            <v>サ</v>
          </cell>
          <cell r="C100" t="str">
            <v>サダチョウヤワタバラ</v>
          </cell>
          <cell r="D100" t="str">
            <v>佐田町八幡原</v>
          </cell>
          <cell r="E100">
            <v>6930511</v>
          </cell>
          <cell r="F100" t="str">
            <v>佐田町</v>
          </cell>
          <cell r="H100" t="str">
            <v/>
          </cell>
        </row>
        <row r="101">
          <cell r="B101" t="str">
            <v>サ</v>
          </cell>
          <cell r="C101" t="str">
            <v>サダチョウヨシノ</v>
          </cell>
          <cell r="D101" t="str">
            <v>佐田町吉野</v>
          </cell>
          <cell r="E101">
            <v>6930505</v>
          </cell>
          <cell r="F101" t="str">
            <v>佐田町</v>
          </cell>
          <cell r="H101" t="str">
            <v/>
          </cell>
        </row>
        <row r="102">
          <cell r="B102" t="str">
            <v>シ</v>
          </cell>
          <cell r="C102" t="str">
            <v>シモヨコチョウ</v>
          </cell>
          <cell r="D102" t="str">
            <v>下横町</v>
          </cell>
          <cell r="E102">
            <v>6930046</v>
          </cell>
          <cell r="F102" t="str">
            <v>出雲市</v>
          </cell>
          <cell r="G102" t="str">
            <v>高松</v>
          </cell>
          <cell r="H102">
            <v>5</v>
          </cell>
        </row>
        <row r="103">
          <cell r="B103" t="str">
            <v>シ</v>
          </cell>
          <cell r="C103" t="str">
            <v>シロエダチョウ</v>
          </cell>
          <cell r="D103" t="str">
            <v>白枝町</v>
          </cell>
          <cell r="E103">
            <v>6930006</v>
          </cell>
          <cell r="F103" t="str">
            <v>出雲市</v>
          </cell>
          <cell r="G103" t="str">
            <v>高松</v>
          </cell>
          <cell r="H103">
            <v>5</v>
          </cell>
        </row>
        <row r="104">
          <cell r="B104" t="str">
            <v>シ</v>
          </cell>
          <cell r="C104" t="str">
            <v>シモコシチョウ</v>
          </cell>
          <cell r="D104" t="str">
            <v>下古志町</v>
          </cell>
          <cell r="E104">
            <v>6930032</v>
          </cell>
          <cell r="F104" t="str">
            <v>出雲市</v>
          </cell>
          <cell r="G104" t="str">
            <v>神門</v>
          </cell>
          <cell r="H104">
            <v>14</v>
          </cell>
        </row>
        <row r="105">
          <cell r="B105" t="str">
            <v>シ</v>
          </cell>
          <cell r="C105" t="str">
            <v>シオツチョウ</v>
          </cell>
          <cell r="D105" t="str">
            <v>塩津町</v>
          </cell>
          <cell r="E105">
            <v>6910044</v>
          </cell>
          <cell r="F105" t="str">
            <v>平田市</v>
          </cell>
          <cell r="H105" t="str">
            <v/>
          </cell>
        </row>
        <row r="106">
          <cell r="B106" t="str">
            <v>シ</v>
          </cell>
          <cell r="C106" t="str">
            <v>シマムラチョウ</v>
          </cell>
          <cell r="D106" t="str">
            <v>島村町</v>
          </cell>
          <cell r="E106">
            <v>6910004</v>
          </cell>
          <cell r="F106" t="str">
            <v>平田市</v>
          </cell>
          <cell r="H106" t="str">
            <v/>
          </cell>
        </row>
        <row r="107">
          <cell r="B107" t="str">
            <v>ジ</v>
          </cell>
          <cell r="C107" t="str">
            <v>ジンザイオキチョウ</v>
          </cell>
          <cell r="D107" t="str">
            <v>神西沖町</v>
          </cell>
          <cell r="E107">
            <v>6990822</v>
          </cell>
          <cell r="F107" t="str">
            <v>出雲市</v>
          </cell>
          <cell r="G107" t="str">
            <v>神西</v>
          </cell>
          <cell r="H107">
            <v>15</v>
          </cell>
        </row>
        <row r="108">
          <cell r="B108" t="str">
            <v>ジ</v>
          </cell>
          <cell r="C108" t="str">
            <v>ジンザイシンマチ</v>
          </cell>
          <cell r="D108" t="str">
            <v>神西新町</v>
          </cell>
          <cell r="E108">
            <v>6990825</v>
          </cell>
          <cell r="F108" t="str">
            <v>出雲市</v>
          </cell>
          <cell r="G108" t="str">
            <v>神西</v>
          </cell>
          <cell r="H108">
            <v>15</v>
          </cell>
        </row>
        <row r="109">
          <cell r="B109" t="str">
            <v>ソ</v>
          </cell>
          <cell r="C109" t="str">
            <v>ソトゾノチョウ</v>
          </cell>
          <cell r="D109" t="str">
            <v>外園町</v>
          </cell>
          <cell r="E109">
            <v>6930042</v>
          </cell>
          <cell r="F109" t="str">
            <v>出雲市</v>
          </cell>
          <cell r="G109" t="str">
            <v>長浜</v>
          </cell>
          <cell r="H109">
            <v>16</v>
          </cell>
        </row>
        <row r="110">
          <cell r="B110" t="str">
            <v>ソ</v>
          </cell>
          <cell r="C110" t="str">
            <v>ソノチョウ</v>
          </cell>
          <cell r="D110" t="str">
            <v>園町</v>
          </cell>
          <cell r="E110">
            <v>6910076</v>
          </cell>
          <cell r="F110" t="str">
            <v>平田市</v>
          </cell>
          <cell r="H110" t="str">
            <v/>
          </cell>
        </row>
        <row r="111">
          <cell r="B111" t="str">
            <v>タ</v>
          </cell>
          <cell r="C111" t="str">
            <v>タカマツチョウ</v>
          </cell>
          <cell r="D111" t="str">
            <v>高松町</v>
          </cell>
          <cell r="E111">
            <v>6930053</v>
          </cell>
          <cell r="F111" t="str">
            <v>出雲市</v>
          </cell>
          <cell r="G111" t="str">
            <v>高松</v>
          </cell>
          <cell r="H111">
            <v>5</v>
          </cell>
        </row>
        <row r="112">
          <cell r="B112" t="str">
            <v>タ</v>
          </cell>
          <cell r="C112" t="str">
            <v>タカオカチョウ</v>
          </cell>
          <cell r="D112" t="str">
            <v>高岡町</v>
          </cell>
          <cell r="E112">
            <v>6930066</v>
          </cell>
          <cell r="F112" t="str">
            <v>出雲市</v>
          </cell>
          <cell r="G112" t="str">
            <v>川跡</v>
          </cell>
          <cell r="H112">
            <v>8</v>
          </cell>
        </row>
        <row r="113">
          <cell r="B113" t="str">
            <v>タ</v>
          </cell>
          <cell r="C113" t="str">
            <v>タケシチョウ</v>
          </cell>
          <cell r="D113" t="str">
            <v>武志町</v>
          </cell>
          <cell r="E113">
            <v>6930014</v>
          </cell>
          <cell r="F113" t="str">
            <v>出雲市</v>
          </cell>
          <cell r="G113" t="str">
            <v>川跡</v>
          </cell>
          <cell r="H113">
            <v>8</v>
          </cell>
        </row>
        <row r="114">
          <cell r="B114" t="str">
            <v>タ</v>
          </cell>
          <cell r="C114" t="str">
            <v>タイシャチョウウド</v>
          </cell>
          <cell r="D114" t="str">
            <v>大社町鵜峠</v>
          </cell>
          <cell r="E114">
            <v>6990762</v>
          </cell>
          <cell r="F114" t="str">
            <v>大社町</v>
          </cell>
          <cell r="H114" t="str">
            <v/>
          </cell>
        </row>
        <row r="115">
          <cell r="B115" t="str">
            <v>タ</v>
          </cell>
          <cell r="C115" t="str">
            <v>タイシャチョウウリュウ</v>
          </cell>
          <cell r="D115" t="str">
            <v>大社町宇龍</v>
          </cell>
          <cell r="E115">
            <v>6990764</v>
          </cell>
          <cell r="F115" t="str">
            <v>大社町</v>
          </cell>
          <cell r="H115" t="str">
            <v/>
          </cell>
        </row>
        <row r="116">
          <cell r="B116" t="str">
            <v>タ</v>
          </cell>
          <cell r="C116" t="str">
            <v>タイシャチョウキタアラキ</v>
          </cell>
          <cell r="D116" t="str">
            <v>大社町北荒木</v>
          </cell>
          <cell r="E116">
            <v>6990722</v>
          </cell>
          <cell r="F116" t="str">
            <v>大社町</v>
          </cell>
          <cell r="H116" t="str">
            <v/>
          </cell>
        </row>
        <row r="117">
          <cell r="B117" t="str">
            <v>タ</v>
          </cell>
          <cell r="C117" t="str">
            <v>タイシャチョウキヅキキタ</v>
          </cell>
          <cell r="D117" t="str">
            <v>大社町杵築北</v>
          </cell>
          <cell r="E117">
            <v>6990702</v>
          </cell>
          <cell r="F117" t="str">
            <v>大社町</v>
          </cell>
          <cell r="H117" t="str">
            <v/>
          </cell>
        </row>
        <row r="118">
          <cell r="B118" t="str">
            <v>タ</v>
          </cell>
          <cell r="C118" t="str">
            <v>タイシャチョウキヅキニシ</v>
          </cell>
          <cell r="D118" t="str">
            <v>大社町杵築西</v>
          </cell>
          <cell r="E118">
            <v>6990751</v>
          </cell>
          <cell r="F118" t="str">
            <v>大社町</v>
          </cell>
          <cell r="H118" t="str">
            <v/>
          </cell>
        </row>
        <row r="119">
          <cell r="B119" t="str">
            <v>タ</v>
          </cell>
          <cell r="C119" t="str">
            <v>タイシャチョウキヅキヒガシ</v>
          </cell>
          <cell r="D119" t="str">
            <v>大社町杵築東</v>
          </cell>
          <cell r="E119">
            <v>6990701</v>
          </cell>
          <cell r="F119" t="str">
            <v>大社町</v>
          </cell>
          <cell r="H119" t="str">
            <v/>
          </cell>
        </row>
        <row r="120">
          <cell r="B120" t="str">
            <v>タ</v>
          </cell>
          <cell r="C120" t="str">
            <v>タイシャチョウキヅキミナミ</v>
          </cell>
          <cell r="D120" t="str">
            <v>大社町杵築南</v>
          </cell>
          <cell r="E120">
            <v>6990711</v>
          </cell>
          <cell r="F120" t="str">
            <v>大社町</v>
          </cell>
          <cell r="H120" t="str">
            <v/>
          </cell>
        </row>
        <row r="121">
          <cell r="B121" t="str">
            <v>タ</v>
          </cell>
          <cell r="C121" t="str">
            <v>タイシャチョウサギウラ</v>
          </cell>
          <cell r="D121" t="str">
            <v>大社町鷺浦</v>
          </cell>
          <cell r="E121">
            <v>6990761</v>
          </cell>
          <cell r="F121" t="str">
            <v>大社町</v>
          </cell>
          <cell r="H121" t="str">
            <v/>
          </cell>
        </row>
        <row r="122">
          <cell r="B122" t="str">
            <v>タ</v>
          </cell>
          <cell r="C122" t="str">
            <v>タイシャチョウシュウリメン</v>
          </cell>
          <cell r="D122" t="str">
            <v>大社町修理免</v>
          </cell>
          <cell r="E122">
            <v>6990721</v>
          </cell>
          <cell r="F122" t="str">
            <v>大社町</v>
          </cell>
          <cell r="H122" t="str">
            <v/>
          </cell>
        </row>
        <row r="123">
          <cell r="B123" t="str">
            <v>タ</v>
          </cell>
          <cell r="C123" t="str">
            <v>タイシャチョウナカアラキ</v>
          </cell>
          <cell r="D123" t="str">
            <v>大社町中荒木</v>
          </cell>
          <cell r="E123">
            <v>6990741</v>
          </cell>
          <cell r="F123" t="str">
            <v>大社町</v>
          </cell>
          <cell r="H123" t="str">
            <v/>
          </cell>
        </row>
        <row r="124">
          <cell r="B124" t="str">
            <v>タ</v>
          </cell>
          <cell r="C124" t="str">
            <v>タイシャチョウニュウナン</v>
          </cell>
          <cell r="D124" t="str">
            <v>大社町入南</v>
          </cell>
          <cell r="E124">
            <v>6990732</v>
          </cell>
          <cell r="F124" t="str">
            <v>大社町</v>
          </cell>
          <cell r="H124" t="str">
            <v/>
          </cell>
        </row>
        <row r="125">
          <cell r="B125" t="str">
            <v>タ</v>
          </cell>
          <cell r="C125" t="str">
            <v>タイシャチョウヒシネ</v>
          </cell>
          <cell r="D125" t="str">
            <v>大社町菱根</v>
          </cell>
          <cell r="E125">
            <v>6990733</v>
          </cell>
          <cell r="F125" t="str">
            <v>大社町</v>
          </cell>
          <cell r="H125" t="str">
            <v/>
          </cell>
        </row>
        <row r="126">
          <cell r="B126" t="str">
            <v>タ</v>
          </cell>
          <cell r="C126" t="str">
            <v>タイシャチョウヒノミサキ</v>
          </cell>
          <cell r="D126" t="str">
            <v>大社町日御碕</v>
          </cell>
          <cell r="E126">
            <v>6990763</v>
          </cell>
          <cell r="F126" t="str">
            <v>大社町</v>
          </cell>
          <cell r="H126" t="str">
            <v/>
          </cell>
        </row>
        <row r="127">
          <cell r="B127" t="str">
            <v>タ</v>
          </cell>
          <cell r="C127" t="str">
            <v>タイシャチョウヨウカン</v>
          </cell>
          <cell r="D127" t="str">
            <v>大社町遙堪</v>
          </cell>
          <cell r="E127">
            <v>6990731</v>
          </cell>
          <cell r="F127" t="str">
            <v>大社町</v>
          </cell>
          <cell r="H127" t="str">
            <v/>
          </cell>
        </row>
        <row r="128">
          <cell r="B128" t="str">
            <v>タ</v>
          </cell>
          <cell r="C128" t="str">
            <v>タキチョウオクタギ</v>
          </cell>
          <cell r="D128" t="str">
            <v>多伎町奥田儀</v>
          </cell>
          <cell r="E128">
            <v>6990905</v>
          </cell>
          <cell r="F128" t="str">
            <v>多伎町</v>
          </cell>
          <cell r="H128" t="str">
            <v/>
          </cell>
        </row>
        <row r="129">
          <cell r="B129" t="str">
            <v>タ</v>
          </cell>
          <cell r="C129" t="str">
            <v>タキチョウオダ</v>
          </cell>
          <cell r="D129" t="str">
            <v>多伎町小田</v>
          </cell>
          <cell r="E129">
            <v>6990903</v>
          </cell>
          <cell r="F129" t="str">
            <v>多伎町</v>
          </cell>
          <cell r="H129" t="str">
            <v/>
          </cell>
        </row>
        <row r="130">
          <cell r="B130" t="str">
            <v>タ</v>
          </cell>
          <cell r="C130" t="str">
            <v>タキチョウカンバラ</v>
          </cell>
          <cell r="D130" t="str">
            <v>多伎町神原</v>
          </cell>
          <cell r="E130">
            <v>6990906</v>
          </cell>
          <cell r="F130" t="str">
            <v>多伎町</v>
          </cell>
          <cell r="H130" t="str">
            <v/>
          </cell>
        </row>
        <row r="131">
          <cell r="B131" t="str">
            <v>タ</v>
          </cell>
          <cell r="C131" t="str">
            <v>タキマチクチタギ</v>
          </cell>
          <cell r="D131" t="str">
            <v>多伎町口田儀</v>
          </cell>
          <cell r="E131">
            <v>6990904</v>
          </cell>
          <cell r="F131" t="str">
            <v>多伎町</v>
          </cell>
          <cell r="H131" t="str">
            <v/>
          </cell>
        </row>
        <row r="132">
          <cell r="B132" t="str">
            <v>タ</v>
          </cell>
          <cell r="C132" t="str">
            <v>タキマチヒサムラ</v>
          </cell>
          <cell r="D132" t="str">
            <v>多伎町久村</v>
          </cell>
          <cell r="E132">
            <v>6990901</v>
          </cell>
          <cell r="F132" t="str">
            <v>多伎町</v>
          </cell>
          <cell r="H132" t="str">
            <v/>
          </cell>
        </row>
        <row r="133">
          <cell r="B133" t="str">
            <v>タ</v>
          </cell>
          <cell r="C133" t="str">
            <v>タキマチタキ</v>
          </cell>
          <cell r="D133" t="str">
            <v>多伎町多岐</v>
          </cell>
          <cell r="E133">
            <v>6990902</v>
          </cell>
          <cell r="F133" t="str">
            <v>多伎町</v>
          </cell>
          <cell r="H133" t="str">
            <v/>
          </cell>
        </row>
        <row r="134">
          <cell r="B134" t="str">
            <v>タ</v>
          </cell>
          <cell r="C134" t="str">
            <v>タクタニマチ</v>
          </cell>
          <cell r="D134" t="str">
            <v>多久谷町</v>
          </cell>
          <cell r="E134">
            <v>6910062</v>
          </cell>
          <cell r="F134" t="str">
            <v>平田市</v>
          </cell>
          <cell r="H134" t="str">
            <v/>
          </cell>
        </row>
        <row r="135">
          <cell r="B135" t="str">
            <v>タ</v>
          </cell>
          <cell r="C135" t="str">
            <v>タクマチ</v>
          </cell>
          <cell r="D135" t="str">
            <v>多久町</v>
          </cell>
          <cell r="E135">
            <v>6910061</v>
          </cell>
          <cell r="F135" t="str">
            <v>平田市</v>
          </cell>
          <cell r="H135" t="str">
            <v/>
          </cell>
        </row>
        <row r="136">
          <cell r="B136" t="str">
            <v>チ</v>
          </cell>
          <cell r="C136" t="str">
            <v>チイミヤマチ</v>
          </cell>
          <cell r="D136" t="str">
            <v>知井宮町</v>
          </cell>
          <cell r="E136">
            <v>6930033</v>
          </cell>
          <cell r="F136" t="str">
            <v>出雲市</v>
          </cell>
          <cell r="G136" t="str">
            <v>神門</v>
          </cell>
          <cell r="H136">
            <v>14</v>
          </cell>
        </row>
        <row r="137">
          <cell r="B137" t="str">
            <v>チ</v>
          </cell>
          <cell r="C137" t="str">
            <v>チゴウマチ</v>
          </cell>
          <cell r="D137" t="str">
            <v>地合町</v>
          </cell>
          <cell r="E137">
            <v>6910071</v>
          </cell>
          <cell r="F137" t="str">
            <v>平田市</v>
          </cell>
          <cell r="H137" t="str">
            <v/>
          </cell>
        </row>
        <row r="138">
          <cell r="B138" t="str">
            <v>ツ</v>
          </cell>
          <cell r="C138" t="str">
            <v>ツネマツマチ</v>
          </cell>
          <cell r="D138" t="str">
            <v>常松町</v>
          </cell>
          <cell r="E138">
            <v>6930057</v>
          </cell>
          <cell r="F138" t="str">
            <v>出雲市</v>
          </cell>
          <cell r="G138" t="str">
            <v>高浜</v>
          </cell>
          <cell r="H138">
            <v>7</v>
          </cell>
        </row>
        <row r="139">
          <cell r="B139" t="str">
            <v>テ</v>
          </cell>
          <cell r="C139" t="str">
            <v>テンジンマチ</v>
          </cell>
          <cell r="D139" t="str">
            <v>天神町</v>
          </cell>
          <cell r="E139">
            <v>6930005</v>
          </cell>
          <cell r="F139" t="str">
            <v>出雲市</v>
          </cell>
          <cell r="G139" t="str">
            <v>塩冶</v>
          </cell>
          <cell r="H139">
            <v>3</v>
          </cell>
        </row>
        <row r="140">
          <cell r="B140" t="str">
            <v>ト</v>
          </cell>
          <cell r="C140" t="str">
            <v>トコロハラマチ</v>
          </cell>
          <cell r="D140" t="str">
            <v>所原町</v>
          </cell>
          <cell r="E140">
            <v>6930214</v>
          </cell>
          <cell r="F140" t="str">
            <v>出雲市</v>
          </cell>
          <cell r="G140" t="str">
            <v>朝山</v>
          </cell>
          <cell r="H140">
            <v>12</v>
          </cell>
        </row>
        <row r="141">
          <cell r="B141" t="str">
            <v>ト</v>
          </cell>
          <cell r="C141" t="str">
            <v>トウゴウマチ</v>
          </cell>
          <cell r="D141" t="str">
            <v>東郷町</v>
          </cell>
          <cell r="E141">
            <v>6910065</v>
          </cell>
          <cell r="F141" t="str">
            <v>平田市</v>
          </cell>
          <cell r="H141" t="str">
            <v/>
          </cell>
        </row>
        <row r="142">
          <cell r="B142" t="str">
            <v>ヒ</v>
          </cell>
          <cell r="C142" t="str">
            <v>ヒガシフクマチ</v>
          </cell>
          <cell r="D142" t="str">
            <v>東福町</v>
          </cell>
          <cell r="E142">
            <v>6910031</v>
          </cell>
          <cell r="F142" t="str">
            <v>平田市</v>
          </cell>
          <cell r="H142" t="str">
            <v/>
          </cell>
        </row>
        <row r="143">
          <cell r="B143" t="str">
            <v>ナ</v>
          </cell>
          <cell r="C143" t="str">
            <v>ナカノマチ</v>
          </cell>
          <cell r="D143" t="str">
            <v>中野町</v>
          </cell>
          <cell r="E143">
            <v>6930062</v>
          </cell>
          <cell r="F143" t="str">
            <v>出雲市</v>
          </cell>
          <cell r="G143" t="str">
            <v>川跡</v>
          </cell>
          <cell r="H143">
            <v>8</v>
          </cell>
        </row>
        <row r="144">
          <cell r="B144" t="str">
            <v>ナ</v>
          </cell>
          <cell r="C144" t="str">
            <v>ナガハママチ</v>
          </cell>
          <cell r="D144" t="str">
            <v>長浜町</v>
          </cell>
          <cell r="E144">
            <v>6930043</v>
          </cell>
          <cell r="F144" t="str">
            <v>出雲市</v>
          </cell>
          <cell r="G144" t="str">
            <v>長浜</v>
          </cell>
          <cell r="H144">
            <v>16</v>
          </cell>
        </row>
        <row r="145">
          <cell r="B145" t="str">
            <v>ナ</v>
          </cell>
          <cell r="C145" t="str">
            <v>ナダフンマチ</v>
          </cell>
          <cell r="D145" t="str">
            <v>灘分町</v>
          </cell>
          <cell r="E145">
            <v>6910003</v>
          </cell>
          <cell r="F145" t="str">
            <v>平田市</v>
          </cell>
          <cell r="H145" t="str">
            <v/>
          </cell>
        </row>
        <row r="146">
          <cell r="B146" t="str">
            <v>ニ</v>
          </cell>
          <cell r="C146" t="str">
            <v>ニシハヤシキマチ</v>
          </cell>
          <cell r="D146" t="str">
            <v>西林木町</v>
          </cell>
          <cell r="E146">
            <v>6930073</v>
          </cell>
          <cell r="F146" t="str">
            <v>出雲市</v>
          </cell>
          <cell r="G146" t="str">
            <v>鳶巣</v>
          </cell>
          <cell r="H146">
            <v>9</v>
          </cell>
        </row>
        <row r="147">
          <cell r="B147" t="str">
            <v>ニ</v>
          </cell>
          <cell r="C147" t="str">
            <v>ニシタニマチ</v>
          </cell>
          <cell r="D147" t="str">
            <v>西谷町</v>
          </cell>
          <cell r="E147">
            <v>6930102</v>
          </cell>
          <cell r="F147" t="str">
            <v>出雲市</v>
          </cell>
          <cell r="G147" t="str">
            <v>上津</v>
          </cell>
          <cell r="H147">
            <v>10</v>
          </cell>
        </row>
        <row r="148">
          <cell r="B148" t="str">
            <v>ニ</v>
          </cell>
          <cell r="C148" t="str">
            <v>ニシシンマチ１チョウメ</v>
          </cell>
          <cell r="D148" t="str">
            <v>西新町１丁目</v>
          </cell>
          <cell r="E148">
            <v>6930037</v>
          </cell>
          <cell r="F148" t="str">
            <v>出雲市</v>
          </cell>
          <cell r="G148" t="str">
            <v>神門</v>
          </cell>
          <cell r="H148">
            <v>14</v>
          </cell>
        </row>
        <row r="149">
          <cell r="B149" t="str">
            <v>ニ</v>
          </cell>
          <cell r="C149" t="str">
            <v>ニシシンマチ２チョウメ</v>
          </cell>
          <cell r="D149" t="str">
            <v>西新町２丁目</v>
          </cell>
          <cell r="E149">
            <v>6930037</v>
          </cell>
          <cell r="F149" t="str">
            <v>出雲市</v>
          </cell>
          <cell r="G149" t="str">
            <v>神門</v>
          </cell>
          <cell r="H149">
            <v>14</v>
          </cell>
        </row>
        <row r="150">
          <cell r="B150" t="str">
            <v>ニ</v>
          </cell>
          <cell r="C150" t="str">
            <v>ニシシンマチ３チョウメ</v>
          </cell>
          <cell r="D150" t="str">
            <v>西新町３丁目</v>
          </cell>
          <cell r="E150">
            <v>6930037</v>
          </cell>
          <cell r="F150" t="str">
            <v>出雲市</v>
          </cell>
          <cell r="G150" t="str">
            <v>神門</v>
          </cell>
          <cell r="H150">
            <v>14</v>
          </cell>
        </row>
        <row r="151">
          <cell r="B151" t="str">
            <v>ニ</v>
          </cell>
          <cell r="C151" t="str">
            <v>ニシカミニシマチ</v>
          </cell>
          <cell r="D151" t="str">
            <v>西神西町</v>
          </cell>
          <cell r="E151">
            <v>6990824</v>
          </cell>
          <cell r="F151" t="str">
            <v>出雲市</v>
          </cell>
          <cell r="G151" t="str">
            <v>神西</v>
          </cell>
          <cell r="H151">
            <v>15</v>
          </cell>
        </row>
        <row r="152">
          <cell r="B152" t="str">
            <v>ニ</v>
          </cell>
          <cell r="C152" t="str">
            <v>ニシソノマチ</v>
          </cell>
          <cell r="D152" t="str">
            <v>西園町</v>
          </cell>
          <cell r="E152">
            <v>6930041</v>
          </cell>
          <cell r="F152" t="str">
            <v>出雲市</v>
          </cell>
          <cell r="G152" t="str">
            <v>長浜</v>
          </cell>
          <cell r="H152">
            <v>16</v>
          </cell>
        </row>
        <row r="153">
          <cell r="B153" t="str">
            <v>ニ</v>
          </cell>
          <cell r="C153" t="str">
            <v>ニシダイマチ</v>
          </cell>
          <cell r="D153" t="str">
            <v>西代町</v>
          </cell>
          <cell r="E153">
            <v>6910012</v>
          </cell>
          <cell r="F153" t="str">
            <v>平田市</v>
          </cell>
          <cell r="H153" t="str">
            <v/>
          </cell>
        </row>
        <row r="154">
          <cell r="B154" t="str">
            <v>ニ</v>
          </cell>
          <cell r="C154" t="str">
            <v>ニシヒラタマチ</v>
          </cell>
          <cell r="D154" t="str">
            <v>西平田町</v>
          </cell>
          <cell r="E154">
            <v>6910002</v>
          </cell>
          <cell r="F154" t="str">
            <v>平田市</v>
          </cell>
          <cell r="H154" t="str">
            <v/>
          </cell>
        </row>
        <row r="155">
          <cell r="B155" t="str">
            <v>ノ</v>
          </cell>
          <cell r="C155" t="str">
            <v>ノジリマチ</v>
          </cell>
          <cell r="D155" t="str">
            <v>野尻町</v>
          </cell>
          <cell r="E155">
            <v>6930103</v>
          </cell>
          <cell r="F155" t="str">
            <v>出雲市</v>
          </cell>
          <cell r="G155" t="str">
            <v>稗原</v>
          </cell>
          <cell r="H155">
            <v>11</v>
          </cell>
        </row>
        <row r="156">
          <cell r="B156" t="str">
            <v>ノ</v>
          </cell>
          <cell r="C156" t="str">
            <v>ノイシタニマチ</v>
          </cell>
          <cell r="D156" t="str">
            <v>野石谷町</v>
          </cell>
          <cell r="E156">
            <v>6910066</v>
          </cell>
          <cell r="F156" t="str">
            <v>平田市</v>
          </cell>
          <cell r="H156" t="str">
            <v/>
          </cell>
        </row>
        <row r="157">
          <cell r="B157" t="str">
            <v>ノ</v>
          </cell>
          <cell r="C157" t="str">
            <v>ノサトマチ</v>
          </cell>
          <cell r="D157" t="str">
            <v>野郷町</v>
          </cell>
          <cell r="E157">
            <v>6910072</v>
          </cell>
          <cell r="F157" t="str">
            <v>平田市</v>
          </cell>
          <cell r="H157" t="str">
            <v/>
          </cell>
        </row>
        <row r="158">
          <cell r="B158" t="str">
            <v>ハ</v>
          </cell>
          <cell r="C158" t="str">
            <v>ハママチ</v>
          </cell>
          <cell r="D158" t="str">
            <v>浜町</v>
          </cell>
          <cell r="E158">
            <v>6930054</v>
          </cell>
          <cell r="F158" t="str">
            <v>出雲市</v>
          </cell>
          <cell r="G158" t="str">
            <v>高松</v>
          </cell>
          <cell r="H158">
            <v>5</v>
          </cell>
        </row>
        <row r="159">
          <cell r="B159" t="str">
            <v>ヒ</v>
          </cell>
          <cell r="C159" t="str">
            <v>ヒメハラ１チョウメ</v>
          </cell>
          <cell r="D159" t="str">
            <v>姫原１丁目</v>
          </cell>
          <cell r="E159">
            <v>6930068</v>
          </cell>
          <cell r="F159" t="str">
            <v>出雲市</v>
          </cell>
          <cell r="G159" t="str">
            <v>四絡</v>
          </cell>
          <cell r="H159">
            <v>6</v>
          </cell>
        </row>
        <row r="160">
          <cell r="B160" t="str">
            <v>ヒ</v>
          </cell>
          <cell r="C160" t="str">
            <v>ヒメハラ２チョウメ</v>
          </cell>
          <cell r="D160" t="str">
            <v>姫原２丁目</v>
          </cell>
          <cell r="E160">
            <v>6930068</v>
          </cell>
          <cell r="F160" t="str">
            <v>出雲市</v>
          </cell>
          <cell r="G160" t="str">
            <v>四絡</v>
          </cell>
          <cell r="H160">
            <v>6</v>
          </cell>
        </row>
        <row r="161">
          <cell r="B161" t="str">
            <v>ヒ</v>
          </cell>
          <cell r="C161" t="str">
            <v>ヒメハラ３チョウメ</v>
          </cell>
          <cell r="D161" t="str">
            <v>姫原３丁目</v>
          </cell>
          <cell r="E161">
            <v>6930068</v>
          </cell>
          <cell r="F161" t="str">
            <v>出雲市</v>
          </cell>
          <cell r="G161" t="str">
            <v>四絡</v>
          </cell>
          <cell r="H161">
            <v>6</v>
          </cell>
        </row>
        <row r="162">
          <cell r="B162" t="str">
            <v>ヒ</v>
          </cell>
          <cell r="C162" t="str">
            <v>ヒメハラ４チョウメ</v>
          </cell>
          <cell r="D162" t="str">
            <v>姫原４丁目</v>
          </cell>
          <cell r="E162">
            <v>6930068</v>
          </cell>
          <cell r="F162" t="str">
            <v>出雲市</v>
          </cell>
          <cell r="G162" t="str">
            <v>四絡</v>
          </cell>
          <cell r="H162">
            <v>6</v>
          </cell>
        </row>
        <row r="163">
          <cell r="B163" t="str">
            <v>ヒ</v>
          </cell>
          <cell r="C163" t="str">
            <v>ヒメハラマチ</v>
          </cell>
          <cell r="D163" t="str">
            <v>姫原町</v>
          </cell>
          <cell r="E163">
            <v>6930061</v>
          </cell>
          <cell r="F163" t="str">
            <v>出雲市</v>
          </cell>
          <cell r="G163" t="str">
            <v>四絡</v>
          </cell>
          <cell r="H163">
            <v>6</v>
          </cell>
        </row>
        <row r="164">
          <cell r="B164" t="str">
            <v>ヒ</v>
          </cell>
          <cell r="C164" t="str">
            <v>ヒラノマチ</v>
          </cell>
          <cell r="D164" t="str">
            <v>平野町</v>
          </cell>
          <cell r="E164">
            <v>6930065</v>
          </cell>
          <cell r="F164" t="str">
            <v>出雲市</v>
          </cell>
          <cell r="G164" t="str">
            <v>高浜</v>
          </cell>
          <cell r="H164">
            <v>7</v>
          </cell>
        </row>
        <row r="165">
          <cell r="B165" t="str">
            <v>ヒ</v>
          </cell>
          <cell r="C165" t="str">
            <v>ヒガシハヤシキマチ</v>
          </cell>
          <cell r="D165" t="str">
            <v>東林木町</v>
          </cell>
          <cell r="E165">
            <v>6930074</v>
          </cell>
          <cell r="F165" t="str">
            <v>出雲市</v>
          </cell>
          <cell r="G165" t="str">
            <v>鳶巣</v>
          </cell>
          <cell r="H165">
            <v>9</v>
          </cell>
        </row>
        <row r="166">
          <cell r="B166" t="str">
            <v>ヒ</v>
          </cell>
          <cell r="C166" t="str">
            <v>ヒエハラマチ</v>
          </cell>
          <cell r="D166" t="str">
            <v>稗原町</v>
          </cell>
          <cell r="E166">
            <v>6930104</v>
          </cell>
          <cell r="F166" t="str">
            <v>出雲市</v>
          </cell>
          <cell r="G166" t="str">
            <v>稗原</v>
          </cell>
          <cell r="H166">
            <v>11</v>
          </cell>
        </row>
        <row r="167">
          <cell r="B167" t="str">
            <v>ヒ</v>
          </cell>
          <cell r="C167" t="str">
            <v>ヒガシカミニシマチ</v>
          </cell>
          <cell r="D167" t="str">
            <v>東神西町</v>
          </cell>
          <cell r="E167">
            <v>6990823</v>
          </cell>
          <cell r="F167" t="str">
            <v>出雲市</v>
          </cell>
          <cell r="G167" t="str">
            <v>神西</v>
          </cell>
          <cell r="H167">
            <v>15</v>
          </cell>
        </row>
        <row r="168">
          <cell r="B168" t="str">
            <v>ヒ</v>
          </cell>
          <cell r="C168" t="str">
            <v>ヒガシソノマチ</v>
          </cell>
          <cell r="D168" t="str">
            <v>東園町</v>
          </cell>
          <cell r="E168">
            <v>6930045</v>
          </cell>
          <cell r="F168" t="str">
            <v>出雲市</v>
          </cell>
          <cell r="G168" t="str">
            <v>長浜</v>
          </cell>
          <cell r="H168">
            <v>16</v>
          </cell>
        </row>
        <row r="169">
          <cell r="B169" t="str">
            <v>ヒ</v>
          </cell>
          <cell r="C169" t="str">
            <v>ヒラタマチ</v>
          </cell>
          <cell r="D169" t="str">
            <v>平田町</v>
          </cell>
          <cell r="E169">
            <v>6910001</v>
          </cell>
          <cell r="F169" t="str">
            <v>平田市</v>
          </cell>
          <cell r="H169" t="str">
            <v/>
          </cell>
        </row>
        <row r="170">
          <cell r="B170" t="str">
            <v>フ</v>
          </cell>
          <cell r="C170" t="str">
            <v>フナツマチ</v>
          </cell>
          <cell r="D170" t="str">
            <v>船津町</v>
          </cell>
          <cell r="E170">
            <v>6930106</v>
          </cell>
          <cell r="F170" t="str">
            <v>出雲市</v>
          </cell>
          <cell r="G170" t="str">
            <v>上津</v>
          </cell>
          <cell r="H170">
            <v>10</v>
          </cell>
        </row>
        <row r="171">
          <cell r="B171" t="str">
            <v>ヘ</v>
          </cell>
          <cell r="C171" t="str">
            <v>ヘイセイマチ</v>
          </cell>
          <cell r="D171" t="str">
            <v>平成町</v>
          </cell>
          <cell r="E171">
            <v>6930036</v>
          </cell>
          <cell r="F171" t="str">
            <v>出雲市</v>
          </cell>
          <cell r="H171" t="str">
            <v/>
          </cell>
        </row>
        <row r="172">
          <cell r="B172" t="str">
            <v>ベ</v>
          </cell>
          <cell r="C172" t="str">
            <v>ベッショマチ</v>
          </cell>
          <cell r="D172" t="str">
            <v>別所町</v>
          </cell>
          <cell r="E172">
            <v>6910022</v>
          </cell>
          <cell r="F172" t="str">
            <v>平田市</v>
          </cell>
          <cell r="H172" t="str">
            <v/>
          </cell>
        </row>
        <row r="173">
          <cell r="B173" t="str">
            <v>ホ</v>
          </cell>
          <cell r="C173" t="str">
            <v>ホンジョウマチ</v>
          </cell>
          <cell r="D173" t="str">
            <v>本庄町</v>
          </cell>
          <cell r="E173">
            <v>6910032</v>
          </cell>
          <cell r="F173" t="str">
            <v>平田市</v>
          </cell>
          <cell r="H173" t="str">
            <v/>
          </cell>
        </row>
        <row r="174">
          <cell r="B174" t="str">
            <v>マ</v>
          </cell>
          <cell r="C174" t="str">
            <v>マツヨシモマチ</v>
          </cell>
          <cell r="D174" t="str">
            <v>松寄下町</v>
          </cell>
          <cell r="E174">
            <v>6930052</v>
          </cell>
          <cell r="F174" t="str">
            <v>出雲市</v>
          </cell>
          <cell r="G174" t="str">
            <v>高松</v>
          </cell>
          <cell r="H174">
            <v>5</v>
          </cell>
        </row>
        <row r="175">
          <cell r="B175" t="str">
            <v>ウ</v>
          </cell>
          <cell r="C175" t="str">
            <v>ウマキキタマチ</v>
          </cell>
          <cell r="D175" t="str">
            <v>馬木北町</v>
          </cell>
          <cell r="E175">
            <v>6930211</v>
          </cell>
          <cell r="F175" t="str">
            <v>出雲市</v>
          </cell>
          <cell r="G175" t="str">
            <v>朝山</v>
          </cell>
          <cell r="H175">
            <v>12</v>
          </cell>
        </row>
        <row r="176">
          <cell r="B176" t="str">
            <v>ウ</v>
          </cell>
          <cell r="C176" t="str">
            <v>ウマキマチ</v>
          </cell>
          <cell r="D176" t="str">
            <v>馬木町</v>
          </cell>
          <cell r="E176">
            <v>6930212</v>
          </cell>
          <cell r="F176" t="str">
            <v>出雲市</v>
          </cell>
          <cell r="G176" t="str">
            <v>朝山</v>
          </cell>
          <cell r="H176">
            <v>12</v>
          </cell>
        </row>
        <row r="177">
          <cell r="B177" t="str">
            <v>マ</v>
          </cell>
          <cell r="C177" t="str">
            <v>マンダマチ</v>
          </cell>
          <cell r="D177" t="str">
            <v>万田町</v>
          </cell>
          <cell r="E177">
            <v>6910033</v>
          </cell>
          <cell r="F177" t="str">
            <v>平田市</v>
          </cell>
          <cell r="H177" t="str">
            <v/>
          </cell>
        </row>
        <row r="178">
          <cell r="B178" t="str">
            <v>ミ</v>
          </cell>
          <cell r="C178" t="str">
            <v>ミ々ヒサマチ</v>
          </cell>
          <cell r="D178" t="str">
            <v>見々久町</v>
          </cell>
          <cell r="E178">
            <v>6930215</v>
          </cell>
          <cell r="F178" t="str">
            <v>出雲市</v>
          </cell>
          <cell r="G178" t="str">
            <v>朝山</v>
          </cell>
          <cell r="H178">
            <v>12</v>
          </cell>
        </row>
        <row r="179">
          <cell r="B179" t="str">
            <v>ミ</v>
          </cell>
          <cell r="C179" t="str">
            <v>ミダンマチ</v>
          </cell>
          <cell r="D179" t="str">
            <v>美談町</v>
          </cell>
          <cell r="E179">
            <v>6910013</v>
          </cell>
          <cell r="F179" t="str">
            <v>平田市</v>
          </cell>
          <cell r="H179" t="str">
            <v/>
          </cell>
        </row>
        <row r="180">
          <cell r="B180" t="str">
            <v>ミ</v>
          </cell>
          <cell r="C180" t="str">
            <v>ミツマチ</v>
          </cell>
          <cell r="D180" t="str">
            <v>三津町</v>
          </cell>
          <cell r="E180">
            <v>6910053</v>
          </cell>
          <cell r="F180" t="str">
            <v>平田市</v>
          </cell>
          <cell r="H180" t="str">
            <v/>
          </cell>
        </row>
        <row r="181">
          <cell r="B181" t="str">
            <v>ミ</v>
          </cell>
          <cell r="C181" t="str">
            <v>ミホマチ</v>
          </cell>
          <cell r="D181" t="str">
            <v>美保町</v>
          </cell>
          <cell r="E181">
            <v>6910045</v>
          </cell>
          <cell r="F181" t="str">
            <v>平田市</v>
          </cell>
          <cell r="H181" t="str">
            <v/>
          </cell>
        </row>
        <row r="182">
          <cell r="B182" t="str">
            <v>ヤ</v>
          </cell>
          <cell r="C182" t="str">
            <v>ヤノマチ</v>
          </cell>
          <cell r="D182" t="str">
            <v>矢野町</v>
          </cell>
          <cell r="E182">
            <v>6930058</v>
          </cell>
          <cell r="F182" t="str">
            <v>出雲市</v>
          </cell>
          <cell r="G182" t="str">
            <v>四絡</v>
          </cell>
          <cell r="H182">
            <v>6</v>
          </cell>
        </row>
        <row r="183">
          <cell r="B183" t="str">
            <v>ヤ</v>
          </cell>
          <cell r="C183" t="str">
            <v>ヤシママチ</v>
          </cell>
          <cell r="D183" t="str">
            <v>八島町</v>
          </cell>
          <cell r="E183">
            <v>6930055</v>
          </cell>
          <cell r="F183" t="str">
            <v>出雲市</v>
          </cell>
          <cell r="G183" t="str">
            <v>高浜</v>
          </cell>
          <cell r="H183">
            <v>7</v>
          </cell>
        </row>
        <row r="184">
          <cell r="B184" t="str">
            <v>ヤ</v>
          </cell>
          <cell r="C184" t="str">
            <v>ヤオマチ</v>
          </cell>
          <cell r="D184" t="str">
            <v>矢尾町</v>
          </cell>
          <cell r="E184">
            <v>6930067</v>
          </cell>
          <cell r="F184" t="str">
            <v>出雲市</v>
          </cell>
          <cell r="G184" t="str">
            <v>高浜</v>
          </cell>
          <cell r="H184">
            <v>7</v>
          </cell>
        </row>
        <row r="185">
          <cell r="B185" t="str">
            <v>ミ</v>
          </cell>
          <cell r="C185" t="str">
            <v>ミノマチ</v>
          </cell>
          <cell r="D185" t="str">
            <v>美野町</v>
          </cell>
          <cell r="E185">
            <v>6910073</v>
          </cell>
          <cell r="F185" t="str">
            <v>平田市</v>
          </cell>
          <cell r="H185" t="str">
            <v/>
          </cell>
        </row>
        <row r="186">
          <cell r="B186" t="str">
            <v>ロ</v>
          </cell>
          <cell r="C186" t="str">
            <v>ロクオンジチョウ</v>
          </cell>
          <cell r="D186" t="str">
            <v>鹿園寺町</v>
          </cell>
          <cell r="E186">
            <v>6910075</v>
          </cell>
          <cell r="F186" t="str">
            <v>平田市</v>
          </cell>
          <cell r="H186" t="str">
            <v/>
          </cell>
        </row>
        <row r="187">
          <cell r="B187" t="str">
            <v>ワ</v>
          </cell>
          <cell r="C187" t="str">
            <v>ワタハシマチ</v>
          </cell>
          <cell r="D187" t="str">
            <v>渡橋町</v>
          </cell>
          <cell r="E187">
            <v>6930004</v>
          </cell>
          <cell r="F187" t="str">
            <v>出雲市</v>
          </cell>
          <cell r="G187" t="str">
            <v>四絡</v>
          </cell>
          <cell r="H187">
            <v>6</v>
          </cell>
        </row>
      </sheetData>
      <sheetData sheetId="9"/>
      <sheetData sheetId="10"/>
      <sheetData sheetId="11"/>
      <sheetData sheetId="12"/>
      <sheetData sheetId="13"/>
      <sheetData sheetId="14"/>
      <sheetData sheetId="15"/>
      <sheetData sheetId="1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減額表"/>
      <sheetName val="送付文書（減額）"/>
      <sheetName val="口座振込依頼書（減額）"/>
      <sheetName val="増額表"/>
      <sheetName val="送付文書（増額）"/>
      <sheetName val="ドロップダウンデータ(29年度)"/>
    </sheetNames>
    <sheetDataSet>
      <sheetData sheetId="0"/>
      <sheetData sheetId="1"/>
      <sheetData sheetId="2"/>
      <sheetData sheetId="3"/>
      <sheetData sheetId="4"/>
      <sheetData sheetId="5">
        <row r="2">
          <cell r="A2" t="str">
            <v>出雲市今市町</v>
          </cell>
          <cell r="D2" t="str">
            <v>平成27年分の所得税申告により変更します</v>
          </cell>
          <cell r="E2" t="str">
            <v>平成23年分の所得税申告により変更します</v>
          </cell>
        </row>
        <row r="3">
          <cell r="D3" t="str">
            <v>平成28年度住民税申告書により変更します</v>
          </cell>
          <cell r="E3" t="str">
            <v>平成24年度住民税申告書により変更します</v>
          </cell>
        </row>
        <row r="4">
          <cell r="D4" t="str">
            <v>平成27年分の公的年金等支払報告書により変更します</v>
          </cell>
          <cell r="E4" t="str">
            <v>平成23年分の公的年金等支払報告書により変更します</v>
          </cell>
        </row>
        <row r="5">
          <cell r="D5" t="str">
            <v>平成27年分の給与支払報告書により変更します</v>
          </cell>
          <cell r="E5" t="str">
            <v>平成23年分の給与支払報告書により変更します</v>
          </cell>
        </row>
        <row r="6">
          <cell r="D6" t="str">
            <v>平成27年中に○○からの報酬を受領されたことを確認しましたので変更します</v>
          </cell>
          <cell r="E6" t="str">
            <v>平成23年分○○からの報酬を確認しましたので変更します</v>
          </cell>
        </row>
        <row r="7">
          <cell r="D7" t="str">
            <v>平成27年中に○○からの配当を受領されたことを確認しましたので変更します</v>
          </cell>
          <cell r="E7" t="str">
            <v>平成23年分○○からの配当を確認しましたので変更します</v>
          </cell>
        </row>
        <row r="10">
          <cell r="D10" t="str">
            <v>平成26年分の所得税申告により変更します</v>
          </cell>
          <cell r="E10" t="str">
            <v>平成22年分の所得税申告により変更します</v>
          </cell>
        </row>
        <row r="11">
          <cell r="D11" t="str">
            <v>平成27年度住民税申告書により変更します</v>
          </cell>
          <cell r="E11" t="str">
            <v>平成23年度住民税申告書により変更します</v>
          </cell>
        </row>
        <row r="12">
          <cell r="D12" t="str">
            <v>平成26年分の公的年金等支払報告書により変更します</v>
          </cell>
          <cell r="E12" t="str">
            <v>平成22年分の公的年金等支払報告書により変更します</v>
          </cell>
        </row>
        <row r="13">
          <cell r="D13" t="str">
            <v>平成26年分の給与支払報告書により変更します</v>
          </cell>
          <cell r="E13" t="str">
            <v>平成22年分の給与支払報告書により変更します</v>
          </cell>
        </row>
        <row r="14">
          <cell r="D14" t="str">
            <v>平成26年中に○○からの報酬を受領されたことを確認しましたので変更します</v>
          </cell>
          <cell r="E14" t="str">
            <v>平成22年分○○からの報酬を確認しましたので変更します</v>
          </cell>
        </row>
        <row r="15">
          <cell r="D15" t="str">
            <v>平成26年中に○○からの配当を受領されたことを確認しましたので変更します</v>
          </cell>
          <cell r="E15" t="str">
            <v>平成22年分○○からの配当を確認しましたので変更します</v>
          </cell>
        </row>
        <row r="18">
          <cell r="D18" t="str">
            <v>平成25年分の所得税申告により変更します</v>
          </cell>
        </row>
        <row r="19">
          <cell r="D19" t="str">
            <v>平成26年度住民税申告書により変更します</v>
          </cell>
        </row>
        <row r="20">
          <cell r="D20" t="str">
            <v>平成25年分の公的年金等支払報告書により変更します</v>
          </cell>
        </row>
        <row r="21">
          <cell r="D21" t="str">
            <v>平成25年分の給与支払報告書により変更します</v>
          </cell>
        </row>
        <row r="22">
          <cell r="D22" t="str">
            <v>平成25年中に○○からの報酬を受領されたことを確認しましたので変更します</v>
          </cell>
        </row>
        <row r="23">
          <cell r="D23" t="str">
            <v>平成25年中に○○からの配当を受領されたことを確認しましたので変更します</v>
          </cell>
        </row>
        <row r="26">
          <cell r="D26" t="str">
            <v>平成24年分の所得税申告により変更します</v>
          </cell>
        </row>
        <row r="27">
          <cell r="D27" t="str">
            <v>平成25年度住民税申告書により変更します</v>
          </cell>
        </row>
        <row r="28">
          <cell r="D28" t="str">
            <v>平成24年分の公的年金等支払報告書により変更します</v>
          </cell>
        </row>
        <row r="29">
          <cell r="D29" t="str">
            <v>平成24年分の給与支払報告書により変更します</v>
          </cell>
        </row>
        <row r="30">
          <cell r="D30" t="str">
            <v>平成24年分○○からの報酬を確認しましたので変更します</v>
          </cell>
        </row>
        <row r="31">
          <cell r="D31" t="str">
            <v>平成24年分○○からの配当を確認しましたので変更します</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支援"/>
      <sheetName val="Sheet1"/>
      <sheetName val="業務（自動）_NET"/>
      <sheetName val="業務（自動）_JOB"/>
      <sheetName val="分類項目"/>
      <sheetName val="リスト情報"/>
      <sheetName val="リスト"/>
    </sheetNames>
    <definedNames>
      <definedName name="cal_index_size"/>
      <definedName name="cal_table_size"/>
    </defined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情報別ｻｰﾊﾞ別INDEX容量1.5"/>
      <sheetName val="前提条件一覧ひながた"/>
      <sheetName val="前提条件一覧記入例"/>
      <sheetName val="要因・前提条件パターン分類表"/>
      <sheetName val="共同利用システム修正⇒目的別手順書（間接入力）"/>
      <sheetName val="（別紙１）変更内容"/>
      <sheetName val="預り資産共通明細＿日次・月次"/>
      <sheetName val="Sheet1"/>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別紙１（全体ｼｽﾃﾑ構成）"/>
      <sheetName val="別紙２｢営業店収益管理表｣項目別編集一覧"/>
      <sheetName val="別紙３（全体概要ﾌﾛｰ1）"/>
      <sheetName val="別紙３（全体概要ﾌﾛｰ2）"/>
      <sheetName val="データ授受一覧"/>
    </sheetNames>
    <definedNames>
      <definedName name="CULC.cal_index_size"/>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用車両（H16）"/>
    </sheetNames>
    <sheetDataSet>
      <sheetData sheetId="0">
        <row r="9">
          <cell r="B9" t="str">
            <v>配置</v>
          </cell>
          <cell r="C9" t="str">
            <v>所属</v>
          </cell>
          <cell r="D9" t="str">
            <v>号車</v>
          </cell>
          <cell r="E9" t="str">
            <v>№</v>
          </cell>
          <cell r="F9" t="str">
            <v>登録番号</v>
          </cell>
          <cell r="G9" t="str">
            <v>次回車検</v>
          </cell>
          <cell r="H9" t="str">
            <v>用途</v>
          </cell>
          <cell r="I9" t="str">
            <v>車名</v>
          </cell>
          <cell r="J9" t="str">
            <v>型式</v>
          </cell>
          <cell r="K9" t="str">
            <v>車体番号</v>
          </cell>
          <cell r="L9" t="str">
            <v>取得年月日</v>
          </cell>
          <cell r="M9" t="str">
            <v>取得価格</v>
          </cell>
          <cell r="N9" t="str">
            <v>共済番号</v>
          </cell>
          <cell r="O9" t="str">
            <v>長さ</v>
          </cell>
          <cell r="P9" t="str">
            <v>高さ</v>
          </cell>
          <cell r="Q9" t="str">
            <v>幅</v>
          </cell>
          <cell r="R9" t="str">
            <v>総重量</v>
          </cell>
          <cell r="S9" t="str">
            <v>重量</v>
          </cell>
          <cell r="T9" t="str">
            <v>排気量</v>
          </cell>
          <cell r="U9" t="str">
            <v>定員</v>
          </cell>
          <cell r="V9" t="str">
            <v>保険会社</v>
          </cell>
          <cell r="W9" t="str">
            <v>保険料</v>
          </cell>
          <cell r="X9" t="str">
            <v>車両保険</v>
          </cell>
          <cell r="Y9" t="str">
            <v>備考</v>
          </cell>
          <cell r="Z9" t="str">
            <v>自賠責</v>
          </cell>
          <cell r="AA9" t="str">
            <v>重量税</v>
          </cell>
          <cell r="AB9" t="str">
            <v>手数料</v>
          </cell>
          <cell r="AC9" t="str">
            <v>車両区分</v>
          </cell>
          <cell r="AD9" t="str">
            <v>配車</v>
          </cell>
          <cell r="AE9" t="str">
            <v>リース</v>
          </cell>
          <cell r="AF9" t="str">
            <v>登録年</v>
          </cell>
          <cell r="AG9" t="str">
            <v>登録月</v>
          </cell>
          <cell r="AH9" t="str">
            <v>種別</v>
          </cell>
          <cell r="AI9" t="str">
            <v>形状</v>
          </cell>
          <cell r="AJ9" t="str">
            <v>燃料</v>
          </cell>
          <cell r="AK9" t="str">
            <v>積載量</v>
          </cell>
          <cell r="AL9" t="str">
            <v>原動機型式</v>
          </cell>
          <cell r="AM9" t="str">
            <v>リース開始</v>
          </cell>
          <cell r="AN9" t="str">
            <v>リース終了</v>
          </cell>
          <cell r="AO9" t="str">
            <v>リース料</v>
          </cell>
          <cell r="AP9" t="str">
            <v>リース会社</v>
          </cell>
        </row>
        <row r="10">
          <cell r="B10" t="str">
            <v>出雲</v>
          </cell>
          <cell r="C10" t="str">
            <v>会計管理課</v>
          </cell>
          <cell r="D10" t="str">
            <v xml:space="preserve">  １</v>
          </cell>
          <cell r="E10">
            <v>0</v>
          </cell>
          <cell r="F10" t="str">
            <v>島根41う3159</v>
          </cell>
          <cell r="G10" t="str">
            <v>19 324</v>
          </cell>
          <cell r="H10" t="str">
            <v>貨物</v>
          </cell>
          <cell r="I10" t="str">
            <v>スズキエブリィ</v>
          </cell>
          <cell r="J10" t="str">
            <v>ＧＤ-ＤＢ52Ｖ</v>
          </cell>
          <cell r="K10" t="str">
            <v>ＤＢ52Ｖ-105428</v>
          </cell>
          <cell r="M10">
            <v>0</v>
          </cell>
          <cell r="O10">
            <v>339</v>
          </cell>
          <cell r="P10">
            <v>187</v>
          </cell>
          <cell r="Q10">
            <v>147</v>
          </cell>
          <cell r="R10">
            <v>1330</v>
          </cell>
          <cell r="S10">
            <v>860</v>
          </cell>
          <cell r="T10">
            <v>0.64999997615814209</v>
          </cell>
          <cell r="U10" t="str">
            <v>2/4</v>
          </cell>
          <cell r="W10">
            <v>0</v>
          </cell>
          <cell r="X10">
            <v>0</v>
          </cell>
          <cell r="Y10">
            <v>0</v>
          </cell>
          <cell r="Z10">
            <v>8800</v>
          </cell>
          <cell r="AA10">
            <v>0</v>
          </cell>
          <cell r="AD10" t="b">
            <v>0</v>
          </cell>
          <cell r="AE10" t="b">
            <v>0</v>
          </cell>
          <cell r="AF10">
            <v>13</v>
          </cell>
          <cell r="AG10">
            <v>0</v>
          </cell>
          <cell r="AH10" t="str">
            <v>軽自動車</v>
          </cell>
          <cell r="AI10" t="str">
            <v>バン</v>
          </cell>
          <cell r="AJ10" t="str">
            <v>ガソリン</v>
          </cell>
          <cell r="AK10" t="str">
            <v>350/250</v>
          </cell>
          <cell r="AL10" t="str">
            <v>Ｆ6Ａ</v>
          </cell>
          <cell r="AO10">
            <v>0</v>
          </cell>
          <cell r="AP10" t="str">
            <v>㈱ｽｽﾞｷ自販島根　　　出雲営業所</v>
          </cell>
        </row>
        <row r="11">
          <cell r="B11" t="str">
            <v>出雲</v>
          </cell>
          <cell r="C11" t="str">
            <v>会計管理課</v>
          </cell>
          <cell r="D11" t="str">
            <v xml:space="preserve">  2</v>
          </cell>
          <cell r="E11">
            <v>0</v>
          </cell>
          <cell r="F11" t="str">
            <v>島根50さ8304</v>
          </cell>
          <cell r="G11" t="str">
            <v>18 527</v>
          </cell>
          <cell r="H11" t="str">
            <v>乗用</v>
          </cell>
          <cell r="I11" t="str">
            <v>ミツビシミニカ</v>
          </cell>
          <cell r="J11" t="str">
            <v>Ｅ-Ｈ22Ａ</v>
          </cell>
          <cell r="K11" t="str">
            <v>Ｈ22Ａ-0732170</v>
          </cell>
          <cell r="L11" t="str">
            <v xml:space="preserve"> 5 6 3</v>
          </cell>
          <cell r="M11">
            <v>0</v>
          </cell>
          <cell r="O11">
            <v>329</v>
          </cell>
          <cell r="P11">
            <v>146</v>
          </cell>
          <cell r="Q11">
            <v>139</v>
          </cell>
          <cell r="R11">
            <v>890</v>
          </cell>
          <cell r="S11">
            <v>670</v>
          </cell>
          <cell r="T11">
            <v>0.64999997615814209</v>
          </cell>
          <cell r="U11" t="str">
            <v>4</v>
          </cell>
          <cell r="W11">
            <v>0</v>
          </cell>
          <cell r="X11">
            <v>0</v>
          </cell>
          <cell r="Y11">
            <v>0</v>
          </cell>
          <cell r="Z11">
            <v>8800</v>
          </cell>
          <cell r="AA11">
            <v>0</v>
          </cell>
          <cell r="AD11" t="b">
            <v>0</v>
          </cell>
          <cell r="AE11" t="b">
            <v>0</v>
          </cell>
          <cell r="AF11">
            <v>7</v>
          </cell>
          <cell r="AG11">
            <v>0</v>
          </cell>
          <cell r="AH11" t="str">
            <v>軽自動車</v>
          </cell>
          <cell r="AI11" t="str">
            <v>箱型</v>
          </cell>
          <cell r="AJ11" t="str">
            <v>ガソリン</v>
          </cell>
          <cell r="AL11" t="str">
            <v>3Ｇ83</v>
          </cell>
          <cell r="AO11">
            <v>0</v>
          </cell>
          <cell r="AP11" t="str">
            <v>島根三菱自動車販売㈱出雲支店</v>
          </cell>
        </row>
        <row r="12">
          <cell r="B12" t="str">
            <v>出雲</v>
          </cell>
          <cell r="C12" t="str">
            <v>会計管理課</v>
          </cell>
          <cell r="D12" t="str">
            <v xml:space="preserve">  3</v>
          </cell>
          <cell r="E12">
            <v>0</v>
          </cell>
          <cell r="F12" t="str">
            <v>島根40む399</v>
          </cell>
          <cell r="G12" t="str">
            <v>18 429</v>
          </cell>
          <cell r="H12" t="str">
            <v>貨物</v>
          </cell>
          <cell r="I12" t="str">
            <v>ホンダアクティバン</v>
          </cell>
          <cell r="J12" t="str">
            <v>V-HH3</v>
          </cell>
          <cell r="K12" t="str">
            <v>HH3-2021131</v>
          </cell>
          <cell r="L12" t="str">
            <v xml:space="preserve"> 4 5 8</v>
          </cell>
          <cell r="M12">
            <v>847690</v>
          </cell>
          <cell r="O12">
            <v>329</v>
          </cell>
          <cell r="P12">
            <v>187</v>
          </cell>
          <cell r="Q12">
            <v>139</v>
          </cell>
          <cell r="R12">
            <v>1260</v>
          </cell>
          <cell r="S12">
            <v>790</v>
          </cell>
          <cell r="T12">
            <v>0.64999997615814209</v>
          </cell>
          <cell r="U12" t="str">
            <v>2/4</v>
          </cell>
          <cell r="W12">
            <v>0</v>
          </cell>
          <cell r="X12">
            <v>0</v>
          </cell>
          <cell r="Y12">
            <v>0</v>
          </cell>
          <cell r="Z12">
            <v>8800</v>
          </cell>
          <cell r="AA12">
            <v>0</v>
          </cell>
          <cell r="AD12" t="b">
            <v>0</v>
          </cell>
          <cell r="AE12" t="b">
            <v>0</v>
          </cell>
          <cell r="AF12">
            <v>6</v>
          </cell>
          <cell r="AG12">
            <v>0</v>
          </cell>
          <cell r="AH12" t="str">
            <v>軽自動車</v>
          </cell>
          <cell r="AI12" t="str">
            <v>バン</v>
          </cell>
          <cell r="AJ12" t="str">
            <v>ガソリン</v>
          </cell>
          <cell r="AK12" t="str">
            <v>350/250</v>
          </cell>
          <cell r="AL12" t="str">
            <v>E07A</v>
          </cell>
          <cell r="AO12">
            <v>0</v>
          </cell>
          <cell r="AP12" t="str">
            <v>島根中央ホンダ㈱</v>
          </cell>
        </row>
        <row r="13">
          <cell r="B13" t="str">
            <v>出雲</v>
          </cell>
          <cell r="C13" t="str">
            <v>会計管理課</v>
          </cell>
          <cell r="D13" t="str">
            <v xml:space="preserve">  4</v>
          </cell>
          <cell r="E13">
            <v>0</v>
          </cell>
          <cell r="F13" t="str">
            <v>島根50そ9265</v>
          </cell>
          <cell r="G13" t="str">
            <v>18 927</v>
          </cell>
          <cell r="H13" t="str">
            <v>乗用</v>
          </cell>
          <cell r="I13" t="str">
            <v>ダイハツミラ</v>
          </cell>
          <cell r="J13" t="str">
            <v>E-L500S</v>
          </cell>
          <cell r="K13" t="str">
            <v>L500S-109235</v>
          </cell>
          <cell r="L13" t="str">
            <v xml:space="preserve"> 710 1</v>
          </cell>
          <cell r="M13">
            <v>0</v>
          </cell>
          <cell r="O13">
            <v>329</v>
          </cell>
          <cell r="P13">
            <v>144</v>
          </cell>
          <cell r="Q13">
            <v>139</v>
          </cell>
          <cell r="R13">
            <v>850</v>
          </cell>
          <cell r="S13">
            <v>630</v>
          </cell>
          <cell r="T13">
            <v>0.64999997615814209</v>
          </cell>
          <cell r="U13" t="str">
            <v>4</v>
          </cell>
          <cell r="W13">
            <v>0</v>
          </cell>
          <cell r="X13">
            <v>0</v>
          </cell>
          <cell r="Y13">
            <v>0</v>
          </cell>
          <cell r="Z13">
            <v>8800</v>
          </cell>
          <cell r="AA13">
            <v>0</v>
          </cell>
          <cell r="AD13" t="b">
            <v>0</v>
          </cell>
          <cell r="AE13" t="b">
            <v>0</v>
          </cell>
          <cell r="AF13">
            <v>9</v>
          </cell>
          <cell r="AG13">
            <v>0</v>
          </cell>
          <cell r="AH13" t="str">
            <v>軽自動車</v>
          </cell>
          <cell r="AI13" t="str">
            <v>箱型</v>
          </cell>
          <cell r="AJ13" t="str">
            <v>ガソリン</v>
          </cell>
          <cell r="AL13" t="str">
            <v>EF</v>
          </cell>
          <cell r="AO13">
            <v>0</v>
          </cell>
          <cell r="AP13" t="str">
            <v>島根ダイハツ販売㈱　　出雲店</v>
          </cell>
        </row>
        <row r="14">
          <cell r="B14" t="str">
            <v>出雲</v>
          </cell>
          <cell r="C14" t="str">
            <v>会計管理課</v>
          </cell>
          <cell r="D14" t="str">
            <v xml:space="preserve">  5</v>
          </cell>
          <cell r="E14">
            <v>0</v>
          </cell>
          <cell r="F14" t="str">
            <v>島根50そ9266</v>
          </cell>
          <cell r="G14" t="str">
            <v>18 927</v>
          </cell>
          <cell r="H14" t="str">
            <v>乗用</v>
          </cell>
          <cell r="I14" t="str">
            <v>ダイハツミラ</v>
          </cell>
          <cell r="J14" t="str">
            <v>E-L500S</v>
          </cell>
          <cell r="K14" t="str">
            <v>L500S-090508</v>
          </cell>
          <cell r="L14" t="str">
            <v xml:space="preserve"> 710 1</v>
          </cell>
          <cell r="M14">
            <v>0</v>
          </cell>
          <cell r="O14">
            <v>329</v>
          </cell>
          <cell r="P14">
            <v>144</v>
          </cell>
          <cell r="Q14">
            <v>139</v>
          </cell>
          <cell r="R14">
            <v>850</v>
          </cell>
          <cell r="S14">
            <v>630</v>
          </cell>
          <cell r="T14">
            <v>0.64999997615814209</v>
          </cell>
          <cell r="U14" t="str">
            <v>4</v>
          </cell>
          <cell r="W14">
            <v>0</v>
          </cell>
          <cell r="X14">
            <v>0</v>
          </cell>
          <cell r="Y14">
            <v>0</v>
          </cell>
          <cell r="Z14">
            <v>8800</v>
          </cell>
          <cell r="AA14">
            <v>0</v>
          </cell>
          <cell r="AD14" t="b">
            <v>0</v>
          </cell>
          <cell r="AE14" t="b">
            <v>0</v>
          </cell>
          <cell r="AF14">
            <v>9</v>
          </cell>
          <cell r="AG14">
            <v>0</v>
          </cell>
          <cell r="AH14" t="str">
            <v>軽自動車</v>
          </cell>
          <cell r="AI14" t="str">
            <v>箱型</v>
          </cell>
          <cell r="AJ14" t="str">
            <v>ガソリン</v>
          </cell>
          <cell r="AL14" t="str">
            <v>EF</v>
          </cell>
          <cell r="AO14">
            <v>0</v>
          </cell>
          <cell r="AP14" t="str">
            <v>島根ダイハツ販売㈱　　出雲店</v>
          </cell>
        </row>
        <row r="15">
          <cell r="B15" t="str">
            <v>出雲</v>
          </cell>
          <cell r="C15" t="str">
            <v>会計管理課</v>
          </cell>
          <cell r="D15" t="str">
            <v xml:space="preserve">  6</v>
          </cell>
          <cell r="E15">
            <v>0</v>
          </cell>
          <cell r="F15" t="str">
            <v>島根50つ6956</v>
          </cell>
          <cell r="G15" t="str">
            <v>18 619</v>
          </cell>
          <cell r="H15" t="str">
            <v>乗用</v>
          </cell>
          <cell r="I15" t="str">
            <v>ｽｽﾞｷワゴンＲ</v>
          </cell>
          <cell r="J15" t="str">
            <v>E-CV51S</v>
          </cell>
          <cell r="K15" t="str">
            <v>CV51S-603571</v>
          </cell>
          <cell r="L15" t="str">
            <v xml:space="preserve"> 9 625</v>
          </cell>
          <cell r="M15">
            <v>1050000</v>
          </cell>
          <cell r="O15">
            <v>329</v>
          </cell>
          <cell r="P15">
            <v>169</v>
          </cell>
          <cell r="Q15">
            <v>139</v>
          </cell>
          <cell r="R15">
            <v>1020</v>
          </cell>
          <cell r="S15">
            <v>800</v>
          </cell>
          <cell r="T15">
            <v>0.64999997615814209</v>
          </cell>
          <cell r="U15" t="str">
            <v>4</v>
          </cell>
          <cell r="W15">
            <v>0</v>
          </cell>
          <cell r="X15">
            <v>0</v>
          </cell>
          <cell r="Y15">
            <v>0</v>
          </cell>
          <cell r="Z15">
            <v>8800</v>
          </cell>
          <cell r="AA15">
            <v>0</v>
          </cell>
          <cell r="AD15" t="b">
            <v>0</v>
          </cell>
          <cell r="AE15" t="b">
            <v>0</v>
          </cell>
          <cell r="AF15">
            <v>11</v>
          </cell>
          <cell r="AG15">
            <v>0</v>
          </cell>
          <cell r="AH15" t="str">
            <v>軽自動車</v>
          </cell>
          <cell r="AI15" t="str">
            <v>箱型</v>
          </cell>
          <cell r="AJ15" t="str">
            <v>ガソリン</v>
          </cell>
          <cell r="AL15" t="str">
            <v>K6A</v>
          </cell>
          <cell r="AO15">
            <v>0</v>
          </cell>
          <cell r="AP15" t="str">
            <v>㈱ｽｽﾞｷ自販島根　　　　出雲営業所</v>
          </cell>
        </row>
        <row r="16">
          <cell r="B16" t="str">
            <v>出雲</v>
          </cell>
          <cell r="C16" t="str">
            <v>会計管理課</v>
          </cell>
          <cell r="D16" t="str">
            <v xml:space="preserve">  7</v>
          </cell>
          <cell r="E16">
            <v>0</v>
          </cell>
          <cell r="F16" t="str">
            <v>島根50つ6955</v>
          </cell>
          <cell r="G16" t="str">
            <v>18 619</v>
          </cell>
          <cell r="H16" t="str">
            <v>乗用</v>
          </cell>
          <cell r="I16" t="str">
            <v>スズキワゴンＲ</v>
          </cell>
          <cell r="J16" t="str">
            <v>E-CV51S</v>
          </cell>
          <cell r="K16" t="str">
            <v>CV51S-603668</v>
          </cell>
          <cell r="L16" t="str">
            <v xml:space="preserve"> 9 625</v>
          </cell>
          <cell r="M16">
            <v>1050000</v>
          </cell>
          <cell r="O16">
            <v>329</v>
          </cell>
          <cell r="P16">
            <v>169</v>
          </cell>
          <cell r="Q16">
            <v>139</v>
          </cell>
          <cell r="R16">
            <v>1020</v>
          </cell>
          <cell r="S16">
            <v>800</v>
          </cell>
          <cell r="T16">
            <v>0.64999997615814209</v>
          </cell>
          <cell r="U16" t="str">
            <v>4</v>
          </cell>
          <cell r="W16">
            <v>0</v>
          </cell>
          <cell r="X16">
            <v>0</v>
          </cell>
          <cell r="Y16">
            <v>0</v>
          </cell>
          <cell r="Z16">
            <v>8800</v>
          </cell>
          <cell r="AA16">
            <v>0</v>
          </cell>
          <cell r="AD16" t="b">
            <v>0</v>
          </cell>
          <cell r="AE16" t="b">
            <v>0</v>
          </cell>
          <cell r="AF16">
            <v>11</v>
          </cell>
          <cell r="AG16">
            <v>0</v>
          </cell>
          <cell r="AH16" t="str">
            <v>軽自動車</v>
          </cell>
          <cell r="AI16" t="str">
            <v>箱型</v>
          </cell>
          <cell r="AJ16" t="str">
            <v>ガソリン</v>
          </cell>
          <cell r="AL16" t="str">
            <v>K6A</v>
          </cell>
          <cell r="AO16">
            <v>0</v>
          </cell>
          <cell r="AP16" t="str">
            <v>㈱スズキ自販島根　　　　出雲営業所</v>
          </cell>
        </row>
        <row r="17">
          <cell r="B17" t="str">
            <v>出雲</v>
          </cell>
          <cell r="C17" t="str">
            <v>会計管理課</v>
          </cell>
          <cell r="D17" t="str">
            <v xml:space="preserve">  8</v>
          </cell>
          <cell r="E17">
            <v>0</v>
          </cell>
          <cell r="F17" t="str">
            <v>島根50ね2782</v>
          </cell>
          <cell r="G17" t="str">
            <v>17 629</v>
          </cell>
          <cell r="H17" t="str">
            <v>乗用</v>
          </cell>
          <cell r="I17" t="str">
            <v>ダイハツミラ</v>
          </cell>
          <cell r="J17" t="str">
            <v>GF-L700S</v>
          </cell>
          <cell r="K17" t="str">
            <v>L700S-0139548</v>
          </cell>
          <cell r="L17" t="str">
            <v>12 7 1</v>
          </cell>
          <cell r="M17">
            <v>0</v>
          </cell>
          <cell r="O17">
            <v>339</v>
          </cell>
          <cell r="P17">
            <v>142</v>
          </cell>
          <cell r="Q17">
            <v>147</v>
          </cell>
          <cell r="R17">
            <v>930</v>
          </cell>
          <cell r="S17">
            <v>710</v>
          </cell>
          <cell r="T17">
            <v>0.64999997615814209</v>
          </cell>
          <cell r="U17" t="str">
            <v>4</v>
          </cell>
          <cell r="W17">
            <v>0</v>
          </cell>
          <cell r="X17">
            <v>0</v>
          </cell>
          <cell r="Y17">
            <v>0</v>
          </cell>
          <cell r="Z17">
            <v>8800</v>
          </cell>
          <cell r="AA17">
            <v>0</v>
          </cell>
          <cell r="AD17" t="b">
            <v>0</v>
          </cell>
          <cell r="AE17" t="b">
            <v>1</v>
          </cell>
          <cell r="AF17">
            <v>14</v>
          </cell>
          <cell r="AG17">
            <v>0</v>
          </cell>
          <cell r="AH17" t="str">
            <v>軽自動車</v>
          </cell>
          <cell r="AI17" t="str">
            <v>箱型</v>
          </cell>
          <cell r="AJ17" t="str">
            <v>ガソリン</v>
          </cell>
          <cell r="AL17" t="str">
            <v>EF</v>
          </cell>
          <cell r="AM17" t="str">
            <v>12 7 1</v>
          </cell>
          <cell r="AN17" t="str">
            <v>17 630</v>
          </cell>
          <cell r="AO17">
            <v>0</v>
          </cell>
          <cell r="AP17" t="str">
            <v>島根ダイハツ販売㈱　　出雲店</v>
          </cell>
        </row>
        <row r="18">
          <cell r="B18" t="str">
            <v>出雲</v>
          </cell>
          <cell r="C18" t="str">
            <v>会計管理課</v>
          </cell>
          <cell r="D18" t="str">
            <v xml:space="preserve">  9</v>
          </cell>
          <cell r="E18">
            <v>0</v>
          </cell>
          <cell r="F18" t="str">
            <v>島根40や4107</v>
          </cell>
          <cell r="G18" t="str">
            <v>18 613</v>
          </cell>
          <cell r="H18" t="str">
            <v>貨物</v>
          </cell>
          <cell r="I18" t="str">
            <v>ミツビシミニキャブ</v>
          </cell>
          <cell r="J18" t="str">
            <v>V-U41V</v>
          </cell>
          <cell r="K18" t="str">
            <v>U41V-0207807</v>
          </cell>
          <cell r="L18" t="str">
            <v xml:space="preserve"> 6 613</v>
          </cell>
          <cell r="M18">
            <v>880000</v>
          </cell>
          <cell r="O18">
            <v>329</v>
          </cell>
          <cell r="P18">
            <v>191</v>
          </cell>
          <cell r="Q18">
            <v>139</v>
          </cell>
          <cell r="R18">
            <v>1200</v>
          </cell>
          <cell r="S18">
            <v>740</v>
          </cell>
          <cell r="T18">
            <v>0.64999997615814209</v>
          </cell>
          <cell r="U18" t="str">
            <v>2/4</v>
          </cell>
          <cell r="W18">
            <v>0</v>
          </cell>
          <cell r="X18">
            <v>0</v>
          </cell>
          <cell r="Y18">
            <v>0</v>
          </cell>
          <cell r="Z18">
            <v>8800</v>
          </cell>
          <cell r="AA18">
            <v>0</v>
          </cell>
          <cell r="AD18" t="b">
            <v>0</v>
          </cell>
          <cell r="AE18" t="b">
            <v>0</v>
          </cell>
          <cell r="AF18">
            <v>8</v>
          </cell>
          <cell r="AG18">
            <v>0</v>
          </cell>
          <cell r="AH18" t="str">
            <v>軽自動車</v>
          </cell>
          <cell r="AI18" t="str">
            <v>バン</v>
          </cell>
          <cell r="AJ18" t="str">
            <v>ガソリン</v>
          </cell>
          <cell r="AK18" t="str">
            <v>350/250</v>
          </cell>
          <cell r="AL18" t="str">
            <v>3G83</v>
          </cell>
          <cell r="AO18">
            <v>0</v>
          </cell>
          <cell r="AP18" t="str">
            <v>島根三菱自動車㈱　　　出雲店</v>
          </cell>
        </row>
        <row r="19">
          <cell r="B19" t="str">
            <v>出雲</v>
          </cell>
          <cell r="C19" t="str">
            <v>会計管理課</v>
          </cell>
          <cell r="D19" t="str">
            <v xml:space="preserve"> 10</v>
          </cell>
          <cell r="E19">
            <v>0</v>
          </cell>
          <cell r="F19" t="str">
            <v>島根40や4109</v>
          </cell>
          <cell r="G19" t="str">
            <v>18 613</v>
          </cell>
          <cell r="H19" t="str">
            <v>貨物</v>
          </cell>
          <cell r="I19" t="str">
            <v>ミツビシミニキャブバン</v>
          </cell>
          <cell r="J19" t="str">
            <v>V-U41V</v>
          </cell>
          <cell r="K19" t="str">
            <v>V-U41V</v>
          </cell>
          <cell r="L19" t="str">
            <v xml:space="preserve"> 6 613</v>
          </cell>
          <cell r="M19">
            <v>880000</v>
          </cell>
          <cell r="O19">
            <v>329</v>
          </cell>
          <cell r="P19">
            <v>191</v>
          </cell>
          <cell r="Q19">
            <v>139</v>
          </cell>
          <cell r="R19">
            <v>1200</v>
          </cell>
          <cell r="S19">
            <v>740</v>
          </cell>
          <cell r="T19">
            <v>0.64999997615814209</v>
          </cell>
          <cell r="U19" t="str">
            <v>2/4</v>
          </cell>
          <cell r="W19">
            <v>0</v>
          </cell>
          <cell r="X19">
            <v>0</v>
          </cell>
          <cell r="Y19">
            <v>0</v>
          </cell>
          <cell r="Z19">
            <v>8800</v>
          </cell>
          <cell r="AA19">
            <v>0</v>
          </cell>
          <cell r="AD19" t="b">
            <v>0</v>
          </cell>
          <cell r="AE19" t="b">
            <v>0</v>
          </cell>
          <cell r="AF19">
            <v>8</v>
          </cell>
          <cell r="AG19">
            <v>0</v>
          </cell>
          <cell r="AH19" t="str">
            <v>軽自動車</v>
          </cell>
          <cell r="AI19" t="str">
            <v>バン</v>
          </cell>
          <cell r="AJ19" t="str">
            <v>ガソリン</v>
          </cell>
          <cell r="AK19" t="str">
            <v>350/250</v>
          </cell>
          <cell r="AL19" t="str">
            <v>3G83</v>
          </cell>
          <cell r="AO19">
            <v>0</v>
          </cell>
          <cell r="AP19" t="str">
            <v>島根三菱自動車㈱　　　出雲店</v>
          </cell>
        </row>
        <row r="20">
          <cell r="B20" t="str">
            <v>出雲</v>
          </cell>
          <cell r="C20" t="str">
            <v>会計管理課</v>
          </cell>
          <cell r="D20" t="str">
            <v xml:space="preserve"> 11</v>
          </cell>
          <cell r="E20">
            <v>0</v>
          </cell>
          <cell r="F20" t="str">
            <v>島根50す511</v>
          </cell>
          <cell r="G20" t="str">
            <v>18 729</v>
          </cell>
          <cell r="H20" t="str">
            <v>貨物</v>
          </cell>
          <cell r="I20" t="str">
            <v>スズキアルト</v>
          </cell>
          <cell r="J20" t="str">
            <v>E-CR22S</v>
          </cell>
          <cell r="K20" t="str">
            <v>CR22S-760214</v>
          </cell>
          <cell r="L20" t="str">
            <v xml:space="preserve"> 5 8 5</v>
          </cell>
          <cell r="M20">
            <v>927000</v>
          </cell>
          <cell r="O20">
            <v>329</v>
          </cell>
          <cell r="P20">
            <v>138</v>
          </cell>
          <cell r="Q20">
            <v>139</v>
          </cell>
          <cell r="R20">
            <v>860</v>
          </cell>
          <cell r="S20">
            <v>640</v>
          </cell>
          <cell r="T20">
            <v>0.64999997615814209</v>
          </cell>
          <cell r="U20" t="str">
            <v>4</v>
          </cell>
          <cell r="W20">
            <v>0</v>
          </cell>
          <cell r="X20">
            <v>0</v>
          </cell>
          <cell r="Y20">
            <v>0</v>
          </cell>
          <cell r="Z20">
            <v>8800</v>
          </cell>
          <cell r="AA20">
            <v>0</v>
          </cell>
          <cell r="AD20" t="b">
            <v>0</v>
          </cell>
          <cell r="AE20" t="b">
            <v>0</v>
          </cell>
          <cell r="AF20">
            <v>7</v>
          </cell>
          <cell r="AG20">
            <v>0</v>
          </cell>
          <cell r="AH20" t="str">
            <v>軽自動車</v>
          </cell>
          <cell r="AI20" t="str">
            <v>箱型</v>
          </cell>
          <cell r="AJ20" t="str">
            <v>ガソリン</v>
          </cell>
          <cell r="AL20" t="str">
            <v>F6A</v>
          </cell>
          <cell r="AO20">
            <v>0</v>
          </cell>
          <cell r="AP20" t="str">
            <v>㈱スズキ自販島根　　　　出雲営業所</v>
          </cell>
        </row>
        <row r="21">
          <cell r="B21" t="str">
            <v>出雲</v>
          </cell>
          <cell r="C21" t="str">
            <v>会計管理課</v>
          </cell>
          <cell r="D21" t="str">
            <v xml:space="preserve"> 12</v>
          </cell>
          <cell r="E21">
            <v>0</v>
          </cell>
          <cell r="F21" t="str">
            <v>島根50は1104</v>
          </cell>
          <cell r="G21" t="str">
            <v>18 516</v>
          </cell>
          <cell r="H21" t="str">
            <v>乗用</v>
          </cell>
          <cell r="I21" t="str">
            <v>スズキアルト</v>
          </cell>
          <cell r="J21" t="str">
            <v>LA-HA23S</v>
          </cell>
          <cell r="K21" t="str">
            <v>HA23S-624609</v>
          </cell>
          <cell r="L21" t="str">
            <v>13 518</v>
          </cell>
          <cell r="M21">
            <v>0</v>
          </cell>
          <cell r="O21">
            <v>339</v>
          </cell>
          <cell r="P21">
            <v>145</v>
          </cell>
          <cell r="Q21">
            <v>147</v>
          </cell>
          <cell r="R21">
            <v>910</v>
          </cell>
          <cell r="S21">
            <v>690</v>
          </cell>
          <cell r="T21">
            <v>0.64999997615814209</v>
          </cell>
          <cell r="U21" t="str">
            <v>4</v>
          </cell>
          <cell r="W21">
            <v>0</v>
          </cell>
          <cell r="X21">
            <v>0</v>
          </cell>
          <cell r="Y21">
            <v>0</v>
          </cell>
          <cell r="Z21">
            <v>0</v>
          </cell>
          <cell r="AA21">
            <v>0</v>
          </cell>
          <cell r="AD21" t="b">
            <v>0</v>
          </cell>
          <cell r="AE21" t="b">
            <v>1</v>
          </cell>
          <cell r="AF21">
            <v>15</v>
          </cell>
          <cell r="AG21">
            <v>0</v>
          </cell>
          <cell r="AH21" t="str">
            <v>軽自動車</v>
          </cell>
          <cell r="AI21" t="str">
            <v>箱型</v>
          </cell>
          <cell r="AJ21" t="str">
            <v>ガソリン</v>
          </cell>
          <cell r="AL21" t="str">
            <v>K6A</v>
          </cell>
          <cell r="AO21">
            <v>0</v>
          </cell>
          <cell r="AP21" t="str">
            <v>㈱スズキ自販島根　　　　出雲営業所</v>
          </cell>
        </row>
        <row r="22">
          <cell r="B22" t="str">
            <v>出雲</v>
          </cell>
          <cell r="C22" t="str">
            <v>会計管理課</v>
          </cell>
          <cell r="D22" t="str">
            <v xml:space="preserve"> 13</v>
          </cell>
          <cell r="E22">
            <v>0</v>
          </cell>
          <cell r="F22" t="str">
            <v>島根50は1106</v>
          </cell>
          <cell r="G22" t="str">
            <v>18 516</v>
          </cell>
          <cell r="H22" t="str">
            <v>乗用</v>
          </cell>
          <cell r="I22" t="str">
            <v>スズキアルト</v>
          </cell>
          <cell r="J22" t="str">
            <v>LA-HA23S</v>
          </cell>
          <cell r="K22" t="str">
            <v>HA23S-622162</v>
          </cell>
          <cell r="L22" t="str">
            <v>13 518</v>
          </cell>
          <cell r="M22">
            <v>0</v>
          </cell>
          <cell r="O22">
            <v>339</v>
          </cell>
          <cell r="P22">
            <v>145</v>
          </cell>
          <cell r="Q22">
            <v>147</v>
          </cell>
          <cell r="R22">
            <v>910</v>
          </cell>
          <cell r="S22">
            <v>690</v>
          </cell>
          <cell r="T22">
            <v>0.64999997615814209</v>
          </cell>
          <cell r="U22" t="str">
            <v>4</v>
          </cell>
          <cell r="W22">
            <v>0</v>
          </cell>
          <cell r="X22">
            <v>0</v>
          </cell>
          <cell r="Y22">
            <v>0</v>
          </cell>
          <cell r="Z22">
            <v>0</v>
          </cell>
          <cell r="AA22">
            <v>0</v>
          </cell>
          <cell r="AD22" t="b">
            <v>0</v>
          </cell>
          <cell r="AE22" t="b">
            <v>1</v>
          </cell>
          <cell r="AF22">
            <v>15</v>
          </cell>
          <cell r="AG22">
            <v>0</v>
          </cell>
          <cell r="AH22" t="str">
            <v>軽自動車</v>
          </cell>
          <cell r="AI22" t="str">
            <v>箱型</v>
          </cell>
          <cell r="AJ22" t="str">
            <v>ガソリン</v>
          </cell>
          <cell r="AL22" t="str">
            <v>K6A</v>
          </cell>
          <cell r="AO22">
            <v>0</v>
          </cell>
          <cell r="AP22" t="str">
            <v>㈱スズキ自販島根　　　　出雲営業所</v>
          </cell>
        </row>
        <row r="23">
          <cell r="B23" t="str">
            <v>出雲</v>
          </cell>
          <cell r="C23" t="str">
            <v>会計管理課</v>
          </cell>
          <cell r="D23" t="str">
            <v xml:space="preserve"> 14</v>
          </cell>
          <cell r="E23">
            <v>0</v>
          </cell>
          <cell r="F23" t="str">
            <v>島根41う6898</v>
          </cell>
          <cell r="G23" t="str">
            <v>17 628</v>
          </cell>
          <cell r="H23" t="str">
            <v>貨物</v>
          </cell>
          <cell r="I23" t="str">
            <v>ミツビシミニキャブバン</v>
          </cell>
          <cell r="J23" t="str">
            <v>GD-U62V</v>
          </cell>
          <cell r="K23" t="str">
            <v>U62V-0003834</v>
          </cell>
          <cell r="L23" t="str">
            <v>11 7 1</v>
          </cell>
          <cell r="M23">
            <v>0</v>
          </cell>
          <cell r="O23">
            <v>339</v>
          </cell>
          <cell r="P23">
            <v>189</v>
          </cell>
          <cell r="Q23">
            <v>147</v>
          </cell>
          <cell r="R23">
            <v>1370</v>
          </cell>
          <cell r="S23">
            <v>900</v>
          </cell>
          <cell r="T23">
            <v>0.64999997615814209</v>
          </cell>
          <cell r="U23" t="str">
            <v>2/4</v>
          </cell>
          <cell r="W23">
            <v>0</v>
          </cell>
          <cell r="X23">
            <v>0</v>
          </cell>
          <cell r="Y23">
            <v>0</v>
          </cell>
          <cell r="Z23">
            <v>8800</v>
          </cell>
          <cell r="AA23">
            <v>0</v>
          </cell>
          <cell r="AD23" t="b">
            <v>0</v>
          </cell>
          <cell r="AE23" t="b">
            <v>0</v>
          </cell>
          <cell r="AF23">
            <v>13</v>
          </cell>
          <cell r="AG23">
            <v>0</v>
          </cell>
          <cell r="AH23" t="str">
            <v>軽自動車</v>
          </cell>
          <cell r="AI23" t="str">
            <v>箱型</v>
          </cell>
          <cell r="AJ23" t="str">
            <v>ガソリン</v>
          </cell>
          <cell r="AK23" t="str">
            <v>350/250</v>
          </cell>
          <cell r="AL23" t="str">
            <v>3D83</v>
          </cell>
          <cell r="AO23">
            <v>0</v>
          </cell>
          <cell r="AP23" t="str">
            <v>島根三菱自動車販売㈱出雲支店</v>
          </cell>
        </row>
        <row r="24">
          <cell r="B24" t="str">
            <v>出雲</v>
          </cell>
          <cell r="C24" t="str">
            <v>会計管理課</v>
          </cell>
          <cell r="D24" t="str">
            <v xml:space="preserve"> 15</v>
          </cell>
          <cell r="E24">
            <v>0</v>
          </cell>
          <cell r="F24" t="str">
            <v>島根41け2519</v>
          </cell>
          <cell r="G24" t="str">
            <v>17 429</v>
          </cell>
          <cell r="H24" t="str">
            <v>貨物</v>
          </cell>
          <cell r="I24" t="str">
            <v>スズキエブリィ</v>
          </cell>
          <cell r="J24" t="str">
            <v>LE-D62V</v>
          </cell>
          <cell r="K24" t="str">
            <v>DA62V-390647</v>
          </cell>
          <cell r="L24" t="str">
            <v>15 5 1</v>
          </cell>
          <cell r="M24">
            <v>0</v>
          </cell>
          <cell r="O24">
            <v>339</v>
          </cell>
          <cell r="P24">
            <v>187</v>
          </cell>
          <cell r="Q24">
            <v>147</v>
          </cell>
          <cell r="R24">
            <v>1370</v>
          </cell>
          <cell r="S24">
            <v>900</v>
          </cell>
          <cell r="T24">
            <v>0.64999997615814209</v>
          </cell>
          <cell r="U24" t="str">
            <v>2/4</v>
          </cell>
          <cell r="W24">
            <v>0</v>
          </cell>
          <cell r="X24">
            <v>0</v>
          </cell>
          <cell r="Y24">
            <v>0</v>
          </cell>
          <cell r="Z24">
            <v>0</v>
          </cell>
          <cell r="AA24">
            <v>0</v>
          </cell>
          <cell r="AD24" t="b">
            <v>0</v>
          </cell>
          <cell r="AE24" t="b">
            <v>1</v>
          </cell>
          <cell r="AF24">
            <v>17</v>
          </cell>
          <cell r="AG24">
            <v>0</v>
          </cell>
          <cell r="AH24" t="str">
            <v>軽自動車</v>
          </cell>
          <cell r="AI24" t="str">
            <v>箱型</v>
          </cell>
          <cell r="AJ24" t="str">
            <v>ガソリン</v>
          </cell>
          <cell r="AK24" t="str">
            <v>350/250</v>
          </cell>
          <cell r="AL24" t="str">
            <v>K6A</v>
          </cell>
          <cell r="AO24">
            <v>0</v>
          </cell>
          <cell r="AP24" t="str">
            <v>㈱スズキ自販島根　　　　出雲営業所</v>
          </cell>
        </row>
        <row r="25">
          <cell r="B25" t="str">
            <v>出雲</v>
          </cell>
          <cell r="C25" t="str">
            <v>会計管理課</v>
          </cell>
          <cell r="D25" t="str">
            <v xml:space="preserve"> 16</v>
          </cell>
          <cell r="E25">
            <v>0</v>
          </cell>
          <cell r="F25" t="str">
            <v>島根50さ8305</v>
          </cell>
          <cell r="G25" t="str">
            <v>18 527</v>
          </cell>
          <cell r="H25" t="str">
            <v>乗用</v>
          </cell>
          <cell r="I25" t="str">
            <v>ミツビシミニカ</v>
          </cell>
          <cell r="J25" t="str">
            <v>3G83</v>
          </cell>
          <cell r="K25" t="str">
            <v>H22A-0739564</v>
          </cell>
          <cell r="L25" t="str">
            <v xml:space="preserve"> 5 6 3</v>
          </cell>
          <cell r="M25">
            <v>0</v>
          </cell>
          <cell r="O25">
            <v>329</v>
          </cell>
          <cell r="P25">
            <v>146</v>
          </cell>
          <cell r="Q25">
            <v>139</v>
          </cell>
          <cell r="R25">
            <v>890</v>
          </cell>
          <cell r="S25">
            <v>670</v>
          </cell>
          <cell r="T25">
            <v>0.64999997615814209</v>
          </cell>
          <cell r="U25" t="str">
            <v>4</v>
          </cell>
          <cell r="W25">
            <v>0</v>
          </cell>
          <cell r="X25">
            <v>0</v>
          </cell>
          <cell r="Y25">
            <v>0</v>
          </cell>
          <cell r="Z25">
            <v>8800</v>
          </cell>
          <cell r="AA25">
            <v>0</v>
          </cell>
          <cell r="AD25" t="b">
            <v>0</v>
          </cell>
          <cell r="AE25" t="b">
            <v>0</v>
          </cell>
          <cell r="AF25">
            <v>7</v>
          </cell>
          <cell r="AG25">
            <v>0</v>
          </cell>
          <cell r="AH25" t="str">
            <v>軽自動車</v>
          </cell>
          <cell r="AI25" t="str">
            <v>箱型</v>
          </cell>
          <cell r="AJ25" t="str">
            <v>ガソリン</v>
          </cell>
          <cell r="AL25" t="str">
            <v>3G83</v>
          </cell>
          <cell r="AO25">
            <v>0</v>
          </cell>
          <cell r="AP25" t="str">
            <v>島根三菱自動車販売㈱出雲支店</v>
          </cell>
        </row>
        <row r="26">
          <cell r="B26" t="str">
            <v>出雲</v>
          </cell>
          <cell r="C26" t="str">
            <v>会計管理課</v>
          </cell>
          <cell r="D26" t="str">
            <v xml:space="preserve"> 17</v>
          </cell>
          <cell r="E26">
            <v>0</v>
          </cell>
          <cell r="F26" t="str">
            <v>島根41け5192</v>
          </cell>
          <cell r="G26" t="str">
            <v>17 730</v>
          </cell>
          <cell r="H26" t="str">
            <v>貨物</v>
          </cell>
          <cell r="I26" t="str">
            <v>スズキエブリィ</v>
          </cell>
          <cell r="J26" t="str">
            <v>LE-DA62V</v>
          </cell>
          <cell r="K26" t="str">
            <v>DA62V-404130</v>
          </cell>
          <cell r="L26" t="str">
            <v>15 8 1</v>
          </cell>
          <cell r="M26">
            <v>0</v>
          </cell>
          <cell r="O26">
            <v>339</v>
          </cell>
          <cell r="P26">
            <v>187</v>
          </cell>
          <cell r="Q26">
            <v>147</v>
          </cell>
          <cell r="R26">
            <v>1320</v>
          </cell>
          <cell r="S26">
            <v>850</v>
          </cell>
          <cell r="T26">
            <v>0.64999997615814209</v>
          </cell>
          <cell r="U26" t="str">
            <v>2/4</v>
          </cell>
          <cell r="W26">
            <v>0</v>
          </cell>
          <cell r="X26">
            <v>0</v>
          </cell>
          <cell r="Y26">
            <v>0</v>
          </cell>
          <cell r="Z26">
            <v>8800</v>
          </cell>
          <cell r="AA26">
            <v>0</v>
          </cell>
          <cell r="AD26" t="b">
            <v>0</v>
          </cell>
          <cell r="AE26" t="b">
            <v>1</v>
          </cell>
          <cell r="AF26">
            <v>17</v>
          </cell>
          <cell r="AG26">
            <v>0</v>
          </cell>
          <cell r="AH26" t="str">
            <v>軽自動車</v>
          </cell>
          <cell r="AI26" t="str">
            <v>バン</v>
          </cell>
          <cell r="AJ26" t="str">
            <v>ガソリン</v>
          </cell>
          <cell r="AK26" t="str">
            <v>350/250</v>
          </cell>
          <cell r="AL26" t="str">
            <v>K6A</v>
          </cell>
          <cell r="AM26" t="str">
            <v>15 8 1</v>
          </cell>
          <cell r="AN26" t="str">
            <v>20 731</v>
          </cell>
          <cell r="AO26">
            <v>0</v>
          </cell>
          <cell r="AP26" t="str">
            <v>㈱スズキ自販島根　　　　出雲営業所</v>
          </cell>
        </row>
        <row r="27">
          <cell r="B27" t="str">
            <v>出雲</v>
          </cell>
          <cell r="C27" t="str">
            <v>会計管理課</v>
          </cell>
          <cell r="D27" t="str">
            <v xml:space="preserve"> 18</v>
          </cell>
          <cell r="E27">
            <v>0</v>
          </cell>
          <cell r="F27" t="str">
            <v>島根50す512</v>
          </cell>
          <cell r="G27" t="str">
            <v>18 729</v>
          </cell>
          <cell r="H27" t="str">
            <v>乗用</v>
          </cell>
          <cell r="I27" t="str">
            <v>スズキアルト</v>
          </cell>
          <cell r="J27" t="str">
            <v>E-CR22S</v>
          </cell>
          <cell r="K27" t="str">
            <v>CR22S-759555</v>
          </cell>
          <cell r="L27" t="str">
            <v xml:space="preserve"> 5 8 5</v>
          </cell>
          <cell r="M27">
            <v>927000</v>
          </cell>
          <cell r="O27">
            <v>329</v>
          </cell>
          <cell r="P27">
            <v>138</v>
          </cell>
          <cell r="Q27">
            <v>139</v>
          </cell>
          <cell r="R27">
            <v>860</v>
          </cell>
          <cell r="S27">
            <v>640</v>
          </cell>
          <cell r="T27">
            <v>0.64999997615814209</v>
          </cell>
          <cell r="U27" t="str">
            <v>4</v>
          </cell>
          <cell r="W27">
            <v>0</v>
          </cell>
          <cell r="X27">
            <v>0</v>
          </cell>
          <cell r="Y27">
            <v>0</v>
          </cell>
          <cell r="Z27">
            <v>8800</v>
          </cell>
          <cell r="AA27">
            <v>0</v>
          </cell>
          <cell r="AD27" t="b">
            <v>0</v>
          </cell>
          <cell r="AE27" t="b">
            <v>0</v>
          </cell>
          <cell r="AF27">
            <v>7</v>
          </cell>
          <cell r="AG27">
            <v>0</v>
          </cell>
          <cell r="AH27" t="str">
            <v>軽自動車</v>
          </cell>
          <cell r="AI27" t="str">
            <v>箱型</v>
          </cell>
          <cell r="AJ27" t="str">
            <v>ガソリン</v>
          </cell>
          <cell r="AL27" t="str">
            <v>F6A</v>
          </cell>
          <cell r="AO27">
            <v>0</v>
          </cell>
          <cell r="AP27" t="str">
            <v>㈱スズキ自販島根　　　　出雲営業所</v>
          </cell>
        </row>
        <row r="28">
          <cell r="B28" t="str">
            <v>出雲</v>
          </cell>
          <cell r="C28" t="str">
            <v>会計管理課</v>
          </cell>
          <cell r="D28" t="str">
            <v xml:space="preserve"> 19</v>
          </cell>
          <cell r="E28">
            <v>0</v>
          </cell>
          <cell r="F28" t="str">
            <v>島根50せ3506</v>
          </cell>
          <cell r="G28" t="str">
            <v>17 728</v>
          </cell>
          <cell r="H28" t="str">
            <v>乗用</v>
          </cell>
          <cell r="I28" t="str">
            <v>ダイハツミラ</v>
          </cell>
          <cell r="J28" t="str">
            <v>E-L200S</v>
          </cell>
          <cell r="K28" t="str">
            <v>L200S-942582</v>
          </cell>
          <cell r="L28" t="str">
            <v xml:space="preserve"> 6 728</v>
          </cell>
          <cell r="M28">
            <v>939360</v>
          </cell>
          <cell r="O28">
            <v>329</v>
          </cell>
          <cell r="P28">
            <v>141</v>
          </cell>
          <cell r="Q28">
            <v>139</v>
          </cell>
          <cell r="R28">
            <v>860</v>
          </cell>
          <cell r="S28">
            <v>640</v>
          </cell>
          <cell r="T28">
            <v>0.64999997615814209</v>
          </cell>
          <cell r="U28" t="str">
            <v>4</v>
          </cell>
          <cell r="W28">
            <v>0</v>
          </cell>
          <cell r="X28">
            <v>0</v>
          </cell>
          <cell r="Y28">
            <v>0</v>
          </cell>
          <cell r="Z28">
            <v>8800</v>
          </cell>
          <cell r="AA28">
            <v>0</v>
          </cell>
          <cell r="AD28" t="b">
            <v>0</v>
          </cell>
          <cell r="AE28" t="b">
            <v>0</v>
          </cell>
          <cell r="AF28">
            <v>8</v>
          </cell>
          <cell r="AG28">
            <v>0</v>
          </cell>
          <cell r="AH28" t="str">
            <v>軽自動車</v>
          </cell>
          <cell r="AI28" t="str">
            <v>箱型</v>
          </cell>
          <cell r="AJ28" t="str">
            <v>ガソリン</v>
          </cell>
          <cell r="AL28" t="str">
            <v>EF</v>
          </cell>
          <cell r="AO28">
            <v>0</v>
          </cell>
          <cell r="AP28" t="str">
            <v>島根ダイハツ販売㈱　　出雲店</v>
          </cell>
        </row>
        <row r="29">
          <cell r="B29" t="str">
            <v>出雲</v>
          </cell>
          <cell r="C29" t="str">
            <v>会計管理課</v>
          </cell>
          <cell r="D29" t="str">
            <v xml:space="preserve"> 20</v>
          </cell>
          <cell r="E29">
            <v>0</v>
          </cell>
          <cell r="F29" t="str">
            <v>島根50な5301</v>
          </cell>
          <cell r="G29" t="str">
            <v>18 318</v>
          </cell>
          <cell r="H29" t="str">
            <v>乗用</v>
          </cell>
          <cell r="I29" t="str">
            <v>スズキアルト</v>
          </cell>
          <cell r="J29" t="str">
            <v>GF-HA12S</v>
          </cell>
          <cell r="K29" t="str">
            <v>HA12S-615341</v>
          </cell>
          <cell r="L29" t="str">
            <v>11 325</v>
          </cell>
          <cell r="M29">
            <v>672000</v>
          </cell>
          <cell r="O29">
            <v>339</v>
          </cell>
          <cell r="P29">
            <v>145</v>
          </cell>
          <cell r="Q29">
            <v>147</v>
          </cell>
          <cell r="R29">
            <v>890</v>
          </cell>
          <cell r="S29">
            <v>670</v>
          </cell>
          <cell r="T29">
            <v>0.64999997615814209</v>
          </cell>
          <cell r="U29" t="str">
            <v>4</v>
          </cell>
          <cell r="W29">
            <v>0</v>
          </cell>
          <cell r="X29">
            <v>0</v>
          </cell>
          <cell r="Y29">
            <v>0</v>
          </cell>
          <cell r="Z29">
            <v>8800</v>
          </cell>
          <cell r="AA29">
            <v>0</v>
          </cell>
          <cell r="AD29" t="b">
            <v>0</v>
          </cell>
          <cell r="AE29" t="b">
            <v>0</v>
          </cell>
          <cell r="AF29">
            <v>13</v>
          </cell>
          <cell r="AG29">
            <v>0</v>
          </cell>
          <cell r="AH29" t="str">
            <v>軽自動車</v>
          </cell>
          <cell r="AI29" t="str">
            <v>箱型</v>
          </cell>
          <cell r="AJ29" t="str">
            <v>ガソリン</v>
          </cell>
          <cell r="AL29" t="str">
            <v>F6A</v>
          </cell>
          <cell r="AO29">
            <v>0</v>
          </cell>
          <cell r="AP29" t="str">
            <v>㈱スズキ自販島根　　　　出雲営業所</v>
          </cell>
        </row>
        <row r="30">
          <cell r="B30" t="str">
            <v>出雲</v>
          </cell>
          <cell r="C30" t="str">
            <v>会計管理課</v>
          </cell>
          <cell r="D30" t="str">
            <v xml:space="preserve"> 21</v>
          </cell>
          <cell r="E30">
            <v>0</v>
          </cell>
          <cell r="F30" t="str">
            <v>島根41か5382</v>
          </cell>
          <cell r="G30" t="str">
            <v>181211</v>
          </cell>
          <cell r="H30" t="str">
            <v>貨物</v>
          </cell>
          <cell r="I30" t="str">
            <v>ダイハツハイゼットバン</v>
          </cell>
          <cell r="J30" t="str">
            <v>GD-S200V</v>
          </cell>
          <cell r="K30" t="str">
            <v>S200V-0052063</v>
          </cell>
          <cell r="L30" t="str">
            <v>1212 1</v>
          </cell>
          <cell r="M30">
            <v>0</v>
          </cell>
          <cell r="O30">
            <v>0</v>
          </cell>
          <cell r="P30">
            <v>0</v>
          </cell>
          <cell r="Q30">
            <v>0</v>
          </cell>
          <cell r="R30">
            <v>1330</v>
          </cell>
          <cell r="S30">
            <v>860</v>
          </cell>
          <cell r="T30">
            <v>0.64999997615814209</v>
          </cell>
          <cell r="U30" t="str">
            <v>2/4</v>
          </cell>
          <cell r="W30">
            <v>0</v>
          </cell>
          <cell r="X30">
            <v>0</v>
          </cell>
          <cell r="Y30" t="str">
            <v>下水道課貸し出し</v>
          </cell>
          <cell r="Z30">
            <v>0</v>
          </cell>
          <cell r="AA30">
            <v>8800</v>
          </cell>
          <cell r="AB30">
            <v>0</v>
          </cell>
          <cell r="AD30" t="b">
            <v>0</v>
          </cell>
          <cell r="AE30" t="b">
            <v>1</v>
          </cell>
          <cell r="AF30">
            <v>14</v>
          </cell>
          <cell r="AG30">
            <v>0</v>
          </cell>
          <cell r="AH30" t="str">
            <v>軽自動車</v>
          </cell>
          <cell r="AI30" t="str">
            <v>バン</v>
          </cell>
          <cell r="AJ30" t="str">
            <v>ガソリン</v>
          </cell>
          <cell r="AK30" t="str">
            <v>350/2503</v>
          </cell>
          <cell r="AL30" t="str">
            <v>EF</v>
          </cell>
          <cell r="AM30" t="str">
            <v>1212 1</v>
          </cell>
          <cell r="AN30" t="str">
            <v>171130</v>
          </cell>
          <cell r="AO30">
            <v>0</v>
          </cell>
        </row>
        <row r="31">
          <cell r="B31" t="str">
            <v>出雲</v>
          </cell>
          <cell r="C31" t="str">
            <v>会計管理課</v>
          </cell>
          <cell r="D31" t="str">
            <v xml:space="preserve"> 22</v>
          </cell>
          <cell r="E31">
            <v>0</v>
          </cell>
          <cell r="F31" t="str">
            <v>島根41え7977</v>
          </cell>
          <cell r="G31" t="str">
            <v>18 426</v>
          </cell>
          <cell r="H31" t="str">
            <v>貨物</v>
          </cell>
          <cell r="I31" t="str">
            <v>スズキエブリィ</v>
          </cell>
          <cell r="J31" t="str">
            <v>GD-DA52V</v>
          </cell>
          <cell r="K31" t="str">
            <v>DA52V-174173</v>
          </cell>
          <cell r="L31" t="str">
            <v>12 5 1</v>
          </cell>
          <cell r="M31">
            <v>0</v>
          </cell>
          <cell r="O31">
            <v>339</v>
          </cell>
          <cell r="P31">
            <v>187</v>
          </cell>
          <cell r="Q31">
            <v>147</v>
          </cell>
          <cell r="R31">
            <v>1290</v>
          </cell>
          <cell r="S31">
            <v>820</v>
          </cell>
          <cell r="T31">
            <v>0.64999997615814209</v>
          </cell>
          <cell r="U31" t="str">
            <v>2/4</v>
          </cell>
          <cell r="W31">
            <v>0</v>
          </cell>
          <cell r="X31">
            <v>0</v>
          </cell>
          <cell r="Y31">
            <v>0</v>
          </cell>
          <cell r="Z31">
            <v>8800</v>
          </cell>
          <cell r="AA31">
            <v>0</v>
          </cell>
          <cell r="AD31" t="b">
            <v>0</v>
          </cell>
          <cell r="AE31" t="b">
            <v>1</v>
          </cell>
          <cell r="AF31">
            <v>14</v>
          </cell>
          <cell r="AG31">
            <v>0</v>
          </cell>
          <cell r="AH31" t="str">
            <v>軽自動車</v>
          </cell>
          <cell r="AI31" t="str">
            <v>箱型</v>
          </cell>
          <cell r="AJ31" t="str">
            <v>ガソリン</v>
          </cell>
          <cell r="AK31" t="str">
            <v>350/250</v>
          </cell>
          <cell r="AL31" t="str">
            <v>F6A</v>
          </cell>
          <cell r="AM31" t="str">
            <v>12 5 1</v>
          </cell>
          <cell r="AN31" t="str">
            <v>17 430</v>
          </cell>
          <cell r="AO31">
            <v>0</v>
          </cell>
          <cell r="AP31" t="str">
            <v>㈱スズキ自販島根　　　　出雲営業所</v>
          </cell>
        </row>
        <row r="32">
          <cell r="B32" t="str">
            <v>出雲</v>
          </cell>
          <cell r="C32" t="str">
            <v>会計管理課</v>
          </cell>
          <cell r="D32" t="str">
            <v xml:space="preserve"> 23</v>
          </cell>
          <cell r="E32">
            <v>0</v>
          </cell>
          <cell r="F32" t="str">
            <v>島根50は7215</v>
          </cell>
          <cell r="G32" t="str">
            <v>18 9 2</v>
          </cell>
          <cell r="H32" t="str">
            <v>乗用</v>
          </cell>
          <cell r="I32" t="str">
            <v>ホンダライフ</v>
          </cell>
          <cell r="J32" t="str">
            <v>LA-JB1</v>
          </cell>
          <cell r="K32" t="str">
            <v>JB1-6013011</v>
          </cell>
          <cell r="L32" t="str">
            <v>13 9 3</v>
          </cell>
          <cell r="M32">
            <v>0</v>
          </cell>
          <cell r="O32">
            <v>339</v>
          </cell>
          <cell r="P32">
            <v>160</v>
          </cell>
          <cell r="Q32">
            <v>147</v>
          </cell>
          <cell r="R32">
            <v>1020</v>
          </cell>
          <cell r="S32">
            <v>800</v>
          </cell>
          <cell r="T32">
            <v>0.64999997615814209</v>
          </cell>
          <cell r="U32" t="str">
            <v>4</v>
          </cell>
          <cell r="W32">
            <v>0</v>
          </cell>
          <cell r="X32">
            <v>0</v>
          </cell>
          <cell r="Y32">
            <v>0</v>
          </cell>
          <cell r="Z32">
            <v>8800</v>
          </cell>
          <cell r="AA32">
            <v>0</v>
          </cell>
          <cell r="AD32" t="b">
            <v>0</v>
          </cell>
          <cell r="AE32" t="b">
            <v>1</v>
          </cell>
          <cell r="AF32">
            <v>15</v>
          </cell>
          <cell r="AG32">
            <v>0</v>
          </cell>
          <cell r="AH32" t="str">
            <v>軽自動車</v>
          </cell>
          <cell r="AI32" t="str">
            <v>箱型</v>
          </cell>
          <cell r="AJ32" t="str">
            <v>ガソリン</v>
          </cell>
          <cell r="AL32" t="str">
            <v>E07Z</v>
          </cell>
          <cell r="AM32" t="str">
            <v>13 9 1</v>
          </cell>
          <cell r="AN32" t="str">
            <v>18 831</v>
          </cell>
          <cell r="AO32">
            <v>0</v>
          </cell>
          <cell r="AP32" t="str">
            <v>島根中央ホンダ㈱</v>
          </cell>
        </row>
        <row r="33">
          <cell r="B33" t="str">
            <v>出雲</v>
          </cell>
          <cell r="C33" t="str">
            <v>会計管理課</v>
          </cell>
          <cell r="D33" t="str">
            <v xml:space="preserve"> 24</v>
          </cell>
          <cell r="E33">
            <v>0</v>
          </cell>
          <cell r="F33" t="str">
            <v>島根41う3160</v>
          </cell>
          <cell r="G33" t="str">
            <v>19 324</v>
          </cell>
          <cell r="H33" t="str">
            <v>貨物</v>
          </cell>
          <cell r="I33" t="str">
            <v>スズキエブリィ</v>
          </cell>
          <cell r="J33" t="str">
            <v>GD-DB52V</v>
          </cell>
          <cell r="K33" t="str">
            <v>DB52V-102718</v>
          </cell>
          <cell r="L33" t="str">
            <v>11 326</v>
          </cell>
          <cell r="M33">
            <v>0</v>
          </cell>
          <cell r="O33">
            <v>339</v>
          </cell>
          <cell r="P33">
            <v>187</v>
          </cell>
          <cell r="Q33">
            <v>147</v>
          </cell>
          <cell r="R33">
            <v>1330</v>
          </cell>
          <cell r="S33">
            <v>860</v>
          </cell>
          <cell r="T33">
            <v>0.64999997615814209</v>
          </cell>
          <cell r="U33" t="str">
            <v>2/4</v>
          </cell>
          <cell r="W33">
            <v>0</v>
          </cell>
          <cell r="X33">
            <v>0</v>
          </cell>
          <cell r="Y33">
            <v>0</v>
          </cell>
          <cell r="Z33">
            <v>8800</v>
          </cell>
          <cell r="AA33">
            <v>0</v>
          </cell>
          <cell r="AD33" t="b">
            <v>0</v>
          </cell>
          <cell r="AE33" t="b">
            <v>0</v>
          </cell>
          <cell r="AF33">
            <v>13</v>
          </cell>
          <cell r="AG33">
            <v>0</v>
          </cell>
          <cell r="AH33" t="str">
            <v>軽自動車</v>
          </cell>
          <cell r="AI33" t="str">
            <v>箱型</v>
          </cell>
          <cell r="AJ33" t="str">
            <v>ガソリン</v>
          </cell>
          <cell r="AK33" t="str">
            <v>350/250</v>
          </cell>
          <cell r="AL33" t="str">
            <v>F6A</v>
          </cell>
          <cell r="AO33">
            <v>0</v>
          </cell>
          <cell r="AP33" t="str">
            <v>㈱スズキ自販島根　　　　出雲営業所</v>
          </cell>
        </row>
        <row r="34">
          <cell r="B34" t="str">
            <v>出雲</v>
          </cell>
          <cell r="C34" t="str">
            <v>会計管理課</v>
          </cell>
          <cell r="D34" t="str">
            <v xml:space="preserve"> 25</v>
          </cell>
          <cell r="E34">
            <v>0</v>
          </cell>
          <cell r="F34" t="str">
            <v>島根40む398</v>
          </cell>
          <cell r="G34" t="str">
            <v>18 429</v>
          </cell>
          <cell r="H34" t="str">
            <v>貨物</v>
          </cell>
          <cell r="I34" t="str">
            <v>ホンダアクティバン</v>
          </cell>
          <cell r="J34" t="str">
            <v>V-HH3</v>
          </cell>
          <cell r="K34" t="str">
            <v>HH3-2021133</v>
          </cell>
          <cell r="L34" t="str">
            <v xml:space="preserve"> 4 5 8</v>
          </cell>
          <cell r="M34">
            <v>0</v>
          </cell>
          <cell r="O34">
            <v>329</v>
          </cell>
          <cell r="P34">
            <v>187</v>
          </cell>
          <cell r="Q34">
            <v>139</v>
          </cell>
          <cell r="R34">
            <v>1260</v>
          </cell>
          <cell r="S34">
            <v>790</v>
          </cell>
          <cell r="T34">
            <v>0.64999997615814209</v>
          </cell>
          <cell r="U34" t="str">
            <v>2/4</v>
          </cell>
          <cell r="W34">
            <v>0</v>
          </cell>
          <cell r="X34">
            <v>0</v>
          </cell>
          <cell r="Y34" t="str">
            <v>給食センター貸し出し</v>
          </cell>
          <cell r="Z34">
            <v>0</v>
          </cell>
          <cell r="AA34">
            <v>0</v>
          </cell>
          <cell r="AB34">
            <v>0</v>
          </cell>
          <cell r="AD34" t="b">
            <v>0</v>
          </cell>
          <cell r="AE34" t="b">
            <v>0</v>
          </cell>
          <cell r="AF34">
            <v>6</v>
          </cell>
          <cell r="AG34">
            <v>0</v>
          </cell>
          <cell r="AH34" t="str">
            <v>軽自動車</v>
          </cell>
          <cell r="AI34" t="str">
            <v>箱型</v>
          </cell>
          <cell r="AJ34" t="str">
            <v>ガソリン</v>
          </cell>
          <cell r="AK34" t="str">
            <v>350/250</v>
          </cell>
          <cell r="AL34" t="str">
            <v>E07A</v>
          </cell>
          <cell r="AO34">
            <v>0</v>
          </cell>
          <cell r="AP34" t="str">
            <v>島根中央ホンダ販売㈱</v>
          </cell>
        </row>
        <row r="35">
          <cell r="B35" t="str">
            <v>出雲</v>
          </cell>
          <cell r="C35" t="str">
            <v>会計管理課</v>
          </cell>
          <cell r="D35" t="str">
            <v xml:space="preserve"> 26</v>
          </cell>
          <cell r="E35">
            <v>0</v>
          </cell>
          <cell r="F35" t="str">
            <v>島根41け6264</v>
          </cell>
          <cell r="G35" t="str">
            <v>17 910</v>
          </cell>
          <cell r="H35" t="str">
            <v>貨物</v>
          </cell>
          <cell r="I35" t="str">
            <v>スズキエブリィ</v>
          </cell>
          <cell r="J35" t="str">
            <v>LE-DA62V</v>
          </cell>
          <cell r="K35" t="str">
            <v>DA62V-405669</v>
          </cell>
          <cell r="L35" t="str">
            <v>15 911</v>
          </cell>
          <cell r="M35">
            <v>0</v>
          </cell>
          <cell r="O35">
            <v>339</v>
          </cell>
          <cell r="P35">
            <v>187</v>
          </cell>
          <cell r="Q35">
            <v>147</v>
          </cell>
          <cell r="R35">
            <v>1320</v>
          </cell>
          <cell r="S35">
            <v>850</v>
          </cell>
          <cell r="T35">
            <v>0.64999997615814209</v>
          </cell>
          <cell r="U35" t="str">
            <v>2/4</v>
          </cell>
          <cell r="W35">
            <v>0</v>
          </cell>
          <cell r="X35">
            <v>0</v>
          </cell>
          <cell r="Y35">
            <v>0</v>
          </cell>
          <cell r="Z35">
            <v>8800</v>
          </cell>
          <cell r="AA35">
            <v>0</v>
          </cell>
          <cell r="AD35" t="b">
            <v>0</v>
          </cell>
          <cell r="AE35" t="b">
            <v>1</v>
          </cell>
          <cell r="AF35">
            <v>17</v>
          </cell>
          <cell r="AG35">
            <v>0</v>
          </cell>
          <cell r="AH35" t="str">
            <v>軽自動車</v>
          </cell>
          <cell r="AI35" t="str">
            <v>バン</v>
          </cell>
          <cell r="AJ35" t="str">
            <v>ガソリン</v>
          </cell>
          <cell r="AK35" t="str">
            <v>350/250</v>
          </cell>
          <cell r="AL35" t="str">
            <v>K6A</v>
          </cell>
          <cell r="AM35" t="str">
            <v>17 911</v>
          </cell>
          <cell r="AN35" t="str">
            <v>17 910</v>
          </cell>
          <cell r="AO35">
            <v>0</v>
          </cell>
          <cell r="AP35" t="str">
            <v>㈱スズキ自販島根　　　　出雲営業所</v>
          </cell>
        </row>
        <row r="36">
          <cell r="B36" t="str">
            <v>出雲</v>
          </cell>
          <cell r="C36" t="str">
            <v>会計管理課</v>
          </cell>
          <cell r="D36" t="str">
            <v xml:space="preserve"> 27</v>
          </cell>
          <cell r="E36">
            <v>0</v>
          </cell>
          <cell r="F36" t="str">
            <v>島根40め2598</v>
          </cell>
          <cell r="G36" t="str">
            <v>19 218</v>
          </cell>
          <cell r="H36" t="str">
            <v>貨物</v>
          </cell>
          <cell r="I36" t="str">
            <v>スズキエブリィ</v>
          </cell>
          <cell r="J36" t="str">
            <v>V-DF51V</v>
          </cell>
          <cell r="K36" t="str">
            <v>DF51V-601249</v>
          </cell>
          <cell r="L36" t="str">
            <v xml:space="preserve"> 5 224</v>
          </cell>
          <cell r="M36">
            <v>1481140</v>
          </cell>
          <cell r="O36">
            <v>329</v>
          </cell>
          <cell r="P36">
            <v>186</v>
          </cell>
          <cell r="Q36">
            <v>139</v>
          </cell>
          <cell r="R36">
            <v>1360</v>
          </cell>
          <cell r="S36">
            <v>890</v>
          </cell>
          <cell r="T36">
            <v>0.64999997615814209</v>
          </cell>
          <cell r="U36" t="str">
            <v>2/4</v>
          </cell>
          <cell r="W36">
            <v>0</v>
          </cell>
          <cell r="X36">
            <v>0</v>
          </cell>
          <cell r="Y36" t="str">
            <v>下水道課貸し出し</v>
          </cell>
          <cell r="Z36">
            <v>0</v>
          </cell>
          <cell r="AA36">
            <v>8800</v>
          </cell>
          <cell r="AB36">
            <v>0</v>
          </cell>
          <cell r="AD36" t="b">
            <v>0</v>
          </cell>
          <cell r="AE36" t="b">
            <v>0</v>
          </cell>
          <cell r="AF36">
            <v>7</v>
          </cell>
          <cell r="AG36">
            <v>0</v>
          </cell>
          <cell r="AH36" t="str">
            <v>軽自動車</v>
          </cell>
          <cell r="AI36" t="str">
            <v>バン</v>
          </cell>
          <cell r="AJ36" t="str">
            <v>ガソリン</v>
          </cell>
          <cell r="AK36" t="str">
            <v>350/250</v>
          </cell>
          <cell r="AL36" t="str">
            <v>F6A</v>
          </cell>
          <cell r="AO36">
            <v>0</v>
          </cell>
          <cell r="AP36" t="str">
            <v>㈱スズキ自販島根　　　　出雲営業所</v>
          </cell>
        </row>
        <row r="37">
          <cell r="B37" t="str">
            <v>出雲</v>
          </cell>
          <cell r="C37" t="str">
            <v>会計管理課</v>
          </cell>
          <cell r="D37" t="str">
            <v xml:space="preserve"> 28</v>
          </cell>
          <cell r="E37">
            <v>0</v>
          </cell>
          <cell r="F37" t="str">
            <v>島根41け3333</v>
          </cell>
          <cell r="G37" t="str">
            <v>17 529</v>
          </cell>
          <cell r="H37" t="str">
            <v>貨物</v>
          </cell>
          <cell r="I37" t="str">
            <v>スズキエブリィ</v>
          </cell>
          <cell r="J37" t="str">
            <v>LE-DA62V</v>
          </cell>
          <cell r="K37" t="str">
            <v>DA62V-393364</v>
          </cell>
          <cell r="L37" t="str">
            <v>15 6 1</v>
          </cell>
          <cell r="M37">
            <v>0</v>
          </cell>
          <cell r="O37">
            <v>339</v>
          </cell>
          <cell r="P37">
            <v>187</v>
          </cell>
          <cell r="Q37">
            <v>147</v>
          </cell>
          <cell r="R37">
            <v>1370</v>
          </cell>
          <cell r="S37">
            <v>900</v>
          </cell>
          <cell r="T37">
            <v>0.64999997615814209</v>
          </cell>
          <cell r="U37" t="str">
            <v>2/4</v>
          </cell>
          <cell r="W37">
            <v>0</v>
          </cell>
          <cell r="X37">
            <v>0</v>
          </cell>
          <cell r="Y37">
            <v>0</v>
          </cell>
          <cell r="Z37">
            <v>8800</v>
          </cell>
          <cell r="AA37">
            <v>0</v>
          </cell>
          <cell r="AD37" t="b">
            <v>0</v>
          </cell>
          <cell r="AE37" t="b">
            <v>1</v>
          </cell>
          <cell r="AF37">
            <v>17</v>
          </cell>
          <cell r="AG37">
            <v>0</v>
          </cell>
          <cell r="AH37" t="str">
            <v>軽自動車</v>
          </cell>
          <cell r="AI37" t="str">
            <v>バン</v>
          </cell>
          <cell r="AJ37" t="str">
            <v>ガソリン</v>
          </cell>
          <cell r="AK37" t="str">
            <v>350/250</v>
          </cell>
          <cell r="AL37" t="str">
            <v>K6A</v>
          </cell>
          <cell r="AM37" t="str">
            <v>15 6 1</v>
          </cell>
          <cell r="AN37" t="str">
            <v>20 531</v>
          </cell>
          <cell r="AO37">
            <v>0</v>
          </cell>
          <cell r="AP37" t="str">
            <v>㈱スズキ自販島根　　　　出雲営業所</v>
          </cell>
        </row>
        <row r="38">
          <cell r="B38" t="str">
            <v>出雲</v>
          </cell>
          <cell r="C38" t="str">
            <v>会計管理課</v>
          </cell>
          <cell r="D38" t="str">
            <v xml:space="preserve"> 29</v>
          </cell>
          <cell r="E38">
            <v>0</v>
          </cell>
          <cell r="F38" t="str">
            <v>島根40め9177</v>
          </cell>
          <cell r="G38" t="str">
            <v>17 629</v>
          </cell>
          <cell r="H38" t="str">
            <v>貨物</v>
          </cell>
          <cell r="I38" t="str">
            <v>ミツビシブラボー</v>
          </cell>
          <cell r="J38" t="str">
            <v>V-U42V</v>
          </cell>
          <cell r="K38" t="str">
            <v>U42V-0120555</v>
          </cell>
          <cell r="L38" t="str">
            <v xml:space="preserve"> 5 7 2</v>
          </cell>
          <cell r="M38">
            <v>0</v>
          </cell>
          <cell r="O38">
            <v>329</v>
          </cell>
          <cell r="P38">
            <v>193</v>
          </cell>
          <cell r="Q38">
            <v>139</v>
          </cell>
          <cell r="R38">
            <v>1210</v>
          </cell>
          <cell r="S38">
            <v>890</v>
          </cell>
          <cell r="T38">
            <v>0.64999997615814209</v>
          </cell>
          <cell r="U38" t="str">
            <v>2/4</v>
          </cell>
          <cell r="W38">
            <v>0</v>
          </cell>
          <cell r="X38">
            <v>0</v>
          </cell>
          <cell r="Y38">
            <v>0</v>
          </cell>
          <cell r="Z38">
            <v>8800</v>
          </cell>
          <cell r="AA38">
            <v>0</v>
          </cell>
          <cell r="AD38" t="b">
            <v>0</v>
          </cell>
          <cell r="AE38" t="b">
            <v>0</v>
          </cell>
          <cell r="AF38">
            <v>7</v>
          </cell>
          <cell r="AG38">
            <v>0</v>
          </cell>
          <cell r="AH38" t="str">
            <v>軽自動車</v>
          </cell>
          <cell r="AI38" t="str">
            <v>バン</v>
          </cell>
          <cell r="AJ38" t="str">
            <v>ガソリン</v>
          </cell>
          <cell r="AK38" t="str">
            <v>350/250</v>
          </cell>
          <cell r="AL38" t="str">
            <v>3G83</v>
          </cell>
          <cell r="AO38">
            <v>0</v>
          </cell>
          <cell r="AP38" t="str">
            <v>島根三菱自動車販売㈱出雲店</v>
          </cell>
        </row>
        <row r="39">
          <cell r="B39" t="str">
            <v>出雲</v>
          </cell>
          <cell r="C39" t="str">
            <v>会計管理課</v>
          </cell>
          <cell r="D39" t="str">
            <v xml:space="preserve"> 30</v>
          </cell>
          <cell r="E39">
            <v>0</v>
          </cell>
          <cell r="F39" t="str">
            <v>島根50す540</v>
          </cell>
          <cell r="G39" t="str">
            <v>18 729</v>
          </cell>
          <cell r="H39" t="str">
            <v>乗用</v>
          </cell>
          <cell r="I39" t="str">
            <v>スズキアルト</v>
          </cell>
          <cell r="J39" t="str">
            <v>E-CR22S</v>
          </cell>
          <cell r="K39" t="str">
            <v>CR22S-760258</v>
          </cell>
          <cell r="L39" t="str">
            <v xml:space="preserve"> 5 8 5</v>
          </cell>
          <cell r="M39">
            <v>0</v>
          </cell>
          <cell r="O39">
            <v>329</v>
          </cell>
          <cell r="P39">
            <v>138</v>
          </cell>
          <cell r="Q39">
            <v>139</v>
          </cell>
          <cell r="R39">
            <v>860</v>
          </cell>
          <cell r="S39">
            <v>640</v>
          </cell>
          <cell r="T39">
            <v>0.64999997615814209</v>
          </cell>
          <cell r="U39" t="str">
            <v>4</v>
          </cell>
          <cell r="W39">
            <v>0</v>
          </cell>
          <cell r="X39">
            <v>0</v>
          </cell>
          <cell r="Y39">
            <v>0</v>
          </cell>
          <cell r="Z39">
            <v>8800</v>
          </cell>
          <cell r="AA39">
            <v>0</v>
          </cell>
          <cell r="AD39" t="b">
            <v>0</v>
          </cell>
          <cell r="AE39" t="b">
            <v>0</v>
          </cell>
          <cell r="AF39">
            <v>7</v>
          </cell>
          <cell r="AG39">
            <v>0</v>
          </cell>
          <cell r="AH39" t="str">
            <v>軽自動車</v>
          </cell>
          <cell r="AI39" t="str">
            <v>箱型</v>
          </cell>
          <cell r="AJ39" t="str">
            <v>ガソリン</v>
          </cell>
          <cell r="AL39" t="str">
            <v>F6A</v>
          </cell>
          <cell r="AO39">
            <v>0</v>
          </cell>
          <cell r="AP39" t="str">
            <v>㈱スズキ自販島根　　　　出雲営業所</v>
          </cell>
        </row>
        <row r="40">
          <cell r="B40" t="str">
            <v>出雲</v>
          </cell>
          <cell r="C40" t="str">
            <v>会計管理課</v>
          </cell>
          <cell r="D40" t="str">
            <v xml:space="preserve"> 31</v>
          </cell>
          <cell r="E40">
            <v>0</v>
          </cell>
          <cell r="F40" t="str">
            <v>島根50す1597</v>
          </cell>
          <cell r="G40" t="str">
            <v>18 915</v>
          </cell>
          <cell r="H40" t="str">
            <v>乗用</v>
          </cell>
          <cell r="I40" t="str">
            <v>ダイハツミラ</v>
          </cell>
          <cell r="J40" t="str">
            <v>E-L200S</v>
          </cell>
          <cell r="K40" t="str">
            <v>L200S-440428</v>
          </cell>
          <cell r="L40" t="str">
            <v xml:space="preserve"> 5 920</v>
          </cell>
          <cell r="M40">
            <v>0</v>
          </cell>
          <cell r="O40">
            <v>329</v>
          </cell>
          <cell r="P40">
            <v>140</v>
          </cell>
          <cell r="Q40">
            <v>139</v>
          </cell>
          <cell r="R40">
            <v>890</v>
          </cell>
          <cell r="S40">
            <v>670</v>
          </cell>
          <cell r="T40">
            <v>0.64999997615814209</v>
          </cell>
          <cell r="U40" t="str">
            <v>4</v>
          </cell>
          <cell r="W40">
            <v>0</v>
          </cell>
          <cell r="X40">
            <v>0</v>
          </cell>
          <cell r="Y40">
            <v>0</v>
          </cell>
          <cell r="Z40">
            <v>8800</v>
          </cell>
          <cell r="AA40">
            <v>0</v>
          </cell>
          <cell r="AD40" t="b">
            <v>0</v>
          </cell>
          <cell r="AE40" t="b">
            <v>0</v>
          </cell>
          <cell r="AF40">
            <v>7</v>
          </cell>
          <cell r="AG40">
            <v>0</v>
          </cell>
          <cell r="AH40" t="str">
            <v>軽自動車</v>
          </cell>
          <cell r="AI40" t="str">
            <v>箱型</v>
          </cell>
          <cell r="AJ40" t="str">
            <v>ガソリン</v>
          </cell>
          <cell r="AL40" t="str">
            <v>EF</v>
          </cell>
          <cell r="AO40">
            <v>0</v>
          </cell>
          <cell r="AP40" t="str">
            <v>島根ダイハツ販売㈱　　出雲店</v>
          </cell>
        </row>
        <row r="41">
          <cell r="B41" t="str">
            <v>出雲</v>
          </cell>
          <cell r="C41" t="str">
            <v>会計管理課</v>
          </cell>
          <cell r="D41" t="str">
            <v xml:space="preserve"> 32</v>
          </cell>
          <cell r="E41">
            <v>0</v>
          </cell>
          <cell r="F41" t="str">
            <v>島根44は8924</v>
          </cell>
          <cell r="G41" t="str">
            <v>17 910</v>
          </cell>
          <cell r="H41" t="str">
            <v>貨物</v>
          </cell>
          <cell r="I41" t="str">
            <v>ニッサンＡＤバン</v>
          </cell>
          <cell r="J41" t="str">
            <v>R-VFY10</v>
          </cell>
          <cell r="K41" t="str">
            <v>VFY10-165446</v>
          </cell>
          <cell r="L41" t="str">
            <v xml:space="preserve"> 9 919</v>
          </cell>
          <cell r="M41">
            <v>1218000</v>
          </cell>
          <cell r="O41">
            <v>417</v>
          </cell>
          <cell r="P41">
            <v>149</v>
          </cell>
          <cell r="Q41">
            <v>166</v>
          </cell>
          <cell r="R41">
            <v>1525</v>
          </cell>
          <cell r="S41">
            <v>1000</v>
          </cell>
          <cell r="T41">
            <v>1.4900000095367432</v>
          </cell>
          <cell r="U41" t="str">
            <v>2/5</v>
          </cell>
          <cell r="W41">
            <v>0</v>
          </cell>
          <cell r="X41">
            <v>0</v>
          </cell>
          <cell r="Y41">
            <v>0</v>
          </cell>
          <cell r="Z41">
            <v>8800</v>
          </cell>
          <cell r="AA41">
            <v>0</v>
          </cell>
          <cell r="AD41" t="b">
            <v>0</v>
          </cell>
          <cell r="AE41" t="b">
            <v>0</v>
          </cell>
          <cell r="AF41">
            <v>11</v>
          </cell>
          <cell r="AG41">
            <v>9</v>
          </cell>
          <cell r="AH41" t="str">
            <v>小型</v>
          </cell>
          <cell r="AI41" t="str">
            <v>バン</v>
          </cell>
          <cell r="AJ41" t="str">
            <v>ガソリン</v>
          </cell>
          <cell r="AK41" t="str">
            <v>400/250</v>
          </cell>
          <cell r="AL41" t="str">
            <v>GA15</v>
          </cell>
          <cell r="AO41">
            <v>0</v>
          </cell>
          <cell r="AP41" t="str">
            <v>㈱日産サティオ島根　　　出雲支店</v>
          </cell>
        </row>
        <row r="42">
          <cell r="B42" t="str">
            <v>出雲</v>
          </cell>
          <cell r="C42" t="str">
            <v>会計管理課</v>
          </cell>
          <cell r="D42" t="str">
            <v xml:space="preserve"> 33</v>
          </cell>
          <cell r="E42">
            <v>0</v>
          </cell>
          <cell r="F42" t="str">
            <v>島根44ひ1799</v>
          </cell>
          <cell r="G42" t="str">
            <v>17 9 6</v>
          </cell>
          <cell r="H42" t="str">
            <v>貨物</v>
          </cell>
          <cell r="I42" t="str">
            <v>ホンダパートナー</v>
          </cell>
          <cell r="J42" t="str">
            <v>R-EY7</v>
          </cell>
          <cell r="K42" t="str">
            <v>EY7-1201546</v>
          </cell>
          <cell r="L42" t="str">
            <v>10 910</v>
          </cell>
          <cell r="M42">
            <v>0</v>
          </cell>
          <cell r="O42">
            <v>457</v>
          </cell>
          <cell r="P42">
            <v>146</v>
          </cell>
          <cell r="Q42">
            <v>169</v>
          </cell>
          <cell r="R42">
            <v>1590</v>
          </cell>
          <cell r="S42">
            <v>1080</v>
          </cell>
          <cell r="T42">
            <v>1.4900000095367432</v>
          </cell>
          <cell r="U42" t="str">
            <v>2/5</v>
          </cell>
          <cell r="W42">
            <v>0</v>
          </cell>
          <cell r="X42">
            <v>0</v>
          </cell>
          <cell r="Y42">
            <v>0</v>
          </cell>
          <cell r="Z42">
            <v>8800</v>
          </cell>
          <cell r="AA42">
            <v>0</v>
          </cell>
          <cell r="AD42" t="b">
            <v>0</v>
          </cell>
          <cell r="AE42" t="b">
            <v>0</v>
          </cell>
          <cell r="AF42">
            <v>12</v>
          </cell>
          <cell r="AG42">
            <v>9</v>
          </cell>
          <cell r="AH42" t="str">
            <v>小型</v>
          </cell>
          <cell r="AI42" t="str">
            <v>バン</v>
          </cell>
          <cell r="AJ42" t="str">
            <v>ガソリン</v>
          </cell>
          <cell r="AK42" t="str">
            <v>400/250</v>
          </cell>
          <cell r="AL42" t="str">
            <v>D15B</v>
          </cell>
          <cell r="AO42">
            <v>0</v>
          </cell>
          <cell r="AP42" t="str">
            <v>島根中央ホンダ販売㈱</v>
          </cell>
        </row>
        <row r="43">
          <cell r="B43" t="str">
            <v>出雲</v>
          </cell>
          <cell r="C43" t="str">
            <v>会計管理課</v>
          </cell>
          <cell r="D43" t="str">
            <v xml:space="preserve"> 34</v>
          </cell>
          <cell r="E43">
            <v>0</v>
          </cell>
          <cell r="F43" t="str">
            <v>島根400さ2919</v>
          </cell>
          <cell r="G43" t="str">
            <v>17 7 5</v>
          </cell>
          <cell r="H43" t="str">
            <v>貨物</v>
          </cell>
          <cell r="I43" t="str">
            <v>ミツビシリベロカーゴ</v>
          </cell>
          <cell r="J43" t="str">
            <v>GG-CB2V</v>
          </cell>
          <cell r="K43" t="str">
            <v>CB2V-0700347</v>
          </cell>
          <cell r="L43" t="str">
            <v>12 7 1</v>
          </cell>
          <cell r="M43">
            <v>0</v>
          </cell>
          <cell r="O43">
            <v>427</v>
          </cell>
          <cell r="P43">
            <v>143</v>
          </cell>
          <cell r="Q43">
            <v>168</v>
          </cell>
          <cell r="R43">
            <v>1575</v>
          </cell>
          <cell r="S43">
            <v>1050</v>
          </cell>
          <cell r="T43">
            <v>1.4600000381469727</v>
          </cell>
          <cell r="U43" t="str">
            <v>2/5</v>
          </cell>
          <cell r="W43">
            <v>0</v>
          </cell>
          <cell r="X43">
            <v>0</v>
          </cell>
          <cell r="Y43">
            <v>0</v>
          </cell>
          <cell r="Z43">
            <v>8800</v>
          </cell>
          <cell r="AA43">
            <v>0</v>
          </cell>
          <cell r="AD43" t="b">
            <v>0</v>
          </cell>
          <cell r="AE43" t="b">
            <v>1</v>
          </cell>
          <cell r="AF43">
            <v>14</v>
          </cell>
          <cell r="AG43">
            <v>7</v>
          </cell>
          <cell r="AH43" t="str">
            <v>小型</v>
          </cell>
          <cell r="AI43" t="str">
            <v>バン</v>
          </cell>
          <cell r="AJ43" t="str">
            <v>ガソリン</v>
          </cell>
          <cell r="AK43" t="str">
            <v>400/250</v>
          </cell>
          <cell r="AL43" t="str">
            <v>4G15</v>
          </cell>
          <cell r="AM43" t="str">
            <v>12 7 1</v>
          </cell>
          <cell r="AN43" t="str">
            <v>17 630</v>
          </cell>
          <cell r="AO43">
            <v>0</v>
          </cell>
          <cell r="AP43" t="str">
            <v>島根三菱自動車販売㈱出雲店</v>
          </cell>
        </row>
        <row r="44">
          <cell r="B44" t="str">
            <v>出雲</v>
          </cell>
          <cell r="C44" t="str">
            <v>会計管理課</v>
          </cell>
          <cell r="D44" t="str">
            <v xml:space="preserve"> 35</v>
          </cell>
          <cell r="E44">
            <v>0</v>
          </cell>
          <cell r="F44" t="str">
            <v>島根400さ284</v>
          </cell>
          <cell r="G44" t="str">
            <v>17 623</v>
          </cell>
          <cell r="H44" t="str">
            <v>貨物</v>
          </cell>
          <cell r="I44" t="str">
            <v>ミツビシリベロカーゴ</v>
          </cell>
          <cell r="J44" t="str">
            <v>R-CB2V</v>
          </cell>
          <cell r="K44" t="str">
            <v>CB2V-0506261</v>
          </cell>
          <cell r="L44" t="str">
            <v>11 7 1</v>
          </cell>
          <cell r="M44">
            <v>0</v>
          </cell>
          <cell r="O44">
            <v>427</v>
          </cell>
          <cell r="P44">
            <v>143</v>
          </cell>
          <cell r="Q44">
            <v>168</v>
          </cell>
          <cell r="R44">
            <v>1515</v>
          </cell>
          <cell r="S44">
            <v>990</v>
          </cell>
          <cell r="T44">
            <v>1.4600000381469727</v>
          </cell>
          <cell r="U44" t="str">
            <v>2/5</v>
          </cell>
          <cell r="W44">
            <v>0</v>
          </cell>
          <cell r="X44">
            <v>0</v>
          </cell>
          <cell r="Y44">
            <v>0</v>
          </cell>
          <cell r="Z44">
            <v>8800</v>
          </cell>
          <cell r="AA44">
            <v>0</v>
          </cell>
          <cell r="AD44" t="b">
            <v>0</v>
          </cell>
          <cell r="AE44" t="b">
            <v>0</v>
          </cell>
          <cell r="AF44">
            <v>13</v>
          </cell>
          <cell r="AG44">
            <v>7</v>
          </cell>
          <cell r="AH44" t="str">
            <v>小型</v>
          </cell>
          <cell r="AI44" t="str">
            <v>バン</v>
          </cell>
          <cell r="AJ44" t="str">
            <v>ガソリン</v>
          </cell>
          <cell r="AK44" t="str">
            <v>400/250</v>
          </cell>
          <cell r="AL44" t="str">
            <v>4G15</v>
          </cell>
          <cell r="AO44">
            <v>0</v>
          </cell>
          <cell r="AP44" t="str">
            <v>島根三菱自動車販売㈱出雲店</v>
          </cell>
        </row>
        <row r="45">
          <cell r="B45" t="str">
            <v>出雲</v>
          </cell>
          <cell r="C45" t="str">
            <v>会計管理課</v>
          </cell>
          <cell r="D45" t="str">
            <v xml:space="preserve"> 36</v>
          </cell>
          <cell r="E45">
            <v>0</v>
          </cell>
          <cell r="F45" t="str">
            <v>島根44の7878</v>
          </cell>
          <cell r="G45" t="str">
            <v>17 927</v>
          </cell>
          <cell r="H45" t="str">
            <v>貨物</v>
          </cell>
          <cell r="I45" t="str">
            <v>ホンダシビックプロ</v>
          </cell>
          <cell r="J45" t="str">
            <v>R-EY4</v>
          </cell>
          <cell r="K45" t="str">
            <v>EY4-1100619</v>
          </cell>
          <cell r="L45" t="str">
            <v xml:space="preserve"> 6 927</v>
          </cell>
          <cell r="M45">
            <v>896100</v>
          </cell>
          <cell r="O45">
            <v>410</v>
          </cell>
          <cell r="P45">
            <v>148</v>
          </cell>
          <cell r="Q45">
            <v>169</v>
          </cell>
          <cell r="R45">
            <v>1500</v>
          </cell>
          <cell r="S45">
            <v>990</v>
          </cell>
          <cell r="T45">
            <v>1.4900000095367432</v>
          </cell>
          <cell r="U45" t="str">
            <v>2/5</v>
          </cell>
          <cell r="W45">
            <v>0</v>
          </cell>
          <cell r="X45">
            <v>0</v>
          </cell>
          <cell r="Y45">
            <v>0</v>
          </cell>
          <cell r="Z45">
            <v>8800</v>
          </cell>
          <cell r="AA45">
            <v>0</v>
          </cell>
          <cell r="AD45" t="b">
            <v>0</v>
          </cell>
          <cell r="AE45" t="b">
            <v>0</v>
          </cell>
          <cell r="AF45">
            <v>1</v>
          </cell>
          <cell r="AG45">
            <v>9</v>
          </cell>
          <cell r="AH45" t="str">
            <v>小型</v>
          </cell>
          <cell r="AI45" t="str">
            <v>バン</v>
          </cell>
          <cell r="AJ45" t="str">
            <v>ガソリン</v>
          </cell>
          <cell r="AK45" t="str">
            <v>400/200</v>
          </cell>
          <cell r="AL45" t="str">
            <v>D15B</v>
          </cell>
          <cell r="AO45">
            <v>0</v>
          </cell>
          <cell r="AP45" t="str">
            <v>島根中央ホンダ販売㈱</v>
          </cell>
        </row>
        <row r="46">
          <cell r="B46" t="str">
            <v>出雲</v>
          </cell>
          <cell r="C46" t="str">
            <v>会計管理課</v>
          </cell>
          <cell r="D46" t="str">
            <v xml:space="preserve"> 37</v>
          </cell>
          <cell r="E46">
            <v>0</v>
          </cell>
          <cell r="F46" t="str">
            <v>島根44ひ1798</v>
          </cell>
          <cell r="G46" t="str">
            <v>17 9 6</v>
          </cell>
          <cell r="H46" t="str">
            <v>貨物</v>
          </cell>
          <cell r="I46" t="str">
            <v>ホンダパートナー</v>
          </cell>
          <cell r="J46" t="str">
            <v>R-EY7</v>
          </cell>
          <cell r="K46" t="str">
            <v>EY7-1201882</v>
          </cell>
          <cell r="L46" t="str">
            <v>10 910</v>
          </cell>
          <cell r="M46">
            <v>985950</v>
          </cell>
          <cell r="O46">
            <v>457</v>
          </cell>
          <cell r="P46">
            <v>146</v>
          </cell>
          <cell r="Q46">
            <v>169</v>
          </cell>
          <cell r="R46">
            <v>1590</v>
          </cell>
          <cell r="S46">
            <v>1080</v>
          </cell>
          <cell r="T46">
            <v>1.4900000095367432</v>
          </cell>
          <cell r="U46" t="str">
            <v>2/5</v>
          </cell>
          <cell r="W46">
            <v>0</v>
          </cell>
          <cell r="X46">
            <v>0</v>
          </cell>
          <cell r="Y46">
            <v>0</v>
          </cell>
          <cell r="Z46">
            <v>8800</v>
          </cell>
          <cell r="AA46">
            <v>0</v>
          </cell>
          <cell r="AD46" t="b">
            <v>0</v>
          </cell>
          <cell r="AE46" t="b">
            <v>0</v>
          </cell>
          <cell r="AF46">
            <v>12</v>
          </cell>
          <cell r="AG46">
            <v>9</v>
          </cell>
          <cell r="AH46" t="str">
            <v>小型</v>
          </cell>
          <cell r="AI46" t="str">
            <v>バン</v>
          </cell>
          <cell r="AJ46" t="str">
            <v>ガソリン</v>
          </cell>
          <cell r="AK46" t="str">
            <v>400/200</v>
          </cell>
          <cell r="AL46" t="str">
            <v>D15B</v>
          </cell>
          <cell r="AO46">
            <v>0</v>
          </cell>
          <cell r="AP46" t="str">
            <v>島根中央ホンダ販売㈱</v>
          </cell>
        </row>
        <row r="47">
          <cell r="B47" t="str">
            <v>出雲</v>
          </cell>
          <cell r="C47" t="str">
            <v>会計管理課</v>
          </cell>
          <cell r="D47" t="str">
            <v xml:space="preserve"> 38</v>
          </cell>
          <cell r="E47">
            <v>0</v>
          </cell>
          <cell r="F47" t="str">
            <v>島根400さ285</v>
          </cell>
          <cell r="G47" t="str">
            <v>17 623</v>
          </cell>
          <cell r="H47" t="str">
            <v>貨物</v>
          </cell>
          <cell r="I47" t="str">
            <v>ミツビシリベロカーゴ</v>
          </cell>
          <cell r="J47" t="str">
            <v>R-CB2V</v>
          </cell>
          <cell r="K47" t="str">
            <v>CB2V-056179</v>
          </cell>
          <cell r="L47" t="str">
            <v>11 7 1</v>
          </cell>
          <cell r="M47">
            <v>0</v>
          </cell>
          <cell r="O47">
            <v>427</v>
          </cell>
          <cell r="P47">
            <v>143</v>
          </cell>
          <cell r="Q47">
            <v>168</v>
          </cell>
          <cell r="R47">
            <v>1520</v>
          </cell>
          <cell r="S47">
            <v>1010</v>
          </cell>
          <cell r="T47">
            <v>1.4600000381469727</v>
          </cell>
          <cell r="U47" t="str">
            <v>2/5</v>
          </cell>
          <cell r="W47">
            <v>0</v>
          </cell>
          <cell r="X47">
            <v>0</v>
          </cell>
          <cell r="Y47">
            <v>0</v>
          </cell>
          <cell r="Z47">
            <v>8800</v>
          </cell>
          <cell r="AA47">
            <v>0</v>
          </cell>
          <cell r="AD47" t="b">
            <v>0</v>
          </cell>
          <cell r="AE47" t="b">
            <v>0</v>
          </cell>
          <cell r="AF47">
            <v>13</v>
          </cell>
          <cell r="AG47">
            <v>7</v>
          </cell>
          <cell r="AH47" t="str">
            <v>小型</v>
          </cell>
          <cell r="AI47" t="str">
            <v>バン</v>
          </cell>
          <cell r="AJ47" t="str">
            <v>ガソリン</v>
          </cell>
          <cell r="AK47" t="str">
            <v>400/200</v>
          </cell>
          <cell r="AL47" t="str">
            <v>4G15</v>
          </cell>
          <cell r="AO47">
            <v>0</v>
          </cell>
          <cell r="AP47" t="str">
            <v>島根三菱自動車販売㈱出雲店</v>
          </cell>
        </row>
        <row r="48">
          <cell r="B48" t="str">
            <v>出雲</v>
          </cell>
          <cell r="C48" t="str">
            <v>会計管理課</v>
          </cell>
          <cell r="D48" t="str">
            <v xml:space="preserve"> 39</v>
          </cell>
          <cell r="E48">
            <v>0</v>
          </cell>
          <cell r="F48" t="str">
            <v>島根44ね9139</v>
          </cell>
          <cell r="G48" t="str">
            <v>17 7 8</v>
          </cell>
          <cell r="H48" t="str">
            <v>貨物</v>
          </cell>
          <cell r="I48" t="str">
            <v>ニッサンＡＤバン</v>
          </cell>
          <cell r="J48" t="str">
            <v>R-VFY10</v>
          </cell>
          <cell r="K48" t="str">
            <v>VFY10-020189</v>
          </cell>
          <cell r="L48" t="str">
            <v xml:space="preserve"> 4 714</v>
          </cell>
          <cell r="M48">
            <v>1080882</v>
          </cell>
          <cell r="O48">
            <v>417</v>
          </cell>
          <cell r="P48">
            <v>149</v>
          </cell>
          <cell r="Q48">
            <v>166</v>
          </cell>
          <cell r="R48">
            <v>1470</v>
          </cell>
          <cell r="S48">
            <v>960</v>
          </cell>
          <cell r="T48">
            <v>1.4900000095367432</v>
          </cell>
          <cell r="U48" t="str">
            <v>2/5</v>
          </cell>
          <cell r="W48">
            <v>0</v>
          </cell>
          <cell r="X48">
            <v>0</v>
          </cell>
          <cell r="Y48">
            <v>0</v>
          </cell>
          <cell r="Z48">
            <v>8800</v>
          </cell>
          <cell r="AA48">
            <v>0</v>
          </cell>
          <cell r="AD48" t="b">
            <v>0</v>
          </cell>
          <cell r="AE48" t="b">
            <v>0</v>
          </cell>
          <cell r="AF48">
            <v>6</v>
          </cell>
          <cell r="AG48">
            <v>7</v>
          </cell>
          <cell r="AH48" t="str">
            <v>小型</v>
          </cell>
          <cell r="AI48" t="str">
            <v>バン</v>
          </cell>
          <cell r="AJ48" t="str">
            <v>ガソリン</v>
          </cell>
          <cell r="AK48" t="str">
            <v>400/250</v>
          </cell>
          <cell r="AL48" t="str">
            <v>GA15</v>
          </cell>
          <cell r="AO48">
            <v>0</v>
          </cell>
          <cell r="AP48" t="str">
            <v>島根日産自動車㈱　　　出雲支店</v>
          </cell>
        </row>
        <row r="49">
          <cell r="B49" t="str">
            <v>出雲</v>
          </cell>
          <cell r="C49" t="str">
            <v>会計管理課</v>
          </cell>
          <cell r="D49" t="str">
            <v xml:space="preserve"> 41</v>
          </cell>
          <cell r="E49">
            <v>0</v>
          </cell>
          <cell r="F49" t="str">
            <v>島根44は1937</v>
          </cell>
          <cell r="G49" t="str">
            <v>1710 3</v>
          </cell>
          <cell r="H49" t="str">
            <v>貨物</v>
          </cell>
          <cell r="I49" t="str">
            <v>ミツビシリベロカーゴ</v>
          </cell>
          <cell r="J49" t="str">
            <v>R-CB2V</v>
          </cell>
          <cell r="K49" t="str">
            <v>CB2V-0300389</v>
          </cell>
          <cell r="L49" t="str">
            <v xml:space="preserve"> 710 3</v>
          </cell>
          <cell r="M49">
            <v>0</v>
          </cell>
          <cell r="O49">
            <v>427</v>
          </cell>
          <cell r="P49">
            <v>143</v>
          </cell>
          <cell r="Q49">
            <v>168</v>
          </cell>
          <cell r="R49">
            <v>1500</v>
          </cell>
          <cell r="S49">
            <v>990</v>
          </cell>
          <cell r="T49">
            <v>1.4600000381469727</v>
          </cell>
          <cell r="U49" t="str">
            <v>2/5</v>
          </cell>
          <cell r="W49">
            <v>0</v>
          </cell>
          <cell r="X49">
            <v>0</v>
          </cell>
          <cell r="Y49">
            <v>0</v>
          </cell>
          <cell r="Z49">
            <v>8800</v>
          </cell>
          <cell r="AA49">
            <v>0</v>
          </cell>
          <cell r="AD49" t="b">
            <v>0</v>
          </cell>
          <cell r="AE49" t="b">
            <v>0</v>
          </cell>
          <cell r="AF49">
            <v>9</v>
          </cell>
          <cell r="AG49">
            <v>10</v>
          </cell>
          <cell r="AH49" t="str">
            <v>小型</v>
          </cell>
          <cell r="AI49" t="str">
            <v>バン</v>
          </cell>
          <cell r="AJ49" t="str">
            <v>ガソリン</v>
          </cell>
          <cell r="AK49" t="str">
            <v>400/250</v>
          </cell>
          <cell r="AL49" t="str">
            <v>4G15</v>
          </cell>
          <cell r="AO49">
            <v>0</v>
          </cell>
          <cell r="AP49" t="str">
            <v>島根三菱自動車販売㈱出雲店</v>
          </cell>
        </row>
        <row r="50">
          <cell r="B50" t="str">
            <v>出雲</v>
          </cell>
          <cell r="C50" t="str">
            <v>会計管理課</v>
          </cell>
          <cell r="D50" t="str">
            <v xml:space="preserve"> 43</v>
          </cell>
          <cell r="E50">
            <v>0</v>
          </cell>
          <cell r="F50" t="str">
            <v>島根44の7867</v>
          </cell>
          <cell r="G50" t="str">
            <v>17 927</v>
          </cell>
          <cell r="H50" t="str">
            <v>貨物</v>
          </cell>
          <cell r="I50" t="str">
            <v>トヨタカローラバン</v>
          </cell>
          <cell r="J50" t="str">
            <v>R-EE103V</v>
          </cell>
          <cell r="K50" t="str">
            <v>EE103-0015998</v>
          </cell>
          <cell r="L50" t="str">
            <v xml:space="preserve"> 6 927</v>
          </cell>
          <cell r="M50">
            <v>1084590</v>
          </cell>
          <cell r="O50">
            <v>426</v>
          </cell>
          <cell r="P50">
            <v>143</v>
          </cell>
          <cell r="Q50">
            <v>168</v>
          </cell>
          <cell r="R50">
            <v>1470</v>
          </cell>
          <cell r="S50">
            <v>960</v>
          </cell>
          <cell r="T50">
            <v>1.4900000095367432</v>
          </cell>
          <cell r="U50" t="str">
            <v>2/5</v>
          </cell>
          <cell r="W50">
            <v>0</v>
          </cell>
          <cell r="X50">
            <v>0</v>
          </cell>
          <cell r="Y50" t="str">
            <v>防災無線搭載車</v>
          </cell>
          <cell r="Z50">
            <v>0</v>
          </cell>
          <cell r="AA50">
            <v>8800</v>
          </cell>
          <cell r="AB50">
            <v>0</v>
          </cell>
          <cell r="AD50" t="b">
            <v>0</v>
          </cell>
          <cell r="AE50" t="b">
            <v>0</v>
          </cell>
          <cell r="AF50">
            <v>8</v>
          </cell>
          <cell r="AG50">
            <v>9</v>
          </cell>
          <cell r="AH50" t="str">
            <v>小型</v>
          </cell>
          <cell r="AI50" t="str">
            <v>バン</v>
          </cell>
          <cell r="AJ50" t="str">
            <v>ガソリン</v>
          </cell>
          <cell r="AK50" t="str">
            <v>400/250</v>
          </cell>
          <cell r="AL50" t="str">
            <v>5E</v>
          </cell>
          <cell r="AO50">
            <v>0</v>
          </cell>
          <cell r="AP50" t="str">
            <v>トヨタカローラ島根販売㈱出雲営業所</v>
          </cell>
        </row>
        <row r="51">
          <cell r="B51" t="str">
            <v>出雲</v>
          </cell>
          <cell r="C51" t="str">
            <v>会計管理課</v>
          </cell>
          <cell r="D51" t="str">
            <v xml:space="preserve"> 50</v>
          </cell>
          <cell r="E51">
            <v>0</v>
          </cell>
          <cell r="F51" t="str">
            <v>島根41あ2514</v>
          </cell>
          <cell r="G51" t="str">
            <v>17 827</v>
          </cell>
          <cell r="H51" t="str">
            <v>貨物</v>
          </cell>
          <cell r="I51" t="str">
            <v>ホンダアクティトラック</v>
          </cell>
          <cell r="J51" t="str">
            <v>V-HA3</v>
          </cell>
          <cell r="K51" t="str">
            <v>HA3-2331161</v>
          </cell>
          <cell r="L51" t="str">
            <v xml:space="preserve"> 9 829</v>
          </cell>
          <cell r="M51">
            <v>690900</v>
          </cell>
          <cell r="O51">
            <v>325</v>
          </cell>
          <cell r="P51">
            <v>174</v>
          </cell>
          <cell r="Q51">
            <v>139</v>
          </cell>
          <cell r="R51">
            <v>1170</v>
          </cell>
          <cell r="S51">
            <v>710</v>
          </cell>
          <cell r="T51">
            <v>0.64999997615814209</v>
          </cell>
          <cell r="U51" t="str">
            <v>2</v>
          </cell>
          <cell r="W51">
            <v>0</v>
          </cell>
          <cell r="X51">
            <v>0</v>
          </cell>
          <cell r="Y51">
            <v>0</v>
          </cell>
          <cell r="Z51">
            <v>8800</v>
          </cell>
          <cell r="AA51">
            <v>0</v>
          </cell>
          <cell r="AD51" t="b">
            <v>0</v>
          </cell>
          <cell r="AE51" t="b">
            <v>0</v>
          </cell>
          <cell r="AF51">
            <v>11</v>
          </cell>
          <cell r="AH51" t="str">
            <v>軽自動車</v>
          </cell>
          <cell r="AI51" t="str">
            <v>キャブオーバ</v>
          </cell>
          <cell r="AJ51" t="str">
            <v>ガソリン</v>
          </cell>
          <cell r="AK51" t="str">
            <v>350</v>
          </cell>
          <cell r="AL51" t="str">
            <v>E07A</v>
          </cell>
          <cell r="AO51">
            <v>0</v>
          </cell>
          <cell r="AP51" t="str">
            <v>島根中央ホンダ販売㈱</v>
          </cell>
        </row>
        <row r="52">
          <cell r="B52" t="str">
            <v>出雲</v>
          </cell>
          <cell r="C52" t="str">
            <v>会計管理課</v>
          </cell>
          <cell r="D52" t="str">
            <v xml:space="preserve"> 51</v>
          </cell>
          <cell r="E52">
            <v>0</v>
          </cell>
          <cell r="F52" t="str">
            <v>島根400さ139</v>
          </cell>
          <cell r="G52" t="str">
            <v>17 6 2</v>
          </cell>
          <cell r="H52" t="str">
            <v>貨物</v>
          </cell>
          <cell r="I52" t="str">
            <v>ミツビシリベロカーゴ</v>
          </cell>
          <cell r="J52" t="str">
            <v>R-CB2V</v>
          </cell>
          <cell r="K52" t="str">
            <v>CB2V-056048</v>
          </cell>
          <cell r="L52" t="str">
            <v>11 527</v>
          </cell>
          <cell r="M52">
            <v>0</v>
          </cell>
          <cell r="O52">
            <v>427</v>
          </cell>
          <cell r="P52">
            <v>143</v>
          </cell>
          <cell r="Q52">
            <v>168</v>
          </cell>
          <cell r="R52">
            <v>1515</v>
          </cell>
          <cell r="S52">
            <v>990</v>
          </cell>
          <cell r="T52">
            <v>1.4600000381469727</v>
          </cell>
          <cell r="U52" t="str">
            <v>2/5</v>
          </cell>
          <cell r="W52">
            <v>0</v>
          </cell>
          <cell r="X52">
            <v>0</v>
          </cell>
          <cell r="Y52">
            <v>0</v>
          </cell>
          <cell r="Z52">
            <v>8800</v>
          </cell>
          <cell r="AA52">
            <v>0</v>
          </cell>
          <cell r="AD52" t="b">
            <v>0</v>
          </cell>
          <cell r="AE52" t="b">
            <v>0</v>
          </cell>
          <cell r="AF52">
            <v>13</v>
          </cell>
          <cell r="AG52">
            <v>5</v>
          </cell>
          <cell r="AH52" t="str">
            <v>小型</v>
          </cell>
          <cell r="AI52" t="str">
            <v>バン</v>
          </cell>
          <cell r="AJ52" t="str">
            <v>ガソリン</v>
          </cell>
          <cell r="AK52" t="str">
            <v>400/250</v>
          </cell>
          <cell r="AL52" t="str">
            <v>4G15</v>
          </cell>
          <cell r="AO52">
            <v>0</v>
          </cell>
          <cell r="AP52" t="str">
            <v>島根三菱自動車販売㈱出雲店</v>
          </cell>
        </row>
        <row r="53">
          <cell r="B53" t="str">
            <v>出雲</v>
          </cell>
          <cell r="C53" t="str">
            <v>会計管理課</v>
          </cell>
          <cell r="D53" t="str">
            <v xml:space="preserve"> 52</v>
          </cell>
          <cell r="E53">
            <v>0</v>
          </cell>
          <cell r="F53" t="str">
            <v>島根200さ224</v>
          </cell>
          <cell r="G53" t="str">
            <v>17 519</v>
          </cell>
          <cell r="H53" t="str">
            <v>乗合</v>
          </cell>
          <cell r="I53" t="str">
            <v>トヨタコースター</v>
          </cell>
          <cell r="J53" t="str">
            <v>KK-HZB40</v>
          </cell>
          <cell r="K53" t="str">
            <v>HZB40005621</v>
          </cell>
          <cell r="L53" t="str">
            <v>14 520</v>
          </cell>
          <cell r="M53">
            <v>0</v>
          </cell>
          <cell r="O53">
            <v>625</v>
          </cell>
          <cell r="P53">
            <v>258</v>
          </cell>
          <cell r="Q53">
            <v>202</v>
          </cell>
          <cell r="R53">
            <v>4550</v>
          </cell>
          <cell r="S53">
            <v>3120</v>
          </cell>
          <cell r="T53">
            <v>4.1599998474121094</v>
          </cell>
          <cell r="U53" t="str">
            <v>26</v>
          </cell>
          <cell r="W53">
            <v>0</v>
          </cell>
          <cell r="X53">
            <v>0</v>
          </cell>
          <cell r="Y53">
            <v>0</v>
          </cell>
          <cell r="Z53">
            <v>0</v>
          </cell>
          <cell r="AA53">
            <v>0</v>
          </cell>
          <cell r="AD53" t="b">
            <v>0</v>
          </cell>
          <cell r="AE53" t="b">
            <v>1</v>
          </cell>
          <cell r="AF53">
            <v>16</v>
          </cell>
          <cell r="AG53">
            <v>5</v>
          </cell>
          <cell r="AH53" t="str">
            <v>普通</v>
          </cell>
          <cell r="AI53" t="str">
            <v>キャブオーバ</v>
          </cell>
          <cell r="AJ53" t="str">
            <v>軽油</v>
          </cell>
          <cell r="AK53" t="str">
            <v>4.16</v>
          </cell>
          <cell r="AL53" t="str">
            <v>1HZ</v>
          </cell>
          <cell r="AO53">
            <v>0</v>
          </cell>
          <cell r="AP53" t="str">
            <v>島根トヨタ㈱出雲支店</v>
          </cell>
        </row>
        <row r="54">
          <cell r="B54" t="str">
            <v>出雲</v>
          </cell>
          <cell r="C54" t="str">
            <v>会計管理課</v>
          </cell>
          <cell r="D54" t="str">
            <v xml:space="preserve"> 53</v>
          </cell>
          <cell r="E54">
            <v>0</v>
          </cell>
          <cell r="F54" t="str">
            <v>島根57み1204</v>
          </cell>
          <cell r="G54" t="str">
            <v>181027</v>
          </cell>
          <cell r="H54" t="str">
            <v>乗用</v>
          </cell>
          <cell r="I54" t="str">
            <v>ダイハツテリオス</v>
          </cell>
          <cell r="J54" t="str">
            <v>E-J100G</v>
          </cell>
          <cell r="K54" t="str">
            <v>J100G-015829</v>
          </cell>
          <cell r="L54" t="str">
            <v xml:space="preserve"> 911 4</v>
          </cell>
          <cell r="M54">
            <v>0</v>
          </cell>
          <cell r="O54">
            <v>378</v>
          </cell>
          <cell r="P54">
            <v>171</v>
          </cell>
          <cell r="Q54">
            <v>155</v>
          </cell>
          <cell r="R54">
            <v>1315</v>
          </cell>
          <cell r="S54">
            <v>1040</v>
          </cell>
          <cell r="T54">
            <v>1.2899999618530273</v>
          </cell>
          <cell r="U54" t="str">
            <v>5</v>
          </cell>
          <cell r="W54">
            <v>0</v>
          </cell>
          <cell r="X54">
            <v>0</v>
          </cell>
          <cell r="Y54">
            <v>0</v>
          </cell>
          <cell r="Z54">
            <v>37800</v>
          </cell>
          <cell r="AA54">
            <v>0</v>
          </cell>
          <cell r="AD54" t="b">
            <v>0</v>
          </cell>
          <cell r="AE54" t="b">
            <v>0</v>
          </cell>
          <cell r="AF54">
            <v>11</v>
          </cell>
          <cell r="AG54">
            <v>11</v>
          </cell>
          <cell r="AH54" t="str">
            <v>小型</v>
          </cell>
          <cell r="AI54" t="str">
            <v>箱型</v>
          </cell>
          <cell r="AJ54" t="str">
            <v>ガソリン</v>
          </cell>
          <cell r="AL54" t="str">
            <v>HC</v>
          </cell>
          <cell r="AO54">
            <v>0</v>
          </cell>
          <cell r="AP54" t="str">
            <v>ダイハツ金属工業㈱　創業30周年寄贈</v>
          </cell>
        </row>
        <row r="55">
          <cell r="B55" t="str">
            <v>出雲</v>
          </cell>
          <cell r="C55" t="str">
            <v>会計管理課</v>
          </cell>
          <cell r="D55" t="str">
            <v xml:space="preserve"> 54</v>
          </cell>
          <cell r="E55">
            <v>0</v>
          </cell>
          <cell r="F55" t="str">
            <v>島根57み1205</v>
          </cell>
          <cell r="G55" t="str">
            <v>181027</v>
          </cell>
          <cell r="H55" t="str">
            <v>乗用</v>
          </cell>
          <cell r="I55" t="str">
            <v>ダイハツテリオス</v>
          </cell>
          <cell r="J55" t="str">
            <v>E-J100G</v>
          </cell>
          <cell r="K55" t="str">
            <v>J100G-05182</v>
          </cell>
          <cell r="L55" t="str">
            <v xml:space="preserve"> 911 4</v>
          </cell>
          <cell r="M55">
            <v>0</v>
          </cell>
          <cell r="O55">
            <v>378</v>
          </cell>
          <cell r="P55">
            <v>171</v>
          </cell>
          <cell r="Q55">
            <v>155</v>
          </cell>
          <cell r="R55">
            <v>1325</v>
          </cell>
          <cell r="S55">
            <v>1050</v>
          </cell>
          <cell r="T55">
            <v>1.2899999618530273</v>
          </cell>
          <cell r="U55" t="str">
            <v>5</v>
          </cell>
          <cell r="W55">
            <v>0</v>
          </cell>
          <cell r="X55">
            <v>0</v>
          </cell>
          <cell r="Y55">
            <v>0</v>
          </cell>
          <cell r="Z55">
            <v>37800</v>
          </cell>
          <cell r="AA55">
            <v>0</v>
          </cell>
          <cell r="AD55" t="b">
            <v>0</v>
          </cell>
          <cell r="AE55" t="b">
            <v>0</v>
          </cell>
          <cell r="AF55">
            <v>11</v>
          </cell>
          <cell r="AG55">
            <v>11</v>
          </cell>
          <cell r="AH55" t="str">
            <v>小型</v>
          </cell>
          <cell r="AI55" t="str">
            <v>箱型</v>
          </cell>
          <cell r="AJ55" t="str">
            <v>ガソリン</v>
          </cell>
          <cell r="AL55" t="str">
            <v>HC</v>
          </cell>
          <cell r="AO55">
            <v>0</v>
          </cell>
          <cell r="AP55" t="str">
            <v>ダイハツ金属工業㈱　　創業30周年寄贈</v>
          </cell>
        </row>
        <row r="56">
          <cell r="B56" t="str">
            <v>出雲</v>
          </cell>
          <cell r="C56" t="str">
            <v>会計管理課</v>
          </cell>
          <cell r="D56" t="str">
            <v xml:space="preserve"> 55</v>
          </cell>
          <cell r="E56">
            <v>0</v>
          </cell>
          <cell r="F56" t="str">
            <v>島根400さ87</v>
          </cell>
          <cell r="G56" t="str">
            <v>17 526</v>
          </cell>
          <cell r="H56" t="str">
            <v>貨物</v>
          </cell>
          <cell r="I56" t="str">
            <v>みつびしリベロカーゴ</v>
          </cell>
          <cell r="J56" t="str">
            <v>R-CB2V</v>
          </cell>
          <cell r="K56" t="str">
            <v>CB2V-0505743</v>
          </cell>
          <cell r="L56" t="str">
            <v>11 61</v>
          </cell>
          <cell r="M56">
            <v>0</v>
          </cell>
          <cell r="O56">
            <v>427</v>
          </cell>
          <cell r="P56">
            <v>143</v>
          </cell>
          <cell r="Q56">
            <v>168</v>
          </cell>
          <cell r="R56">
            <v>1500</v>
          </cell>
          <cell r="S56">
            <v>990</v>
          </cell>
          <cell r="T56">
            <v>1.4600000381469727</v>
          </cell>
          <cell r="U56" t="str">
            <v>2/5</v>
          </cell>
          <cell r="W56">
            <v>0</v>
          </cell>
          <cell r="X56">
            <v>0</v>
          </cell>
          <cell r="Y56">
            <v>0</v>
          </cell>
          <cell r="Z56">
            <v>8800</v>
          </cell>
          <cell r="AA56">
            <v>0</v>
          </cell>
          <cell r="AD56" t="b">
            <v>0</v>
          </cell>
          <cell r="AE56" t="b">
            <v>0</v>
          </cell>
          <cell r="AF56">
            <v>13</v>
          </cell>
          <cell r="AG56">
            <v>6</v>
          </cell>
          <cell r="AH56" t="str">
            <v>小型</v>
          </cell>
          <cell r="AI56" t="str">
            <v>バン</v>
          </cell>
          <cell r="AJ56" t="str">
            <v>ガソリン</v>
          </cell>
          <cell r="AK56" t="str">
            <v>400/250</v>
          </cell>
          <cell r="AO56">
            <v>0</v>
          </cell>
          <cell r="AP56" t="str">
            <v>ミツビシ自動車販売㈱　出雲支店</v>
          </cell>
        </row>
        <row r="57">
          <cell r="B57" t="str">
            <v>出雲</v>
          </cell>
          <cell r="C57" t="str">
            <v>会計管理課</v>
          </cell>
          <cell r="D57" t="str">
            <v xml:space="preserve"> 56</v>
          </cell>
          <cell r="E57">
            <v>0</v>
          </cell>
          <cell r="F57" t="str">
            <v>島根41こ5645</v>
          </cell>
          <cell r="G57" t="str">
            <v>18 725</v>
          </cell>
          <cell r="H57" t="str">
            <v>貨物</v>
          </cell>
          <cell r="I57" t="str">
            <v>ダイハツハイゼット</v>
          </cell>
          <cell r="J57" t="str">
            <v>LE-S200P</v>
          </cell>
          <cell r="K57" t="str">
            <v>S200P-0142123</v>
          </cell>
          <cell r="L57" t="str">
            <v>16 8 1</v>
          </cell>
          <cell r="M57">
            <v>0</v>
          </cell>
          <cell r="O57">
            <v>339</v>
          </cell>
          <cell r="P57">
            <v>178</v>
          </cell>
          <cell r="Q57">
            <v>147</v>
          </cell>
          <cell r="R57">
            <v>1200</v>
          </cell>
          <cell r="S57">
            <v>740</v>
          </cell>
          <cell r="T57">
            <v>0.64999997615814209</v>
          </cell>
          <cell r="U57" t="str">
            <v>2</v>
          </cell>
          <cell r="W57">
            <v>0</v>
          </cell>
          <cell r="X57">
            <v>0</v>
          </cell>
          <cell r="Y57">
            <v>0</v>
          </cell>
          <cell r="Z57">
            <v>8800</v>
          </cell>
          <cell r="AA57">
            <v>0</v>
          </cell>
          <cell r="AD57" t="b">
            <v>0</v>
          </cell>
          <cell r="AE57" t="b">
            <v>1</v>
          </cell>
          <cell r="AF57">
            <v>18</v>
          </cell>
          <cell r="AG57">
            <v>0</v>
          </cell>
          <cell r="AH57" t="str">
            <v>軽自動車</v>
          </cell>
          <cell r="AI57" t="str">
            <v>キャブオーバ</v>
          </cell>
          <cell r="AJ57" t="str">
            <v>ガソリン</v>
          </cell>
          <cell r="AK57" t="str">
            <v>350</v>
          </cell>
          <cell r="AL57" t="str">
            <v>EF</v>
          </cell>
          <cell r="AM57" t="str">
            <v>16 8 1</v>
          </cell>
          <cell r="AN57" t="str">
            <v>21 731</v>
          </cell>
          <cell r="AO57">
            <v>0</v>
          </cell>
          <cell r="AP57" t="str">
            <v>島根ダイハツ販売㈱　　出雲店</v>
          </cell>
        </row>
        <row r="58">
          <cell r="B58" t="str">
            <v>出雲</v>
          </cell>
          <cell r="C58" t="str">
            <v>会計管理課</v>
          </cell>
          <cell r="D58" t="str">
            <v xml:space="preserve"> 60</v>
          </cell>
          <cell r="E58">
            <v>0</v>
          </cell>
          <cell r="F58" t="str">
            <v>島根41け6915</v>
          </cell>
          <cell r="G58" t="str">
            <v>17 929</v>
          </cell>
          <cell r="H58" t="str">
            <v>貨物</v>
          </cell>
          <cell r="I58" t="str">
            <v>スズキエブリィ</v>
          </cell>
          <cell r="J58" t="str">
            <v>LE-DA62V</v>
          </cell>
          <cell r="K58" t="str">
            <v>DA62V-451613</v>
          </cell>
          <cell r="L58" t="str">
            <v>1510 1</v>
          </cell>
          <cell r="M58">
            <v>0</v>
          </cell>
          <cell r="O58">
            <v>339</v>
          </cell>
          <cell r="P58">
            <v>187</v>
          </cell>
          <cell r="Q58">
            <v>147</v>
          </cell>
          <cell r="R58">
            <v>1320</v>
          </cell>
          <cell r="S58">
            <v>850</v>
          </cell>
          <cell r="T58">
            <v>0.64999997615814209</v>
          </cell>
          <cell r="U58" t="str">
            <v>2/4</v>
          </cell>
          <cell r="W58">
            <v>0</v>
          </cell>
          <cell r="X58">
            <v>0</v>
          </cell>
          <cell r="Y58">
            <v>0</v>
          </cell>
          <cell r="Z58">
            <v>8800</v>
          </cell>
          <cell r="AA58">
            <v>0</v>
          </cell>
          <cell r="AD58" t="b">
            <v>0</v>
          </cell>
          <cell r="AE58" t="b">
            <v>1</v>
          </cell>
          <cell r="AF58">
            <v>17</v>
          </cell>
          <cell r="AG58">
            <v>0</v>
          </cell>
          <cell r="AH58" t="str">
            <v>軽自動車</v>
          </cell>
          <cell r="AI58" t="str">
            <v>バン</v>
          </cell>
          <cell r="AJ58" t="str">
            <v>ガソリン</v>
          </cell>
          <cell r="AK58" t="str">
            <v>350/250</v>
          </cell>
          <cell r="AL58" t="str">
            <v>K6A</v>
          </cell>
          <cell r="AM58" t="str">
            <v>1510 1</v>
          </cell>
          <cell r="AN58" t="str">
            <v>20 930</v>
          </cell>
          <cell r="AO58">
            <v>0</v>
          </cell>
          <cell r="AP58" t="str">
            <v>㈱スズキ自販島根　　　　出雲営業所</v>
          </cell>
        </row>
        <row r="59">
          <cell r="B59" t="str">
            <v>出雲</v>
          </cell>
          <cell r="C59" t="str">
            <v>会計管理課</v>
          </cell>
          <cell r="D59" t="str">
            <v xml:space="preserve"> 61</v>
          </cell>
          <cell r="E59">
            <v>0</v>
          </cell>
          <cell r="F59" t="str">
            <v>島根50ふ4038</v>
          </cell>
          <cell r="G59" t="str">
            <v>17 530</v>
          </cell>
          <cell r="H59" t="str">
            <v>乗用</v>
          </cell>
          <cell r="I59" t="str">
            <v>ダイハツミラ</v>
          </cell>
          <cell r="J59" t="str">
            <v>TA-L700S</v>
          </cell>
          <cell r="K59" t="str">
            <v>L700S-0292612</v>
          </cell>
          <cell r="L59" t="str">
            <v>14 530</v>
          </cell>
          <cell r="M59">
            <v>0</v>
          </cell>
          <cell r="O59">
            <v>339</v>
          </cell>
          <cell r="P59">
            <v>142</v>
          </cell>
          <cell r="Q59">
            <v>147</v>
          </cell>
          <cell r="R59">
            <v>950</v>
          </cell>
          <cell r="S59">
            <v>730</v>
          </cell>
          <cell r="T59">
            <v>0.64999997615814209</v>
          </cell>
          <cell r="U59" t="str">
            <v>4</v>
          </cell>
          <cell r="W59">
            <v>0</v>
          </cell>
          <cell r="X59">
            <v>0</v>
          </cell>
          <cell r="Y59">
            <v>0</v>
          </cell>
          <cell r="Z59">
            <v>8800</v>
          </cell>
          <cell r="AA59">
            <v>0</v>
          </cell>
          <cell r="AD59" t="b">
            <v>0</v>
          </cell>
          <cell r="AE59" t="b">
            <v>1</v>
          </cell>
          <cell r="AF59">
            <v>16</v>
          </cell>
          <cell r="AG59">
            <v>0</v>
          </cell>
          <cell r="AH59" t="str">
            <v>軽自動車</v>
          </cell>
          <cell r="AI59" t="str">
            <v>箱型</v>
          </cell>
          <cell r="AJ59" t="str">
            <v>ガソリン</v>
          </cell>
          <cell r="AL59" t="str">
            <v>EF</v>
          </cell>
          <cell r="AO59">
            <v>0</v>
          </cell>
          <cell r="AP59" t="str">
            <v>島根ダイハツ販売㈱　　出雲店</v>
          </cell>
        </row>
        <row r="60">
          <cell r="B60" t="str">
            <v>出雲</v>
          </cell>
          <cell r="C60" t="str">
            <v>会計管理課</v>
          </cell>
          <cell r="D60" t="str">
            <v xml:space="preserve"> 62</v>
          </cell>
          <cell r="E60">
            <v>0</v>
          </cell>
          <cell r="F60" t="str">
            <v>島根50ぬ9353</v>
          </cell>
          <cell r="G60" t="str">
            <v>17 425</v>
          </cell>
          <cell r="H60" t="str">
            <v>乗用</v>
          </cell>
          <cell r="I60" t="str">
            <v>ダイハツミラ</v>
          </cell>
          <cell r="J60" t="str">
            <v>GF-L700S</v>
          </cell>
          <cell r="K60" t="str">
            <v>L700S-0125091</v>
          </cell>
          <cell r="L60" t="str">
            <v>12 5 1</v>
          </cell>
          <cell r="M60">
            <v>0</v>
          </cell>
          <cell r="O60">
            <v>339</v>
          </cell>
          <cell r="P60">
            <v>142</v>
          </cell>
          <cell r="Q60">
            <v>147</v>
          </cell>
          <cell r="R60">
            <v>930</v>
          </cell>
          <cell r="S60">
            <v>710</v>
          </cell>
          <cell r="T60">
            <v>0.64999997615814209</v>
          </cell>
          <cell r="U60" t="str">
            <v>4</v>
          </cell>
          <cell r="W60">
            <v>0</v>
          </cell>
          <cell r="X60">
            <v>0</v>
          </cell>
          <cell r="Y60">
            <v>0</v>
          </cell>
          <cell r="Z60">
            <v>0</v>
          </cell>
          <cell r="AA60">
            <v>0</v>
          </cell>
          <cell r="AD60" t="b">
            <v>0</v>
          </cell>
          <cell r="AE60" t="b">
            <v>1</v>
          </cell>
          <cell r="AF60">
            <v>14</v>
          </cell>
          <cell r="AG60">
            <v>0</v>
          </cell>
          <cell r="AH60" t="str">
            <v>軽自動車</v>
          </cell>
          <cell r="AI60" t="str">
            <v>箱型</v>
          </cell>
          <cell r="AJ60" t="str">
            <v>ガソリン</v>
          </cell>
          <cell r="AL60" t="str">
            <v>EF</v>
          </cell>
          <cell r="AO60">
            <v>0</v>
          </cell>
          <cell r="AP60" t="str">
            <v>島根ダイハツ販売㈱　　出雲店</v>
          </cell>
        </row>
        <row r="61">
          <cell r="B61" t="str">
            <v>出雲</v>
          </cell>
          <cell r="C61" t="str">
            <v>会計管理課</v>
          </cell>
          <cell r="D61" t="str">
            <v xml:space="preserve"> 63</v>
          </cell>
          <cell r="E61">
            <v>0</v>
          </cell>
          <cell r="F61" t="str">
            <v>島根50ち4734</v>
          </cell>
          <cell r="G61" t="str">
            <v>17 923</v>
          </cell>
          <cell r="H61" t="str">
            <v>乗用</v>
          </cell>
          <cell r="I61" t="str">
            <v>スズキワゴンＲ</v>
          </cell>
          <cell r="J61" t="str">
            <v>E-CT21S</v>
          </cell>
          <cell r="K61" t="str">
            <v>CT21S-619033</v>
          </cell>
          <cell r="L61" t="str">
            <v xml:space="preserve"> 8 923</v>
          </cell>
          <cell r="M61">
            <v>0</v>
          </cell>
          <cell r="O61">
            <v>329</v>
          </cell>
          <cell r="P61">
            <v>165</v>
          </cell>
          <cell r="Q61">
            <v>139</v>
          </cell>
          <cell r="R61">
            <v>960</v>
          </cell>
          <cell r="S61">
            <v>740</v>
          </cell>
          <cell r="T61">
            <v>0.64999997615814209</v>
          </cell>
          <cell r="U61" t="str">
            <v>4</v>
          </cell>
          <cell r="W61">
            <v>0</v>
          </cell>
          <cell r="X61">
            <v>0</v>
          </cell>
          <cell r="Y61">
            <v>0</v>
          </cell>
          <cell r="Z61">
            <v>8800</v>
          </cell>
          <cell r="AA61">
            <v>0</v>
          </cell>
          <cell r="AD61" t="b">
            <v>0</v>
          </cell>
          <cell r="AE61" t="b">
            <v>0</v>
          </cell>
          <cell r="AF61">
            <v>10</v>
          </cell>
          <cell r="AG61">
            <v>0</v>
          </cell>
          <cell r="AH61" t="str">
            <v>軽自動車</v>
          </cell>
          <cell r="AI61" t="str">
            <v>箱型</v>
          </cell>
          <cell r="AJ61" t="str">
            <v>ガソリン</v>
          </cell>
          <cell r="AL61" t="str">
            <v>F6A</v>
          </cell>
          <cell r="AO61">
            <v>0</v>
          </cell>
          <cell r="AP61" t="str">
            <v>㈱スズキ自販島根　　　　出雲営業所</v>
          </cell>
        </row>
        <row r="62">
          <cell r="B62" t="str">
            <v>出雲</v>
          </cell>
          <cell r="C62" t="str">
            <v>会計管理課</v>
          </cell>
          <cell r="D62" t="str">
            <v xml:space="preserve"> 70</v>
          </cell>
          <cell r="E62">
            <v>0</v>
          </cell>
          <cell r="F62" t="str">
            <v>島根40ら3294</v>
          </cell>
          <cell r="G62" t="str">
            <v>18 425</v>
          </cell>
          <cell r="H62" t="str">
            <v>貨物</v>
          </cell>
          <cell r="I62" t="str">
            <v>スズキエブリィ</v>
          </cell>
          <cell r="J62" t="str">
            <v>V-DE51V</v>
          </cell>
          <cell r="K62" t="str">
            <v>DE51V-80704</v>
          </cell>
          <cell r="L62" t="str">
            <v>8 5 1</v>
          </cell>
          <cell r="M62">
            <v>0</v>
          </cell>
          <cell r="O62">
            <v>329</v>
          </cell>
          <cell r="P62">
            <v>186</v>
          </cell>
          <cell r="Q62">
            <v>139</v>
          </cell>
          <cell r="R62">
            <v>1260</v>
          </cell>
          <cell r="S62">
            <v>790</v>
          </cell>
          <cell r="T62">
            <v>0.64999997615814209</v>
          </cell>
          <cell r="U62" t="str">
            <v>2/4</v>
          </cell>
          <cell r="W62">
            <v>0</v>
          </cell>
          <cell r="X62">
            <v>0</v>
          </cell>
          <cell r="Y62">
            <v>0</v>
          </cell>
          <cell r="Z62">
            <v>8800</v>
          </cell>
          <cell r="AA62">
            <v>0</v>
          </cell>
          <cell r="AD62" t="b">
            <v>0</v>
          </cell>
          <cell r="AE62" t="b">
            <v>0</v>
          </cell>
          <cell r="AF62">
            <v>10</v>
          </cell>
          <cell r="AG62">
            <v>0</v>
          </cell>
          <cell r="AH62" t="str">
            <v>軽自動車</v>
          </cell>
          <cell r="AI62" t="str">
            <v>バン</v>
          </cell>
          <cell r="AJ62" t="str">
            <v>ガソリン</v>
          </cell>
          <cell r="AK62" t="str">
            <v>350/250</v>
          </cell>
          <cell r="AL62" t="str">
            <v>F6A</v>
          </cell>
          <cell r="AO62">
            <v>0</v>
          </cell>
          <cell r="AP62" t="str">
            <v>㈱スズキ自販島根　　　　出雲営業所</v>
          </cell>
        </row>
        <row r="63">
          <cell r="B63" t="str">
            <v>出雲</v>
          </cell>
          <cell r="C63" t="str">
            <v>会計管理課</v>
          </cell>
          <cell r="D63" t="str">
            <v xml:space="preserve"> 71</v>
          </cell>
          <cell r="E63">
            <v>0</v>
          </cell>
          <cell r="F63" t="str">
            <v>島根40ら3295</v>
          </cell>
          <cell r="G63" t="str">
            <v>18 425</v>
          </cell>
          <cell r="H63" t="str">
            <v>貨物</v>
          </cell>
          <cell r="I63" t="str">
            <v>スズキエブリィ</v>
          </cell>
          <cell r="J63" t="str">
            <v>V-DE51V</v>
          </cell>
          <cell r="K63" t="str">
            <v>DE51V-807293</v>
          </cell>
          <cell r="L63" t="str">
            <v xml:space="preserve"> 8 5 1</v>
          </cell>
          <cell r="M63">
            <v>0</v>
          </cell>
          <cell r="O63">
            <v>329</v>
          </cell>
          <cell r="P63">
            <v>186</v>
          </cell>
          <cell r="Q63">
            <v>139</v>
          </cell>
          <cell r="R63">
            <v>1260</v>
          </cell>
          <cell r="S63">
            <v>790</v>
          </cell>
          <cell r="T63">
            <v>0.64999997615814209</v>
          </cell>
          <cell r="U63" t="str">
            <v>2/4</v>
          </cell>
          <cell r="W63">
            <v>0</v>
          </cell>
          <cell r="X63">
            <v>0</v>
          </cell>
          <cell r="Y63">
            <v>0</v>
          </cell>
          <cell r="Z63">
            <v>8800</v>
          </cell>
          <cell r="AA63">
            <v>0</v>
          </cell>
          <cell r="AD63" t="b">
            <v>0</v>
          </cell>
          <cell r="AE63" t="b">
            <v>0</v>
          </cell>
          <cell r="AF63">
            <v>10</v>
          </cell>
          <cell r="AG63">
            <v>0</v>
          </cell>
          <cell r="AH63" t="str">
            <v>軽自動車</v>
          </cell>
          <cell r="AI63" t="str">
            <v>バン</v>
          </cell>
          <cell r="AJ63" t="str">
            <v>ガソリン</v>
          </cell>
          <cell r="AK63" t="str">
            <v>350/250</v>
          </cell>
          <cell r="AL63" t="str">
            <v>F6A</v>
          </cell>
          <cell r="AO63">
            <v>0</v>
          </cell>
          <cell r="AP63" t="str">
            <v>㈱スズキ自販島根　　　　出雲営業所</v>
          </cell>
        </row>
        <row r="64">
          <cell r="B64" t="str">
            <v>出雲</v>
          </cell>
          <cell r="C64" t="str">
            <v>会計管理課</v>
          </cell>
          <cell r="D64" t="str">
            <v xml:space="preserve"> 80</v>
          </cell>
          <cell r="E64">
            <v>0</v>
          </cell>
          <cell r="F64" t="str">
            <v>島根41け5178</v>
          </cell>
          <cell r="G64" t="str">
            <v>17 730</v>
          </cell>
          <cell r="H64" t="str">
            <v>貨物</v>
          </cell>
          <cell r="I64" t="str">
            <v>スズキエブリィ</v>
          </cell>
          <cell r="J64" t="str">
            <v>LE-DA62V</v>
          </cell>
          <cell r="K64" t="str">
            <v>DA62V-402043</v>
          </cell>
          <cell r="L64" t="str">
            <v>15 8 1</v>
          </cell>
          <cell r="M64">
            <v>0</v>
          </cell>
          <cell r="O64">
            <v>339</v>
          </cell>
          <cell r="P64">
            <v>187</v>
          </cell>
          <cell r="Q64">
            <v>147</v>
          </cell>
          <cell r="R64">
            <v>1320</v>
          </cell>
          <cell r="S64">
            <v>850</v>
          </cell>
          <cell r="T64">
            <v>0.64999997615814209</v>
          </cell>
          <cell r="U64" t="str">
            <v>2/4</v>
          </cell>
          <cell r="W64">
            <v>0</v>
          </cell>
          <cell r="X64">
            <v>0</v>
          </cell>
          <cell r="Y64">
            <v>0</v>
          </cell>
          <cell r="Z64">
            <v>8800</v>
          </cell>
          <cell r="AA64">
            <v>0</v>
          </cell>
          <cell r="AD64" t="b">
            <v>0</v>
          </cell>
          <cell r="AE64" t="b">
            <v>1</v>
          </cell>
          <cell r="AF64">
            <v>17</v>
          </cell>
          <cell r="AG64">
            <v>0</v>
          </cell>
          <cell r="AH64" t="str">
            <v>軽自動車</v>
          </cell>
          <cell r="AI64" t="str">
            <v>バン</v>
          </cell>
          <cell r="AJ64" t="str">
            <v>ガソリン</v>
          </cell>
          <cell r="AK64" t="str">
            <v>350/250</v>
          </cell>
          <cell r="AL64" t="str">
            <v>K6A</v>
          </cell>
          <cell r="AM64" t="str">
            <v>15 8 1</v>
          </cell>
          <cell r="AN64" t="str">
            <v>20 731</v>
          </cell>
          <cell r="AO64">
            <v>0</v>
          </cell>
          <cell r="AP64" t="str">
            <v>㈱スズキ自販島根　　　　出雲営業所</v>
          </cell>
        </row>
        <row r="65">
          <cell r="B65" t="str">
            <v>出雲</v>
          </cell>
          <cell r="C65" t="str">
            <v>会計管理課</v>
          </cell>
          <cell r="D65" t="str">
            <v xml:space="preserve"> 81</v>
          </cell>
          <cell r="E65">
            <v>0</v>
          </cell>
          <cell r="F65" t="str">
            <v>島根50は327</v>
          </cell>
          <cell r="G65" t="str">
            <v>18 425</v>
          </cell>
          <cell r="H65" t="str">
            <v>乗用</v>
          </cell>
          <cell r="I65" t="str">
            <v>ダイハツアトレー</v>
          </cell>
          <cell r="J65" t="str">
            <v>GF-S230G</v>
          </cell>
          <cell r="K65" t="str">
            <v>S230G-0023181</v>
          </cell>
          <cell r="L65" t="str">
            <v>13 428</v>
          </cell>
          <cell r="M65">
            <v>0</v>
          </cell>
          <cell r="O65">
            <v>339</v>
          </cell>
          <cell r="P65">
            <v>186</v>
          </cell>
          <cell r="Q65">
            <v>147</v>
          </cell>
          <cell r="R65">
            <v>1200</v>
          </cell>
          <cell r="S65">
            <v>980</v>
          </cell>
          <cell r="T65">
            <v>0.64999997615814209</v>
          </cell>
          <cell r="U65" t="str">
            <v>4</v>
          </cell>
          <cell r="W65">
            <v>0</v>
          </cell>
          <cell r="X65">
            <v>0</v>
          </cell>
          <cell r="Y65" t="str">
            <v>佐田町より</v>
          </cell>
          <cell r="Z65">
            <v>0</v>
          </cell>
          <cell r="AA65">
            <v>8800</v>
          </cell>
          <cell r="AB65">
            <v>0</v>
          </cell>
          <cell r="AD65" t="b">
            <v>0</v>
          </cell>
          <cell r="AE65" t="b">
            <v>0</v>
          </cell>
          <cell r="AF65">
            <v>15</v>
          </cell>
          <cell r="AG65">
            <v>4</v>
          </cell>
          <cell r="AH65" t="str">
            <v>軽自動車</v>
          </cell>
          <cell r="AI65" t="str">
            <v>ステーションワゴン</v>
          </cell>
          <cell r="AJ65" t="str">
            <v>ガソリン</v>
          </cell>
          <cell r="AL65" t="str">
            <v>EF</v>
          </cell>
          <cell r="AO65">
            <v>0</v>
          </cell>
        </row>
        <row r="66">
          <cell r="B66" t="str">
            <v>出雲</v>
          </cell>
          <cell r="C66" t="str">
            <v>会計管理課</v>
          </cell>
          <cell r="D66" t="str">
            <v xml:space="preserve"> 82</v>
          </cell>
          <cell r="E66">
            <v>0</v>
          </cell>
          <cell r="F66" t="str">
            <v>島根57ま　325</v>
          </cell>
          <cell r="G66" t="str">
            <v>18 5 7</v>
          </cell>
          <cell r="H66" t="str">
            <v>乗用</v>
          </cell>
          <cell r="I66" t="str">
            <v>トヨタカローラ</v>
          </cell>
          <cell r="J66" t="str">
            <v>E-AE104G</v>
          </cell>
          <cell r="K66" t="str">
            <v>AE104-3019727</v>
          </cell>
          <cell r="L66" t="str">
            <v xml:space="preserve"> 9 5 6</v>
          </cell>
          <cell r="M66">
            <v>0</v>
          </cell>
          <cell r="O66">
            <v>426</v>
          </cell>
          <cell r="P66">
            <v>147</v>
          </cell>
          <cell r="Q66">
            <v>168</v>
          </cell>
          <cell r="R66">
            <v>1495</v>
          </cell>
          <cell r="S66">
            <v>1220</v>
          </cell>
          <cell r="T66">
            <v>1.5800000429153442</v>
          </cell>
          <cell r="U66" t="str">
            <v>5</v>
          </cell>
          <cell r="W66">
            <v>0</v>
          </cell>
          <cell r="X66">
            <v>0</v>
          </cell>
          <cell r="Y66" t="str">
            <v>多伎</v>
          </cell>
          <cell r="Z66">
            <v>0</v>
          </cell>
          <cell r="AA66">
            <v>37800</v>
          </cell>
          <cell r="AB66">
            <v>0</v>
          </cell>
          <cell r="AD66" t="b">
            <v>0</v>
          </cell>
          <cell r="AE66" t="b">
            <v>0</v>
          </cell>
          <cell r="AF66">
            <v>11</v>
          </cell>
          <cell r="AG66">
            <v>5</v>
          </cell>
          <cell r="AH66" t="str">
            <v>小型</v>
          </cell>
          <cell r="AI66" t="str">
            <v>ステーションワゴン</v>
          </cell>
          <cell r="AJ66" t="str">
            <v>ガソリン</v>
          </cell>
          <cell r="AL66" t="str">
            <v>4A</v>
          </cell>
          <cell r="AO66">
            <v>0</v>
          </cell>
        </row>
        <row r="67">
          <cell r="B67" t="str">
            <v>出雲</v>
          </cell>
          <cell r="C67" t="str">
            <v>会計管理課</v>
          </cell>
          <cell r="D67" t="str">
            <v xml:space="preserve"> 83</v>
          </cell>
          <cell r="E67">
            <v>0</v>
          </cell>
          <cell r="F67" t="str">
            <v>島根41う4301</v>
          </cell>
          <cell r="G67" t="str">
            <v>17 418</v>
          </cell>
          <cell r="H67" t="str">
            <v>貨物</v>
          </cell>
          <cell r="I67" t="str">
            <v>スズキアルトバン</v>
          </cell>
          <cell r="J67" t="str">
            <v>GD-HA12V</v>
          </cell>
          <cell r="K67" t="str">
            <v>HA12V-130881</v>
          </cell>
          <cell r="L67" t="str">
            <v>11 419</v>
          </cell>
          <cell r="M67">
            <v>0</v>
          </cell>
          <cell r="O67">
            <v>339</v>
          </cell>
          <cell r="P67">
            <v>145</v>
          </cell>
          <cell r="Q67">
            <v>147</v>
          </cell>
          <cell r="R67">
            <v>940</v>
          </cell>
          <cell r="S67">
            <v>620</v>
          </cell>
          <cell r="T67">
            <v>0.64999997615814209</v>
          </cell>
          <cell r="U67" t="str">
            <v>2/4</v>
          </cell>
          <cell r="W67">
            <v>0</v>
          </cell>
          <cell r="X67">
            <v>0</v>
          </cell>
          <cell r="Y67" t="str">
            <v>元大社</v>
          </cell>
          <cell r="Z67">
            <v>0</v>
          </cell>
          <cell r="AA67">
            <v>8800</v>
          </cell>
          <cell r="AB67">
            <v>0</v>
          </cell>
          <cell r="AD67" t="b">
            <v>0</v>
          </cell>
          <cell r="AE67" t="b">
            <v>0</v>
          </cell>
          <cell r="AF67">
            <v>13</v>
          </cell>
          <cell r="AG67">
            <v>0</v>
          </cell>
          <cell r="AH67" t="str">
            <v>軽自動車</v>
          </cell>
          <cell r="AI67" t="str">
            <v>バン</v>
          </cell>
          <cell r="AJ67" t="str">
            <v>ガソリン</v>
          </cell>
          <cell r="AK67" t="str">
            <v>200/100</v>
          </cell>
          <cell r="AL67" t="str">
            <v>F6A</v>
          </cell>
          <cell r="AO67">
            <v>0</v>
          </cell>
        </row>
        <row r="68">
          <cell r="B68" t="str">
            <v>出雲</v>
          </cell>
          <cell r="C68" t="str">
            <v>会計管理課</v>
          </cell>
          <cell r="D68" t="str">
            <v xml:space="preserve"> 84</v>
          </cell>
          <cell r="E68">
            <v>0</v>
          </cell>
          <cell r="F68" t="str">
            <v>島根40む1078</v>
          </cell>
          <cell r="G68" t="str">
            <v>18 520</v>
          </cell>
          <cell r="H68" t="str">
            <v>貨物</v>
          </cell>
          <cell r="I68" t="str">
            <v>ミツビシミニカバン</v>
          </cell>
          <cell r="J68" t="str">
            <v>V-H22V</v>
          </cell>
          <cell r="K68" t="str">
            <v>H22V-0511292</v>
          </cell>
          <cell r="L68" t="str">
            <v>14 514</v>
          </cell>
          <cell r="M68">
            <v>0</v>
          </cell>
          <cell r="O68">
            <v>329</v>
          </cell>
          <cell r="P68">
            <v>146</v>
          </cell>
          <cell r="Q68">
            <v>139</v>
          </cell>
          <cell r="R68">
            <v>940</v>
          </cell>
          <cell r="S68">
            <v>620</v>
          </cell>
          <cell r="T68">
            <v>0.64999997615814209</v>
          </cell>
          <cell r="U68" t="str">
            <v>2/4</v>
          </cell>
          <cell r="W68">
            <v>0</v>
          </cell>
          <cell r="X68">
            <v>0</v>
          </cell>
          <cell r="Y68" t="str">
            <v>元大社</v>
          </cell>
          <cell r="Z68">
            <v>0</v>
          </cell>
          <cell r="AA68">
            <v>8800</v>
          </cell>
          <cell r="AB68">
            <v>0</v>
          </cell>
          <cell r="AD68" t="b">
            <v>0</v>
          </cell>
          <cell r="AE68" t="b">
            <v>0</v>
          </cell>
          <cell r="AF68">
            <v>6</v>
          </cell>
          <cell r="AG68">
            <v>0</v>
          </cell>
          <cell r="AH68" t="str">
            <v>軽自動車</v>
          </cell>
          <cell r="AI68" t="str">
            <v>バン</v>
          </cell>
          <cell r="AJ68" t="str">
            <v>ガソリン</v>
          </cell>
          <cell r="AK68" t="str">
            <v>200/100</v>
          </cell>
          <cell r="AL68" t="str">
            <v>3G83</v>
          </cell>
          <cell r="AO68">
            <v>0</v>
          </cell>
        </row>
        <row r="69">
          <cell r="B69" t="str">
            <v>出雲</v>
          </cell>
          <cell r="C69" t="str">
            <v>会計管理課</v>
          </cell>
          <cell r="D69" t="str">
            <v xml:space="preserve"> 85</v>
          </cell>
          <cell r="E69">
            <v>0</v>
          </cell>
          <cell r="F69" t="str">
            <v>島根41け4110</v>
          </cell>
          <cell r="G69" t="str">
            <v>17 626</v>
          </cell>
          <cell r="H69" t="str">
            <v>貨物</v>
          </cell>
          <cell r="I69" t="str">
            <v>ダイハツハイゼット</v>
          </cell>
          <cell r="J69" t="str">
            <v>TE-S200P</v>
          </cell>
          <cell r="K69" t="str">
            <v>S200P-0113760</v>
          </cell>
          <cell r="L69" t="str">
            <v>15 627</v>
          </cell>
          <cell r="M69">
            <v>0</v>
          </cell>
          <cell r="O69">
            <v>339</v>
          </cell>
          <cell r="P69">
            <v>178</v>
          </cell>
          <cell r="Q69">
            <v>147</v>
          </cell>
          <cell r="R69">
            <v>1180</v>
          </cell>
          <cell r="S69">
            <v>720</v>
          </cell>
          <cell r="T69">
            <v>0.64999997615814209</v>
          </cell>
          <cell r="U69" t="str">
            <v>2</v>
          </cell>
          <cell r="W69">
            <v>0</v>
          </cell>
          <cell r="X69">
            <v>0</v>
          </cell>
          <cell r="Y69" t="str">
            <v>元大社</v>
          </cell>
          <cell r="Z69">
            <v>0</v>
          </cell>
          <cell r="AA69">
            <v>8800</v>
          </cell>
          <cell r="AB69">
            <v>0</v>
          </cell>
          <cell r="AD69" t="b">
            <v>0</v>
          </cell>
          <cell r="AE69" t="b">
            <v>0</v>
          </cell>
          <cell r="AF69">
            <v>17</v>
          </cell>
          <cell r="AG69">
            <v>0</v>
          </cell>
          <cell r="AH69" t="str">
            <v>軽自動車</v>
          </cell>
          <cell r="AI69" t="str">
            <v>キャブオーバ</v>
          </cell>
          <cell r="AJ69" t="str">
            <v>ガソリン</v>
          </cell>
          <cell r="AK69" t="str">
            <v>350</v>
          </cell>
          <cell r="AL69" t="str">
            <v>EF</v>
          </cell>
          <cell r="AO69">
            <v>0</v>
          </cell>
        </row>
        <row r="70">
          <cell r="B70" t="str">
            <v>出雲</v>
          </cell>
          <cell r="C70" t="str">
            <v>会計管理課</v>
          </cell>
          <cell r="D70" t="str">
            <v xml:space="preserve"> 86</v>
          </cell>
          <cell r="E70">
            <v>0</v>
          </cell>
          <cell r="F70" t="str">
            <v>島根400す416</v>
          </cell>
          <cell r="G70" t="str">
            <v>18 225</v>
          </cell>
          <cell r="H70" t="str">
            <v>貨物</v>
          </cell>
          <cell r="I70" t="str">
            <v>トヨタハイエース</v>
          </cell>
          <cell r="J70" t="str">
            <v>KC-LH113V</v>
          </cell>
          <cell r="K70" t="str">
            <v>LH113-0146026</v>
          </cell>
          <cell r="L70" t="str">
            <v>16 226</v>
          </cell>
          <cell r="M70">
            <v>0</v>
          </cell>
          <cell r="O70">
            <v>469</v>
          </cell>
          <cell r="P70">
            <v>198</v>
          </cell>
          <cell r="Q70">
            <v>169</v>
          </cell>
          <cell r="R70">
            <v>2870</v>
          </cell>
          <cell r="S70">
            <v>1690</v>
          </cell>
          <cell r="T70">
            <v>2.7699999809265137</v>
          </cell>
          <cell r="U70" t="str">
            <v>3/6</v>
          </cell>
          <cell r="W70">
            <v>0</v>
          </cell>
          <cell r="X70">
            <v>0</v>
          </cell>
          <cell r="Y70" t="str">
            <v>平田から</v>
          </cell>
          <cell r="Z70">
            <v>0</v>
          </cell>
          <cell r="AA70">
            <v>18900</v>
          </cell>
          <cell r="AB70">
            <v>0</v>
          </cell>
          <cell r="AD70" t="b">
            <v>0</v>
          </cell>
          <cell r="AE70" t="b">
            <v>0</v>
          </cell>
          <cell r="AF70">
            <v>18</v>
          </cell>
          <cell r="AG70">
            <v>2</v>
          </cell>
          <cell r="AH70" t="str">
            <v>小型</v>
          </cell>
          <cell r="AI70" t="str">
            <v>バン</v>
          </cell>
          <cell r="AJ70" t="str">
            <v>軽油</v>
          </cell>
          <cell r="AK70" t="str">
            <v>1000/850</v>
          </cell>
          <cell r="AL70" t="str">
            <v>3L</v>
          </cell>
          <cell r="AO70">
            <v>0</v>
          </cell>
        </row>
        <row r="71">
          <cell r="B71" t="str">
            <v>出雲</v>
          </cell>
          <cell r="C71" t="str">
            <v>会計管理課</v>
          </cell>
          <cell r="D71" t="str">
            <v xml:space="preserve"> 87</v>
          </cell>
          <cell r="E71">
            <v>1036</v>
          </cell>
          <cell r="F71" t="str">
            <v>島根41か1354</v>
          </cell>
          <cell r="G71" t="str">
            <v>18 731</v>
          </cell>
          <cell r="H71" t="str">
            <v>貨物</v>
          </cell>
          <cell r="I71" t="str">
            <v>ダイハツハイゼットカーゴ</v>
          </cell>
          <cell r="J71" t="str">
            <v>GD-S210V</v>
          </cell>
          <cell r="K71" t="str">
            <v>S210V-0018352</v>
          </cell>
          <cell r="L71" t="str">
            <v>12 8 1</v>
          </cell>
          <cell r="M71">
            <v>0</v>
          </cell>
          <cell r="O71">
            <v>339</v>
          </cell>
          <cell r="P71">
            <v>185</v>
          </cell>
          <cell r="Q71">
            <v>1473</v>
          </cell>
          <cell r="R71">
            <v>1390</v>
          </cell>
          <cell r="S71">
            <v>920</v>
          </cell>
          <cell r="T71">
            <v>0.64999997615814209</v>
          </cell>
          <cell r="U71" t="str">
            <v>2/4</v>
          </cell>
          <cell r="W71">
            <v>0</v>
          </cell>
          <cell r="X71">
            <v>0</v>
          </cell>
          <cell r="Y71">
            <v>0</v>
          </cell>
          <cell r="Z71">
            <v>8800</v>
          </cell>
          <cell r="AA71">
            <v>0</v>
          </cell>
          <cell r="AC71" t="str">
            <v>トラック：軽</v>
          </cell>
          <cell r="AD71" t="b">
            <v>0</v>
          </cell>
          <cell r="AE71" t="b">
            <v>1</v>
          </cell>
          <cell r="AF71">
            <v>14</v>
          </cell>
          <cell r="AH71" t="str">
            <v>軽自動車</v>
          </cell>
          <cell r="AI71" t="str">
            <v>バン</v>
          </cell>
          <cell r="AJ71" t="str">
            <v>ガソリン</v>
          </cell>
          <cell r="AK71" t="str">
            <v>350/250</v>
          </cell>
          <cell r="AL71" t="str">
            <v>EF</v>
          </cell>
          <cell r="AM71" t="str">
            <v>12 8 1</v>
          </cell>
          <cell r="AN71" t="str">
            <v>17 731</v>
          </cell>
          <cell r="AO71">
            <v>28300</v>
          </cell>
          <cell r="AP71" t="str">
            <v>一畑電気鉄道㈱</v>
          </cell>
        </row>
        <row r="72">
          <cell r="B72" t="str">
            <v>出雲</v>
          </cell>
          <cell r="C72" t="str">
            <v>会計管理課</v>
          </cell>
          <cell r="D72" t="str">
            <v xml:space="preserve"> 88</v>
          </cell>
          <cell r="E72">
            <v>13</v>
          </cell>
          <cell r="F72" t="str">
            <v>島根40ふ5247</v>
          </cell>
          <cell r="G72" t="str">
            <v>18 417</v>
          </cell>
          <cell r="H72" t="str">
            <v>貨物</v>
          </cell>
          <cell r="I72" t="str">
            <v>ミツビシ</v>
          </cell>
          <cell r="J72" t="str">
            <v>M-U18T</v>
          </cell>
          <cell r="K72" t="str">
            <v>U18T-0008857</v>
          </cell>
          <cell r="L72" t="str">
            <v>14 48</v>
          </cell>
          <cell r="M72">
            <v>698000</v>
          </cell>
          <cell r="O72">
            <v>322</v>
          </cell>
          <cell r="P72">
            <v>139</v>
          </cell>
          <cell r="Q72">
            <v>173</v>
          </cell>
          <cell r="R72">
            <v>1140</v>
          </cell>
          <cell r="S72">
            <v>680</v>
          </cell>
          <cell r="T72">
            <v>0.64999997615814209</v>
          </cell>
          <cell r="U72" t="str">
            <v>2</v>
          </cell>
          <cell r="V72" t="str">
            <v>農協</v>
          </cell>
          <cell r="W72">
            <v>0</v>
          </cell>
          <cell r="X72">
            <v>0</v>
          </cell>
          <cell r="Y72">
            <v>8800</v>
          </cell>
          <cell r="AC72" t="str">
            <v>トラック：軽</v>
          </cell>
          <cell r="AD72" t="b">
            <v>0</v>
          </cell>
          <cell r="AE72" t="b">
            <v>0</v>
          </cell>
          <cell r="AF72">
            <v>4</v>
          </cell>
          <cell r="AH72" t="str">
            <v>軽自動車</v>
          </cell>
          <cell r="AI72" t="str">
            <v>キャブオーバ</v>
          </cell>
          <cell r="AJ72" t="str">
            <v>ガソリン</v>
          </cell>
          <cell r="AK72" t="str">
            <v>350</v>
          </cell>
          <cell r="AL72" t="str">
            <v>3G83</v>
          </cell>
        </row>
        <row r="73">
          <cell r="B73" t="str">
            <v>出雲</v>
          </cell>
          <cell r="C73" t="str">
            <v>会計管理課</v>
          </cell>
          <cell r="D73" t="str">
            <v xml:space="preserve"> 89</v>
          </cell>
          <cell r="E73">
            <v>0</v>
          </cell>
          <cell r="F73" t="str">
            <v>島根40ら2361</v>
          </cell>
          <cell r="G73" t="str">
            <v>18 4 4</v>
          </cell>
          <cell r="H73" t="str">
            <v>貨物</v>
          </cell>
          <cell r="I73" t="str">
            <v>スズキアルトバン</v>
          </cell>
          <cell r="J73" t="str">
            <v>V-HC11V</v>
          </cell>
          <cell r="K73" t="str">
            <v>HC11V-197937</v>
          </cell>
          <cell r="L73" t="str">
            <v xml:space="preserve"> 8 4 5</v>
          </cell>
          <cell r="M73">
            <v>0</v>
          </cell>
          <cell r="O73">
            <v>329</v>
          </cell>
          <cell r="P73">
            <v>140</v>
          </cell>
          <cell r="Q73">
            <v>139</v>
          </cell>
          <cell r="R73">
            <v>940</v>
          </cell>
          <cell r="S73">
            <v>620</v>
          </cell>
          <cell r="T73">
            <v>0.64999997615814209</v>
          </cell>
          <cell r="U73" t="str">
            <v>2/4</v>
          </cell>
          <cell r="W73">
            <v>0</v>
          </cell>
          <cell r="X73">
            <v>0</v>
          </cell>
          <cell r="Y73" t="str">
            <v>元大社</v>
          </cell>
          <cell r="Z73">
            <v>0</v>
          </cell>
          <cell r="AA73">
            <v>8800</v>
          </cell>
          <cell r="AB73">
            <v>0</v>
          </cell>
          <cell r="AD73" t="b">
            <v>0</v>
          </cell>
          <cell r="AE73" t="b">
            <v>0</v>
          </cell>
          <cell r="AF73">
            <v>10</v>
          </cell>
          <cell r="AG73">
            <v>0</v>
          </cell>
          <cell r="AH73" t="str">
            <v>軽自動車</v>
          </cell>
          <cell r="AI73" t="str">
            <v>バン</v>
          </cell>
          <cell r="AJ73" t="str">
            <v>ガソリン</v>
          </cell>
          <cell r="AK73" t="str">
            <v>200/100</v>
          </cell>
          <cell r="AL73" t="str">
            <v>F6A</v>
          </cell>
          <cell r="AO73">
            <v>0</v>
          </cell>
        </row>
        <row r="74">
          <cell r="B74" t="str">
            <v>出雲</v>
          </cell>
          <cell r="C74" t="str">
            <v>会計管理課</v>
          </cell>
          <cell r="D74" t="str">
            <v xml:space="preserve"> 90</v>
          </cell>
          <cell r="E74">
            <v>24</v>
          </cell>
          <cell r="F74" t="str">
            <v>島根50ぬ9422</v>
          </cell>
          <cell r="G74" t="str">
            <v>17 426</v>
          </cell>
          <cell r="H74" t="str">
            <v>乗用</v>
          </cell>
          <cell r="I74" t="str">
            <v>マツダ</v>
          </cell>
          <cell r="J74" t="str">
            <v>GH-JM23W</v>
          </cell>
          <cell r="K74" t="str">
            <v>JM23W-200537</v>
          </cell>
          <cell r="L74" t="str">
            <v>12 427</v>
          </cell>
          <cell r="M74">
            <v>0</v>
          </cell>
          <cell r="O74">
            <v>339</v>
          </cell>
          <cell r="P74">
            <v>171</v>
          </cell>
          <cell r="Q74">
            <v>147</v>
          </cell>
          <cell r="R74">
            <v>1200</v>
          </cell>
          <cell r="S74">
            <v>980</v>
          </cell>
          <cell r="T74">
            <v>0.64999997615814209</v>
          </cell>
          <cell r="U74" t="str">
            <v>4</v>
          </cell>
          <cell r="V74" t="str">
            <v>農協</v>
          </cell>
          <cell r="W74">
            <v>0</v>
          </cell>
          <cell r="X74">
            <v>0</v>
          </cell>
          <cell r="Y74">
            <v>8800</v>
          </cell>
          <cell r="Z74">
            <v>1100</v>
          </cell>
          <cell r="AC74" t="str">
            <v>バン：軽</v>
          </cell>
          <cell r="AD74" t="b">
            <v>0</v>
          </cell>
          <cell r="AE74" t="b">
            <v>0</v>
          </cell>
          <cell r="AF74">
            <v>14</v>
          </cell>
          <cell r="AH74" t="str">
            <v>軽自動車</v>
          </cell>
          <cell r="AI74" t="str">
            <v>ステーションワゴン</v>
          </cell>
          <cell r="AJ74" t="str">
            <v>ガソリン</v>
          </cell>
          <cell r="AL74" t="str">
            <v>K6A</v>
          </cell>
        </row>
        <row r="75">
          <cell r="B75" t="str">
            <v>出雲</v>
          </cell>
          <cell r="C75" t="str">
            <v>会計管理課</v>
          </cell>
          <cell r="D75" t="str">
            <v xml:space="preserve"> 91</v>
          </cell>
          <cell r="E75">
            <v>1019</v>
          </cell>
          <cell r="F75" t="str">
            <v>島根50は781</v>
          </cell>
          <cell r="G75" t="str">
            <v>18 5 6</v>
          </cell>
          <cell r="H75" t="str">
            <v>乗用</v>
          </cell>
          <cell r="I75" t="str">
            <v>マツダＡＺワゴン</v>
          </cell>
          <cell r="J75" t="str">
            <v>LA-MD22S</v>
          </cell>
          <cell r="K75" t="str">
            <v>MD22S-102838</v>
          </cell>
          <cell r="L75" t="str">
            <v>13 5 7</v>
          </cell>
          <cell r="M75">
            <v>0</v>
          </cell>
          <cell r="O75">
            <v>339</v>
          </cell>
          <cell r="P75">
            <v>164</v>
          </cell>
          <cell r="Q75">
            <v>147</v>
          </cell>
          <cell r="R75">
            <v>1020</v>
          </cell>
          <cell r="S75">
            <v>800</v>
          </cell>
          <cell r="T75">
            <v>0.64999997615814209</v>
          </cell>
          <cell r="U75" t="str">
            <v>4</v>
          </cell>
          <cell r="W75">
            <v>0</v>
          </cell>
          <cell r="X75">
            <v>0</v>
          </cell>
          <cell r="Y75">
            <v>0</v>
          </cell>
          <cell r="Z75">
            <v>8800</v>
          </cell>
          <cell r="AA75">
            <v>0</v>
          </cell>
          <cell r="AC75" t="str">
            <v>バン：軽</v>
          </cell>
          <cell r="AD75" t="b">
            <v>0</v>
          </cell>
          <cell r="AE75" t="b">
            <v>1</v>
          </cell>
          <cell r="AF75">
            <v>15</v>
          </cell>
          <cell r="AG75">
            <v>5</v>
          </cell>
          <cell r="AH75" t="str">
            <v>軽自動車</v>
          </cell>
          <cell r="AI75" t="str">
            <v>箱型</v>
          </cell>
          <cell r="AJ75" t="str">
            <v>ガソリン</v>
          </cell>
          <cell r="AK75" t="str">
            <v>-</v>
          </cell>
          <cell r="AL75" t="str">
            <v>K6A</v>
          </cell>
        </row>
        <row r="76">
          <cell r="B76" t="str">
            <v>出雲</v>
          </cell>
          <cell r="C76" t="str">
            <v>会計管理課</v>
          </cell>
          <cell r="D76" t="str">
            <v xml:space="preserve"> 92</v>
          </cell>
          <cell r="E76">
            <v>64</v>
          </cell>
          <cell r="F76" t="str">
            <v>島根40む2520</v>
          </cell>
          <cell r="G76" t="str">
            <v>18 622</v>
          </cell>
          <cell r="H76" t="str">
            <v>貨物</v>
          </cell>
          <cell r="I76" t="str">
            <v>スズキアルトバン</v>
          </cell>
          <cell r="J76" t="str">
            <v>V-CL22V</v>
          </cell>
          <cell r="K76" t="str">
            <v>CL22V-140311</v>
          </cell>
          <cell r="L76" t="str">
            <v>14 617</v>
          </cell>
          <cell r="M76">
            <v>625931</v>
          </cell>
          <cell r="O76">
            <v>329</v>
          </cell>
          <cell r="P76">
            <v>138</v>
          </cell>
          <cell r="Q76">
            <v>139</v>
          </cell>
          <cell r="R76">
            <v>920</v>
          </cell>
          <cell r="S76">
            <v>610</v>
          </cell>
          <cell r="T76">
            <v>0.64999997615814209</v>
          </cell>
          <cell r="U76" t="str">
            <v>2/4</v>
          </cell>
          <cell r="V76" t="str">
            <v>農協</v>
          </cell>
          <cell r="W76">
            <v>0</v>
          </cell>
          <cell r="X76">
            <v>0</v>
          </cell>
          <cell r="Y76" t="str">
            <v>アルトバン</v>
          </cell>
          <cell r="AA76">
            <v>8800</v>
          </cell>
          <cell r="AC76" t="str">
            <v>バン：軽</v>
          </cell>
          <cell r="AD76" t="b">
            <v>0</v>
          </cell>
          <cell r="AE76" t="b">
            <v>0</v>
          </cell>
          <cell r="AF76">
            <v>16</v>
          </cell>
          <cell r="AH76" t="str">
            <v>軽自動車</v>
          </cell>
          <cell r="AI76" t="str">
            <v>バン</v>
          </cell>
          <cell r="AJ76" t="str">
            <v>ガソリン</v>
          </cell>
          <cell r="AK76" t="str">
            <v>200/100</v>
          </cell>
          <cell r="AL76" t="str">
            <v>F6A</v>
          </cell>
        </row>
        <row r="77">
          <cell r="B77" t="str">
            <v>出雲</v>
          </cell>
          <cell r="C77" t="str">
            <v>会計管理課</v>
          </cell>
          <cell r="D77" t="str">
            <v xml:space="preserve"> 94</v>
          </cell>
          <cell r="E77">
            <v>48</v>
          </cell>
          <cell r="F77" t="str">
            <v>島根41き4820</v>
          </cell>
          <cell r="G77" t="str">
            <v>17 926</v>
          </cell>
          <cell r="H77" t="str">
            <v>貨物</v>
          </cell>
          <cell r="I77" t="str">
            <v>スズキアルトバン</v>
          </cell>
          <cell r="J77" t="str">
            <v>LE-HA23V</v>
          </cell>
          <cell r="K77" t="str">
            <v>HA23V-134237</v>
          </cell>
          <cell r="L77" t="str">
            <v>13 927</v>
          </cell>
          <cell r="M77">
            <v>0</v>
          </cell>
          <cell r="O77">
            <v>339</v>
          </cell>
          <cell r="P77">
            <v>145</v>
          </cell>
          <cell r="Q77">
            <v>147</v>
          </cell>
          <cell r="R77">
            <v>960</v>
          </cell>
          <cell r="S77">
            <v>650</v>
          </cell>
          <cell r="T77">
            <v>0.64999997615814209</v>
          </cell>
          <cell r="U77" t="str">
            <v>2/4</v>
          </cell>
          <cell r="V77" t="str">
            <v>農協</v>
          </cell>
          <cell r="W77">
            <v>0</v>
          </cell>
          <cell r="X77">
            <v>0</v>
          </cell>
          <cell r="Y77">
            <v>8800</v>
          </cell>
          <cell r="AC77" t="str">
            <v>バン：軽</v>
          </cell>
          <cell r="AD77" t="b">
            <v>0</v>
          </cell>
          <cell r="AE77" t="b">
            <v>0</v>
          </cell>
          <cell r="AF77">
            <v>15</v>
          </cell>
          <cell r="AH77" t="str">
            <v>軽自動車</v>
          </cell>
          <cell r="AI77" t="str">
            <v>バン</v>
          </cell>
          <cell r="AJ77" t="str">
            <v>ガソリン</v>
          </cell>
          <cell r="AK77" t="str">
            <v>200/100</v>
          </cell>
          <cell r="AL77" t="str">
            <v>K6A</v>
          </cell>
        </row>
        <row r="78">
          <cell r="B78" t="str">
            <v>出雲</v>
          </cell>
          <cell r="C78" t="str">
            <v>会計管理課</v>
          </cell>
          <cell r="D78" t="str">
            <v xml:space="preserve"> 95</v>
          </cell>
          <cell r="E78">
            <v>1008</v>
          </cell>
          <cell r="F78" t="str">
            <v>島根41か9759</v>
          </cell>
          <cell r="G78" t="str">
            <v>19 418</v>
          </cell>
          <cell r="H78" t="str">
            <v>貨物</v>
          </cell>
          <cell r="I78" t="str">
            <v>ミツビシミニカバン</v>
          </cell>
          <cell r="J78" t="str">
            <v>GD-H42V</v>
          </cell>
          <cell r="K78" t="str">
            <v>H42V-0415014</v>
          </cell>
          <cell r="L78" t="str">
            <v>13 419</v>
          </cell>
          <cell r="M78">
            <v>0</v>
          </cell>
          <cell r="O78">
            <v>339</v>
          </cell>
          <cell r="P78">
            <v>151</v>
          </cell>
          <cell r="Q78">
            <v>147</v>
          </cell>
          <cell r="R78">
            <v>1010</v>
          </cell>
          <cell r="S78">
            <v>690</v>
          </cell>
          <cell r="T78">
            <v>0.64999997615814209</v>
          </cell>
          <cell r="U78" t="str">
            <v>2/4</v>
          </cell>
          <cell r="W78">
            <v>0</v>
          </cell>
          <cell r="X78">
            <v>0</v>
          </cell>
          <cell r="Y78">
            <v>0</v>
          </cell>
          <cell r="Z78">
            <v>8800</v>
          </cell>
          <cell r="AA78">
            <v>0</v>
          </cell>
          <cell r="AC78" t="str">
            <v>バン：軽</v>
          </cell>
          <cell r="AD78" t="b">
            <v>0</v>
          </cell>
          <cell r="AE78" t="b">
            <v>1</v>
          </cell>
          <cell r="AF78">
            <v>15</v>
          </cell>
          <cell r="AG78">
            <v>4</v>
          </cell>
          <cell r="AH78" t="str">
            <v>軽自動車</v>
          </cell>
          <cell r="AI78" t="str">
            <v>バン</v>
          </cell>
          <cell r="AJ78" t="str">
            <v>ガソリン</v>
          </cell>
          <cell r="AK78" t="str">
            <v>200/100</v>
          </cell>
          <cell r="AL78" t="str">
            <v>3G83</v>
          </cell>
        </row>
        <row r="79">
          <cell r="B79" t="str">
            <v>出雲</v>
          </cell>
          <cell r="C79" t="str">
            <v>会計管理課</v>
          </cell>
          <cell r="D79" t="str">
            <v xml:space="preserve"> 96</v>
          </cell>
          <cell r="E79">
            <v>1042</v>
          </cell>
          <cell r="F79" t="str">
            <v>島根50ま3074</v>
          </cell>
          <cell r="G79" t="str">
            <v>18 331</v>
          </cell>
          <cell r="H79" t="str">
            <v>乗用</v>
          </cell>
          <cell r="I79" t="str">
            <v>ダイハツミラ</v>
          </cell>
          <cell r="J79" t="str">
            <v>TA-L250S</v>
          </cell>
          <cell r="K79" t="str">
            <v>L250S-0019959</v>
          </cell>
          <cell r="L79" t="str">
            <v>15 4 1</v>
          </cell>
          <cell r="M79">
            <v>0</v>
          </cell>
          <cell r="O79">
            <v>339</v>
          </cell>
          <cell r="P79">
            <v>150</v>
          </cell>
          <cell r="Q79">
            <v>147</v>
          </cell>
          <cell r="R79">
            <v>950</v>
          </cell>
          <cell r="S79">
            <v>730</v>
          </cell>
          <cell r="T79">
            <v>0.64999997615814209</v>
          </cell>
          <cell r="U79" t="str">
            <v>4</v>
          </cell>
          <cell r="V79" t="str">
            <v>農協</v>
          </cell>
          <cell r="W79">
            <v>0</v>
          </cell>
          <cell r="X79">
            <v>0</v>
          </cell>
          <cell r="Y79">
            <v>0</v>
          </cell>
          <cell r="Z79">
            <v>8800</v>
          </cell>
          <cell r="AA79">
            <v>0</v>
          </cell>
          <cell r="AC79" t="str">
            <v>バン：軽</v>
          </cell>
          <cell r="AD79" t="b">
            <v>0</v>
          </cell>
          <cell r="AE79" t="b">
            <v>1</v>
          </cell>
          <cell r="AF79">
            <v>17</v>
          </cell>
          <cell r="AH79" t="str">
            <v>軽自動車</v>
          </cell>
          <cell r="AI79" t="str">
            <v>箱型</v>
          </cell>
          <cell r="AJ79" t="str">
            <v>ガソリン</v>
          </cell>
          <cell r="AK79" t="str">
            <v>-</v>
          </cell>
          <cell r="AL79" t="str">
            <v>EF</v>
          </cell>
        </row>
        <row r="80">
          <cell r="B80" t="str">
            <v>出雲</v>
          </cell>
          <cell r="C80" t="str">
            <v>会計管理課</v>
          </cell>
          <cell r="D80" t="str">
            <v xml:space="preserve"> 97</v>
          </cell>
          <cell r="E80">
            <v>1025</v>
          </cell>
          <cell r="F80" t="str">
            <v>島根50は995</v>
          </cell>
          <cell r="G80" t="str">
            <v>18 513</v>
          </cell>
          <cell r="H80" t="str">
            <v>乗用</v>
          </cell>
          <cell r="I80" t="str">
            <v>ダイハツミラ</v>
          </cell>
          <cell r="J80" t="str">
            <v>GF-L700S</v>
          </cell>
          <cell r="K80" t="str">
            <v>L700S-0208478</v>
          </cell>
          <cell r="L80" t="str">
            <v>13 514</v>
          </cell>
          <cell r="M80">
            <v>0</v>
          </cell>
          <cell r="O80">
            <v>339</v>
          </cell>
          <cell r="P80">
            <v>142</v>
          </cell>
          <cell r="Q80">
            <v>147</v>
          </cell>
          <cell r="R80">
            <v>930</v>
          </cell>
          <cell r="S80">
            <v>710</v>
          </cell>
          <cell r="T80">
            <v>0.64999997615814209</v>
          </cell>
          <cell r="U80" t="str">
            <v>4</v>
          </cell>
          <cell r="W80">
            <v>0</v>
          </cell>
          <cell r="X80">
            <v>0</v>
          </cell>
          <cell r="Y80">
            <v>0</v>
          </cell>
          <cell r="Z80">
            <v>8800</v>
          </cell>
          <cell r="AA80">
            <v>0</v>
          </cell>
          <cell r="AC80" t="str">
            <v>バン：軽</v>
          </cell>
          <cell r="AD80" t="b">
            <v>0</v>
          </cell>
          <cell r="AE80" t="b">
            <v>1</v>
          </cell>
          <cell r="AF80">
            <v>15</v>
          </cell>
          <cell r="AG80">
            <v>5</v>
          </cell>
          <cell r="AH80" t="str">
            <v>軽自動車</v>
          </cell>
          <cell r="AI80" t="str">
            <v>箱型</v>
          </cell>
          <cell r="AJ80" t="str">
            <v>ガソリン</v>
          </cell>
          <cell r="AK80" t="str">
            <v>-</v>
          </cell>
          <cell r="AL80" t="str">
            <v>EF</v>
          </cell>
        </row>
        <row r="81">
          <cell r="B81" t="str">
            <v>出雲</v>
          </cell>
          <cell r="C81" t="str">
            <v>会計管理課</v>
          </cell>
          <cell r="D81" t="str">
            <v xml:space="preserve"> 99</v>
          </cell>
          <cell r="E81">
            <v>1009</v>
          </cell>
          <cell r="F81" t="str">
            <v>島根41き1254</v>
          </cell>
          <cell r="G81" t="str">
            <v>17 6 3</v>
          </cell>
          <cell r="H81" t="str">
            <v>貨物</v>
          </cell>
          <cell r="I81" t="str">
            <v>スズキエブリィ</v>
          </cell>
          <cell r="J81" t="str">
            <v>GD-DA52V</v>
          </cell>
          <cell r="K81" t="str">
            <v>DA52V-134811</v>
          </cell>
          <cell r="L81" t="str">
            <v>13 6 4</v>
          </cell>
          <cell r="M81">
            <v>0</v>
          </cell>
          <cell r="O81">
            <v>339</v>
          </cell>
          <cell r="P81">
            <v>187</v>
          </cell>
          <cell r="Q81">
            <v>147</v>
          </cell>
          <cell r="R81">
            <v>1280</v>
          </cell>
          <cell r="S81">
            <v>810</v>
          </cell>
          <cell r="T81">
            <v>0.64999997615814209</v>
          </cell>
          <cell r="U81" t="str">
            <v>2/4</v>
          </cell>
          <cell r="W81">
            <v>0</v>
          </cell>
          <cell r="X81">
            <v>0</v>
          </cell>
          <cell r="Y81">
            <v>0</v>
          </cell>
          <cell r="Z81">
            <v>8800</v>
          </cell>
          <cell r="AA81">
            <v>0</v>
          </cell>
          <cell r="AC81" t="str">
            <v>バン：軽</v>
          </cell>
          <cell r="AD81" t="b">
            <v>0</v>
          </cell>
          <cell r="AE81" t="b">
            <v>1</v>
          </cell>
          <cell r="AF81">
            <v>13</v>
          </cell>
          <cell r="AH81" t="str">
            <v>軽自動車</v>
          </cell>
          <cell r="AI81" t="str">
            <v>バン</v>
          </cell>
          <cell r="AJ81" t="str">
            <v>ガソリン</v>
          </cell>
          <cell r="AK81" t="str">
            <v>350/250</v>
          </cell>
          <cell r="AL81" t="str">
            <v>F6A</v>
          </cell>
        </row>
        <row r="82">
          <cell r="B82" t="str">
            <v>出雲</v>
          </cell>
          <cell r="C82" t="str">
            <v>会計管理課</v>
          </cell>
          <cell r="D82" t="str">
            <v>100</v>
          </cell>
          <cell r="E82">
            <v>0</v>
          </cell>
          <cell r="F82" t="str">
            <v>島根40ゆ8624</v>
          </cell>
          <cell r="G82" t="str">
            <v>17 514</v>
          </cell>
          <cell r="H82" t="str">
            <v>貨物</v>
          </cell>
          <cell r="I82" t="str">
            <v>スズキエブリィ</v>
          </cell>
          <cell r="J82" t="str">
            <v>V-DE51V</v>
          </cell>
          <cell r="K82" t="str">
            <v>DE51V-749819</v>
          </cell>
          <cell r="L82" t="str">
            <v>15 512</v>
          </cell>
          <cell r="M82">
            <v>0</v>
          </cell>
          <cell r="O82">
            <v>329</v>
          </cell>
          <cell r="P82">
            <v>174</v>
          </cell>
          <cell r="Q82">
            <v>139</v>
          </cell>
          <cell r="R82">
            <v>1230</v>
          </cell>
          <cell r="S82">
            <v>770</v>
          </cell>
          <cell r="T82">
            <v>0.64999997615814209</v>
          </cell>
          <cell r="U82" t="str">
            <v>2/4</v>
          </cell>
          <cell r="W82">
            <v>0</v>
          </cell>
          <cell r="X82">
            <v>0</v>
          </cell>
          <cell r="Y82" t="str">
            <v>元大社</v>
          </cell>
          <cell r="Z82">
            <v>0</v>
          </cell>
          <cell r="AA82">
            <v>8800</v>
          </cell>
          <cell r="AB82">
            <v>0</v>
          </cell>
          <cell r="AD82" t="b">
            <v>0</v>
          </cell>
          <cell r="AE82" t="b">
            <v>0</v>
          </cell>
          <cell r="AF82">
            <v>9</v>
          </cell>
          <cell r="AG82">
            <v>0</v>
          </cell>
          <cell r="AH82" t="str">
            <v>軽自動車</v>
          </cell>
          <cell r="AI82" t="str">
            <v>バン</v>
          </cell>
          <cell r="AJ82" t="str">
            <v>ガソリン</v>
          </cell>
          <cell r="AK82" t="str">
            <v>350/250</v>
          </cell>
          <cell r="AL82" t="str">
            <v>F6A</v>
          </cell>
          <cell r="AO82">
            <v>0</v>
          </cell>
        </row>
        <row r="83">
          <cell r="B83" t="str">
            <v>出雲</v>
          </cell>
          <cell r="C83" t="str">
            <v>会計管理課</v>
          </cell>
          <cell r="D83" t="str">
            <v>101</v>
          </cell>
          <cell r="E83">
            <v>1030</v>
          </cell>
          <cell r="F83" t="str">
            <v>島根44ひ3383</v>
          </cell>
          <cell r="G83" t="str">
            <v>17 331</v>
          </cell>
          <cell r="H83" t="str">
            <v>貨物</v>
          </cell>
          <cell r="I83" t="str">
            <v>トヨタカローラバン</v>
          </cell>
          <cell r="J83" t="str">
            <v>GG-EE103V</v>
          </cell>
          <cell r="K83" t="str">
            <v>EE103-6034585</v>
          </cell>
          <cell r="L83" t="str">
            <v>11 4 1</v>
          </cell>
          <cell r="M83">
            <v>0</v>
          </cell>
          <cell r="O83">
            <v>426</v>
          </cell>
          <cell r="P83">
            <v>143</v>
          </cell>
          <cell r="Q83">
            <v>168</v>
          </cell>
          <cell r="R83">
            <v>1475</v>
          </cell>
          <cell r="S83">
            <v>950</v>
          </cell>
          <cell r="T83">
            <v>1.4900000095367432</v>
          </cell>
          <cell r="U83" t="str">
            <v>2/5</v>
          </cell>
          <cell r="W83">
            <v>0</v>
          </cell>
          <cell r="X83">
            <v>0</v>
          </cell>
          <cell r="Y83" t="str">
            <v>平田より　平成17年3月31日廃車</v>
          </cell>
          <cell r="Z83">
            <v>0</v>
          </cell>
          <cell r="AA83">
            <v>8800</v>
          </cell>
          <cell r="AB83">
            <v>0</v>
          </cell>
          <cell r="AC83" t="str">
            <v>バン：小型</v>
          </cell>
          <cell r="AD83" t="b">
            <v>0</v>
          </cell>
          <cell r="AE83" t="b">
            <v>1</v>
          </cell>
          <cell r="AF83">
            <v>13</v>
          </cell>
          <cell r="AG83">
            <v>4</v>
          </cell>
          <cell r="AH83" t="str">
            <v>小型</v>
          </cell>
          <cell r="AI83" t="str">
            <v>バン</v>
          </cell>
          <cell r="AJ83" t="str">
            <v>ガソリン</v>
          </cell>
          <cell r="AK83" t="str">
            <v>400/250</v>
          </cell>
          <cell r="AL83" t="str">
            <v>5E</v>
          </cell>
        </row>
        <row r="84">
          <cell r="B84" t="str">
            <v>出雲</v>
          </cell>
          <cell r="C84" t="str">
            <v>会計管理課</v>
          </cell>
          <cell r="D84" t="str">
            <v>102</v>
          </cell>
          <cell r="E84">
            <v>1018</v>
          </cell>
          <cell r="F84" t="str">
            <v>島根57み9525</v>
          </cell>
          <cell r="G84" t="str">
            <v>19 3 9</v>
          </cell>
          <cell r="H84" t="str">
            <v>乗用</v>
          </cell>
          <cell r="I84" t="str">
            <v>トヨタカローラ</v>
          </cell>
          <cell r="J84" t="str">
            <v>E-EE104G</v>
          </cell>
          <cell r="K84" t="str">
            <v>EE104-0033596</v>
          </cell>
          <cell r="L84" t="str">
            <v>10 310</v>
          </cell>
          <cell r="M84">
            <v>0</v>
          </cell>
          <cell r="O84">
            <v>426</v>
          </cell>
          <cell r="P84">
            <v>143</v>
          </cell>
          <cell r="Q84">
            <v>168</v>
          </cell>
          <cell r="R84">
            <v>1235</v>
          </cell>
          <cell r="S84">
            <v>960</v>
          </cell>
          <cell r="T84">
            <v>1.4900000095367432</v>
          </cell>
          <cell r="U84" t="str">
            <v>5</v>
          </cell>
          <cell r="W84">
            <v>0</v>
          </cell>
          <cell r="X84">
            <v>0</v>
          </cell>
          <cell r="Y84" t="str">
            <v>平田より　平成17年3月31日廃車</v>
          </cell>
          <cell r="Z84">
            <v>0</v>
          </cell>
          <cell r="AA84">
            <v>25200</v>
          </cell>
          <cell r="AB84">
            <v>0</v>
          </cell>
          <cell r="AC84" t="str">
            <v>バン：小型</v>
          </cell>
          <cell r="AD84" t="b">
            <v>0</v>
          </cell>
          <cell r="AE84" t="b">
            <v>1</v>
          </cell>
          <cell r="AF84">
            <v>12</v>
          </cell>
          <cell r="AG84">
            <v>3</v>
          </cell>
          <cell r="AH84" t="str">
            <v>小型</v>
          </cell>
          <cell r="AI84" t="str">
            <v>ステーションワゴン</v>
          </cell>
          <cell r="AJ84" t="str">
            <v>ガソリン</v>
          </cell>
          <cell r="AK84" t="str">
            <v>-</v>
          </cell>
          <cell r="AL84" t="str">
            <v>5E</v>
          </cell>
        </row>
        <row r="85">
          <cell r="B85" t="str">
            <v>出雲</v>
          </cell>
          <cell r="C85" t="str">
            <v>会計管理課</v>
          </cell>
          <cell r="D85" t="str">
            <v>103</v>
          </cell>
          <cell r="E85">
            <v>1023</v>
          </cell>
          <cell r="F85" t="str">
            <v>島根44ひ3378</v>
          </cell>
          <cell r="G85" t="str">
            <v>17 331</v>
          </cell>
          <cell r="H85" t="str">
            <v>貨物</v>
          </cell>
          <cell r="I85" t="str">
            <v>トヨタカローラバン</v>
          </cell>
          <cell r="J85" t="str">
            <v>GG-EE103V</v>
          </cell>
          <cell r="K85" t="str">
            <v>EE103-0077634</v>
          </cell>
          <cell r="L85" t="str">
            <v>11 4 1</v>
          </cell>
          <cell r="M85">
            <v>0</v>
          </cell>
          <cell r="O85">
            <v>426</v>
          </cell>
          <cell r="P85">
            <v>143</v>
          </cell>
          <cell r="Q85">
            <v>168</v>
          </cell>
          <cell r="R85">
            <v>1460</v>
          </cell>
          <cell r="S85">
            <v>950</v>
          </cell>
          <cell r="T85">
            <v>1.4900000095367432</v>
          </cell>
          <cell r="U85" t="str">
            <v>2/5</v>
          </cell>
          <cell r="W85">
            <v>0</v>
          </cell>
          <cell r="X85">
            <v>0</v>
          </cell>
          <cell r="Y85" t="str">
            <v>平田より　平成17年3月31日廃車</v>
          </cell>
          <cell r="Z85">
            <v>0</v>
          </cell>
          <cell r="AA85">
            <v>8800</v>
          </cell>
          <cell r="AB85">
            <v>0</v>
          </cell>
          <cell r="AC85" t="str">
            <v>バン：小型</v>
          </cell>
          <cell r="AD85" t="b">
            <v>0</v>
          </cell>
          <cell r="AE85" t="b">
            <v>1</v>
          </cell>
          <cell r="AF85">
            <v>13</v>
          </cell>
          <cell r="AG85">
            <v>4</v>
          </cell>
          <cell r="AH85" t="str">
            <v>小型</v>
          </cell>
          <cell r="AI85" t="str">
            <v>バン</v>
          </cell>
          <cell r="AJ85" t="str">
            <v>ガソリン</v>
          </cell>
          <cell r="AK85" t="str">
            <v>400/250</v>
          </cell>
          <cell r="AL85" t="str">
            <v>5E</v>
          </cell>
        </row>
        <row r="86">
          <cell r="B86" t="str">
            <v>出雲</v>
          </cell>
          <cell r="C86" t="str">
            <v>会計管理課</v>
          </cell>
          <cell r="D86" t="str">
            <v>104</v>
          </cell>
          <cell r="E86">
            <v>1024</v>
          </cell>
          <cell r="F86" t="str">
            <v>島根44ひ3381</v>
          </cell>
          <cell r="G86" t="str">
            <v>17 331</v>
          </cell>
          <cell r="H86" t="str">
            <v>貨物</v>
          </cell>
          <cell r="I86" t="str">
            <v>トヨタカローラバン</v>
          </cell>
          <cell r="J86" t="str">
            <v>GG-EE103V</v>
          </cell>
          <cell r="K86" t="str">
            <v>EE103-0077479</v>
          </cell>
          <cell r="L86" t="str">
            <v>11 4 1</v>
          </cell>
          <cell r="M86">
            <v>0</v>
          </cell>
          <cell r="O86">
            <v>426</v>
          </cell>
          <cell r="P86">
            <v>143</v>
          </cell>
          <cell r="Q86">
            <v>168</v>
          </cell>
          <cell r="R86">
            <v>1475</v>
          </cell>
          <cell r="S86">
            <v>950</v>
          </cell>
          <cell r="T86">
            <v>1.4900000095367432</v>
          </cell>
          <cell r="U86" t="str">
            <v>2/5</v>
          </cell>
          <cell r="W86">
            <v>0</v>
          </cell>
          <cell r="X86">
            <v>0</v>
          </cell>
          <cell r="Y86" t="str">
            <v>平田より　平成17年3月31日廃車</v>
          </cell>
          <cell r="Z86">
            <v>0</v>
          </cell>
          <cell r="AA86">
            <v>8800</v>
          </cell>
          <cell r="AB86">
            <v>0</v>
          </cell>
          <cell r="AC86" t="str">
            <v>バン：小型</v>
          </cell>
          <cell r="AD86" t="b">
            <v>0</v>
          </cell>
          <cell r="AE86" t="b">
            <v>1</v>
          </cell>
          <cell r="AF86">
            <v>13</v>
          </cell>
          <cell r="AG86">
            <v>4</v>
          </cell>
          <cell r="AH86" t="str">
            <v>小型</v>
          </cell>
          <cell r="AI86" t="str">
            <v>バン</v>
          </cell>
          <cell r="AJ86" t="str">
            <v>ガソリン</v>
          </cell>
          <cell r="AK86" t="str">
            <v>400/250</v>
          </cell>
          <cell r="AL86" t="str">
            <v>5E</v>
          </cell>
        </row>
        <row r="87">
          <cell r="B87" t="str">
            <v>出雲</v>
          </cell>
          <cell r="C87" t="str">
            <v>会計管理課</v>
          </cell>
          <cell r="D87" t="str">
            <v>105</v>
          </cell>
          <cell r="E87">
            <v>1035</v>
          </cell>
          <cell r="F87" t="str">
            <v>島根44は3988</v>
          </cell>
          <cell r="G87" t="str">
            <v>17 427</v>
          </cell>
          <cell r="H87" t="str">
            <v>貨物</v>
          </cell>
          <cell r="I87" t="str">
            <v>トヨタカローラバン</v>
          </cell>
          <cell r="J87" t="str">
            <v>R-EE103V</v>
          </cell>
          <cell r="K87" t="str">
            <v>EE103-0049650</v>
          </cell>
          <cell r="L87" t="str">
            <v xml:space="preserve"> 8 425</v>
          </cell>
          <cell r="M87">
            <v>0</v>
          </cell>
          <cell r="O87">
            <v>426</v>
          </cell>
          <cell r="P87">
            <v>143</v>
          </cell>
          <cell r="Q87">
            <v>168</v>
          </cell>
          <cell r="R87">
            <v>1475</v>
          </cell>
          <cell r="S87">
            <v>950</v>
          </cell>
          <cell r="T87">
            <v>1.4900000095367432</v>
          </cell>
          <cell r="U87" t="str">
            <v>2/5</v>
          </cell>
          <cell r="W87">
            <v>0</v>
          </cell>
          <cell r="X87">
            <v>0</v>
          </cell>
          <cell r="Y87" t="str">
            <v>平田</v>
          </cell>
          <cell r="Z87">
            <v>0</v>
          </cell>
          <cell r="AA87">
            <v>8800</v>
          </cell>
          <cell r="AB87">
            <v>0</v>
          </cell>
          <cell r="AC87" t="str">
            <v>バン：小型</v>
          </cell>
          <cell r="AD87" t="b">
            <v>0</v>
          </cell>
          <cell r="AE87" t="b">
            <v>1</v>
          </cell>
          <cell r="AF87">
            <v>10</v>
          </cell>
          <cell r="AG87">
            <v>4</v>
          </cell>
          <cell r="AH87" t="str">
            <v>小型</v>
          </cell>
          <cell r="AI87" t="str">
            <v>バン</v>
          </cell>
          <cell r="AJ87" t="str">
            <v>ガソリン</v>
          </cell>
          <cell r="AK87" t="str">
            <v>400/250</v>
          </cell>
          <cell r="AL87" t="str">
            <v>5E</v>
          </cell>
        </row>
        <row r="88">
          <cell r="B88" t="str">
            <v>出雲</v>
          </cell>
          <cell r="C88" t="str">
            <v>会計管理課</v>
          </cell>
          <cell r="D88" t="str">
            <v>106</v>
          </cell>
          <cell r="E88">
            <v>1014</v>
          </cell>
          <cell r="F88" t="str">
            <v>島根44ひ3377</v>
          </cell>
          <cell r="G88" t="str">
            <v>17 331</v>
          </cell>
          <cell r="H88" t="str">
            <v>貨物</v>
          </cell>
          <cell r="I88" t="str">
            <v>トヨタカローラバン</v>
          </cell>
          <cell r="J88" t="str">
            <v>GG-EE103V</v>
          </cell>
          <cell r="K88" t="str">
            <v>EE103-6034534</v>
          </cell>
          <cell r="L88" t="str">
            <v>11 4 1</v>
          </cell>
          <cell r="M88">
            <v>0</v>
          </cell>
          <cell r="O88">
            <v>426</v>
          </cell>
          <cell r="P88">
            <v>143</v>
          </cell>
          <cell r="Q88">
            <v>168</v>
          </cell>
          <cell r="R88">
            <v>1475</v>
          </cell>
          <cell r="S88">
            <v>950</v>
          </cell>
          <cell r="T88">
            <v>1.4900000095367432</v>
          </cell>
          <cell r="U88" t="str">
            <v>2/5</v>
          </cell>
          <cell r="W88">
            <v>0</v>
          </cell>
          <cell r="X88">
            <v>0</v>
          </cell>
          <cell r="Y88" t="str">
            <v>平田より　平成17年3月31日廃車</v>
          </cell>
          <cell r="Z88">
            <v>0</v>
          </cell>
          <cell r="AA88">
            <v>8800</v>
          </cell>
          <cell r="AB88">
            <v>0</v>
          </cell>
          <cell r="AC88" t="str">
            <v>バン：小型</v>
          </cell>
          <cell r="AD88" t="b">
            <v>0</v>
          </cell>
          <cell r="AE88" t="b">
            <v>1</v>
          </cell>
          <cell r="AF88">
            <v>13</v>
          </cell>
          <cell r="AG88">
            <v>4</v>
          </cell>
          <cell r="AH88" t="str">
            <v>小型</v>
          </cell>
          <cell r="AI88" t="str">
            <v>バン</v>
          </cell>
          <cell r="AJ88" t="str">
            <v>ガソリン</v>
          </cell>
          <cell r="AK88" t="str">
            <v>400/250</v>
          </cell>
          <cell r="AL88" t="str">
            <v>5E</v>
          </cell>
        </row>
        <row r="89">
          <cell r="B89" t="str">
            <v>出雲</v>
          </cell>
          <cell r="C89" t="str">
            <v>会計管理課</v>
          </cell>
          <cell r="D89" t="str">
            <v>107</v>
          </cell>
          <cell r="E89">
            <v>1015</v>
          </cell>
          <cell r="F89" t="str">
            <v>島根44ひ3379</v>
          </cell>
          <cell r="G89" t="str">
            <v>17 331</v>
          </cell>
          <cell r="H89" t="str">
            <v>貨物</v>
          </cell>
          <cell r="I89" t="str">
            <v>トヨタカローラ</v>
          </cell>
          <cell r="J89" t="str">
            <v>GG-EE103V</v>
          </cell>
          <cell r="K89" t="str">
            <v>EE103-6034394</v>
          </cell>
          <cell r="L89" t="str">
            <v>11 4 1</v>
          </cell>
          <cell r="M89">
            <v>0</v>
          </cell>
          <cell r="O89">
            <v>426</v>
          </cell>
          <cell r="P89">
            <v>143</v>
          </cell>
          <cell r="Q89">
            <v>168</v>
          </cell>
          <cell r="R89">
            <v>1475</v>
          </cell>
          <cell r="S89">
            <v>950</v>
          </cell>
          <cell r="T89">
            <v>1.4900000095367432</v>
          </cell>
          <cell r="U89" t="str">
            <v>2/5</v>
          </cell>
          <cell r="W89">
            <v>0</v>
          </cell>
          <cell r="X89">
            <v>0</v>
          </cell>
          <cell r="Y89" t="str">
            <v>平田より　平成17年3月31日廃車</v>
          </cell>
          <cell r="Z89">
            <v>0</v>
          </cell>
          <cell r="AA89">
            <v>8800</v>
          </cell>
          <cell r="AB89">
            <v>0</v>
          </cell>
          <cell r="AC89" t="str">
            <v>バン：小型</v>
          </cell>
          <cell r="AD89" t="b">
            <v>0</v>
          </cell>
          <cell r="AE89" t="b">
            <v>1</v>
          </cell>
          <cell r="AF89">
            <v>13</v>
          </cell>
          <cell r="AG89">
            <v>4</v>
          </cell>
          <cell r="AH89" t="str">
            <v>小型</v>
          </cell>
          <cell r="AI89" t="str">
            <v>バン</v>
          </cell>
          <cell r="AJ89" t="str">
            <v>ガソリン</v>
          </cell>
          <cell r="AK89" t="str">
            <v>400/250</v>
          </cell>
          <cell r="AL89" t="str">
            <v>5E</v>
          </cell>
        </row>
        <row r="90">
          <cell r="B90" t="str">
            <v>出雲</v>
          </cell>
          <cell r="C90" t="str">
            <v>会計管理課</v>
          </cell>
          <cell r="D90" t="str">
            <v>108</v>
          </cell>
          <cell r="E90">
            <v>1040</v>
          </cell>
          <cell r="F90" t="str">
            <v>島根44は248</v>
          </cell>
          <cell r="G90" t="str">
            <v>17 427</v>
          </cell>
          <cell r="H90" t="str">
            <v>貨物</v>
          </cell>
          <cell r="I90" t="str">
            <v>マツダファミリア</v>
          </cell>
          <cell r="J90" t="str">
            <v>R-BVFY10</v>
          </cell>
          <cell r="K90" t="str">
            <v>VFY10-501804</v>
          </cell>
          <cell r="L90" t="str">
            <v>10 423</v>
          </cell>
          <cell r="M90">
            <v>0</v>
          </cell>
          <cell r="O90">
            <v>417</v>
          </cell>
          <cell r="P90">
            <v>149</v>
          </cell>
          <cell r="Q90">
            <v>166</v>
          </cell>
          <cell r="R90">
            <v>1505</v>
          </cell>
          <cell r="S90">
            <v>980</v>
          </cell>
          <cell r="T90">
            <v>1.4900000095367432</v>
          </cell>
          <cell r="U90" t="str">
            <v>2/5</v>
          </cell>
          <cell r="W90">
            <v>0</v>
          </cell>
          <cell r="X90">
            <v>0</v>
          </cell>
          <cell r="Y90" t="str">
            <v>平田より　平成17年3月31日廃車</v>
          </cell>
          <cell r="Z90">
            <v>0</v>
          </cell>
          <cell r="AA90">
            <v>8800</v>
          </cell>
          <cell r="AB90">
            <v>0</v>
          </cell>
          <cell r="AC90" t="str">
            <v>バン：小型</v>
          </cell>
          <cell r="AD90" t="b">
            <v>0</v>
          </cell>
          <cell r="AE90" t="b">
            <v>1</v>
          </cell>
          <cell r="AF90">
            <v>9</v>
          </cell>
          <cell r="AG90">
            <v>4</v>
          </cell>
          <cell r="AH90" t="str">
            <v>小型</v>
          </cell>
          <cell r="AI90" t="str">
            <v>バン</v>
          </cell>
          <cell r="AJ90" t="str">
            <v>ガソリン</v>
          </cell>
          <cell r="AK90" t="str">
            <v>400/250</v>
          </cell>
          <cell r="AL90" t="str">
            <v>GA15</v>
          </cell>
        </row>
        <row r="91">
          <cell r="B91" t="str">
            <v>出雲</v>
          </cell>
          <cell r="C91" t="str">
            <v>会計管理課</v>
          </cell>
          <cell r="D91" t="str">
            <v>109</v>
          </cell>
          <cell r="E91">
            <v>1045</v>
          </cell>
          <cell r="F91" t="str">
            <v>島根50ま3259</v>
          </cell>
          <cell r="G91" t="str">
            <v>18 4 6</v>
          </cell>
          <cell r="H91" t="str">
            <v>乗用</v>
          </cell>
          <cell r="I91" t="str">
            <v>スズキ</v>
          </cell>
          <cell r="J91" t="str">
            <v>LA-HA23S</v>
          </cell>
          <cell r="K91" t="str">
            <v>HA23S-701788</v>
          </cell>
          <cell r="L91" t="str">
            <v>15 4 7</v>
          </cell>
          <cell r="M91">
            <v>0</v>
          </cell>
          <cell r="O91">
            <v>339</v>
          </cell>
          <cell r="P91">
            <v>145</v>
          </cell>
          <cell r="Q91">
            <v>147</v>
          </cell>
          <cell r="R91">
            <v>920</v>
          </cell>
          <cell r="S91">
            <v>700</v>
          </cell>
          <cell r="T91">
            <v>0.64999997615814209</v>
          </cell>
          <cell r="U91" t="str">
            <v>4</v>
          </cell>
          <cell r="V91" t="str">
            <v>農協</v>
          </cell>
          <cell r="W91">
            <v>0</v>
          </cell>
          <cell r="X91">
            <v>0</v>
          </cell>
          <cell r="Y91" t="str">
            <v>平田より</v>
          </cell>
          <cell r="Z91">
            <v>0</v>
          </cell>
          <cell r="AA91">
            <v>8800</v>
          </cell>
          <cell r="AB91">
            <v>0</v>
          </cell>
          <cell r="AC91" t="str">
            <v>バン：小型</v>
          </cell>
          <cell r="AD91" t="b">
            <v>0</v>
          </cell>
          <cell r="AE91" t="b">
            <v>1</v>
          </cell>
          <cell r="AF91">
            <v>17</v>
          </cell>
          <cell r="AH91" t="str">
            <v>軽自動車</v>
          </cell>
          <cell r="AI91" t="str">
            <v>箱型</v>
          </cell>
          <cell r="AJ91" t="str">
            <v>ガソリン</v>
          </cell>
          <cell r="AK91" t="str">
            <v>-</v>
          </cell>
          <cell r="AL91" t="str">
            <v>K6A</v>
          </cell>
        </row>
        <row r="92">
          <cell r="B92" t="str">
            <v>出雲</v>
          </cell>
          <cell r="C92" t="str">
            <v>会計管理課</v>
          </cell>
          <cell r="D92" t="str">
            <v>110</v>
          </cell>
          <cell r="E92">
            <v>0</v>
          </cell>
          <cell r="F92" t="str">
            <v>島根40ゆ9880</v>
          </cell>
          <cell r="G92" t="str">
            <v>17 613</v>
          </cell>
          <cell r="H92" t="str">
            <v>貨物</v>
          </cell>
          <cell r="I92" t="str">
            <v>スズキ</v>
          </cell>
          <cell r="J92" t="str">
            <v>V-DE5V</v>
          </cell>
          <cell r="K92" t="str">
            <v>DE51V-773937</v>
          </cell>
          <cell r="L92" t="str">
            <v xml:space="preserve"> 7 614</v>
          </cell>
          <cell r="M92">
            <v>0</v>
          </cell>
          <cell r="O92">
            <v>329</v>
          </cell>
          <cell r="P92">
            <v>174</v>
          </cell>
          <cell r="Q92">
            <v>139</v>
          </cell>
          <cell r="R92">
            <v>1250</v>
          </cell>
          <cell r="S92">
            <v>780</v>
          </cell>
          <cell r="T92">
            <v>0.64999997615814209</v>
          </cell>
          <cell r="U92" t="str">
            <v>2/4</v>
          </cell>
          <cell r="W92">
            <v>0</v>
          </cell>
          <cell r="X92">
            <v>0</v>
          </cell>
          <cell r="Y92">
            <v>0</v>
          </cell>
          <cell r="Z92">
            <v>8800</v>
          </cell>
          <cell r="AA92">
            <v>0</v>
          </cell>
          <cell r="AD92" t="b">
            <v>0</v>
          </cell>
          <cell r="AE92" t="b">
            <v>0</v>
          </cell>
          <cell r="AF92">
            <v>9</v>
          </cell>
          <cell r="AG92">
            <v>0</v>
          </cell>
          <cell r="AH92" t="str">
            <v>軽自動車</v>
          </cell>
          <cell r="AI92" t="str">
            <v>バン</v>
          </cell>
          <cell r="AJ92" t="str">
            <v>ガソリン</v>
          </cell>
          <cell r="AK92" t="str">
            <v>350/250</v>
          </cell>
          <cell r="AL92" t="str">
            <v>F6A</v>
          </cell>
          <cell r="AO92">
            <v>0</v>
          </cell>
        </row>
        <row r="93">
          <cell r="B93" t="str">
            <v>出雲</v>
          </cell>
          <cell r="C93" t="str">
            <v>会計管理課</v>
          </cell>
          <cell r="D93" t="str">
            <v>111</v>
          </cell>
          <cell r="E93">
            <v>0</v>
          </cell>
          <cell r="F93" t="str">
            <v>島根40ゆ9416</v>
          </cell>
          <cell r="G93" t="str">
            <v>17 930</v>
          </cell>
          <cell r="H93" t="str">
            <v>貨物</v>
          </cell>
          <cell r="I93" t="str">
            <v>スズキ</v>
          </cell>
          <cell r="J93" t="str">
            <v>V-DE51V</v>
          </cell>
          <cell r="K93" t="str">
            <v>DE51V-771660</v>
          </cell>
          <cell r="L93" t="str">
            <v xml:space="preserve"> 7 530</v>
          </cell>
          <cell r="M93">
            <v>0</v>
          </cell>
          <cell r="O93">
            <v>329</v>
          </cell>
          <cell r="P93">
            <v>174</v>
          </cell>
          <cell r="Q93">
            <v>139</v>
          </cell>
          <cell r="R93">
            <v>1250</v>
          </cell>
          <cell r="S93">
            <v>780</v>
          </cell>
          <cell r="T93">
            <v>0.64999997615814209</v>
          </cell>
          <cell r="U93" t="str">
            <v>2/4</v>
          </cell>
          <cell r="W93">
            <v>0</v>
          </cell>
          <cell r="X93">
            <v>0</v>
          </cell>
          <cell r="Y93">
            <v>0</v>
          </cell>
          <cell r="Z93">
            <v>8800</v>
          </cell>
          <cell r="AA93">
            <v>0</v>
          </cell>
          <cell r="AD93" t="b">
            <v>0</v>
          </cell>
          <cell r="AE93" t="b">
            <v>0</v>
          </cell>
          <cell r="AF93">
            <v>9</v>
          </cell>
          <cell r="AG93">
            <v>0</v>
          </cell>
          <cell r="AH93" t="str">
            <v>軽自動車</v>
          </cell>
          <cell r="AI93" t="str">
            <v>バン</v>
          </cell>
          <cell r="AJ93" t="str">
            <v>ガソリン</v>
          </cell>
          <cell r="AK93" t="str">
            <v>350/250</v>
          </cell>
          <cell r="AL93" t="str">
            <v>F6A</v>
          </cell>
          <cell r="AO93">
            <v>0</v>
          </cell>
        </row>
        <row r="94">
          <cell r="B94" t="str">
            <v>出雲</v>
          </cell>
          <cell r="C94" t="str">
            <v>会計管理課</v>
          </cell>
          <cell r="D94" t="str">
            <v>112</v>
          </cell>
          <cell r="E94">
            <v>0</v>
          </cell>
          <cell r="F94" t="str">
            <v>島根57て2511</v>
          </cell>
          <cell r="G94" t="str">
            <v>181213</v>
          </cell>
          <cell r="H94" t="str">
            <v>乗用</v>
          </cell>
          <cell r="I94" t="str">
            <v>トヨタエスティマ</v>
          </cell>
          <cell r="J94" t="str">
            <v>Y-CXR10G</v>
          </cell>
          <cell r="K94" t="str">
            <v>CXR10-0050009</v>
          </cell>
          <cell r="L94" t="str">
            <v xml:space="preserve"> 51028</v>
          </cell>
          <cell r="M94">
            <v>0</v>
          </cell>
          <cell r="O94">
            <v>469</v>
          </cell>
          <cell r="P94">
            <v>179</v>
          </cell>
          <cell r="Q94">
            <v>169</v>
          </cell>
          <cell r="R94">
            <v>2080</v>
          </cell>
          <cell r="S94">
            <v>1640</v>
          </cell>
          <cell r="T94">
            <v>2.1800000667572021</v>
          </cell>
          <cell r="U94" t="str">
            <v>8</v>
          </cell>
          <cell r="W94">
            <v>0</v>
          </cell>
          <cell r="X94">
            <v>0</v>
          </cell>
          <cell r="Y94" t="str">
            <v>元大社</v>
          </cell>
          <cell r="Z94">
            <v>0</v>
          </cell>
          <cell r="AA94">
            <v>50400</v>
          </cell>
          <cell r="AB94">
            <v>0</v>
          </cell>
          <cell r="AD94" t="b">
            <v>0</v>
          </cell>
          <cell r="AE94" t="b">
            <v>0</v>
          </cell>
          <cell r="AF94">
            <v>7</v>
          </cell>
          <cell r="AG94">
            <v>10</v>
          </cell>
          <cell r="AH94" t="str">
            <v>小型</v>
          </cell>
          <cell r="AI94" t="str">
            <v>ステーションワゴン</v>
          </cell>
          <cell r="AJ94" t="str">
            <v>軽油</v>
          </cell>
          <cell r="AL94" t="str">
            <v>3C</v>
          </cell>
          <cell r="AO94">
            <v>0</v>
          </cell>
        </row>
        <row r="95">
          <cell r="B95" t="str">
            <v>出雲</v>
          </cell>
          <cell r="C95" t="str">
            <v>会計管理課</v>
          </cell>
          <cell r="D95" t="str">
            <v>113</v>
          </cell>
          <cell r="E95">
            <v>0</v>
          </cell>
          <cell r="F95" t="str">
            <v>島根57む3476</v>
          </cell>
          <cell r="G95" t="str">
            <v>17 412</v>
          </cell>
          <cell r="H95" t="str">
            <v>乗用</v>
          </cell>
          <cell r="I95" t="str">
            <v>ホンダロゴ</v>
          </cell>
          <cell r="J95" t="str">
            <v>B-GA3</v>
          </cell>
          <cell r="K95" t="str">
            <v>GA3-3071573</v>
          </cell>
          <cell r="L95" t="str">
            <v>10 413</v>
          </cell>
          <cell r="M95">
            <v>0</v>
          </cell>
          <cell r="O95">
            <v>375</v>
          </cell>
          <cell r="P95">
            <v>149</v>
          </cell>
          <cell r="Q95">
            <v>164</v>
          </cell>
          <cell r="R95">
            <v>1155</v>
          </cell>
          <cell r="S95">
            <v>880</v>
          </cell>
          <cell r="T95">
            <v>1.3400000333786011</v>
          </cell>
          <cell r="U95" t="str">
            <v>5</v>
          </cell>
          <cell r="W95">
            <v>0</v>
          </cell>
          <cell r="X95">
            <v>0</v>
          </cell>
          <cell r="Y95" t="str">
            <v>元大社</v>
          </cell>
          <cell r="AA95">
            <v>25200</v>
          </cell>
          <cell r="AB95">
            <v>0</v>
          </cell>
          <cell r="AD95" t="b">
            <v>0</v>
          </cell>
          <cell r="AE95" t="b">
            <v>0</v>
          </cell>
          <cell r="AF95">
            <v>12</v>
          </cell>
          <cell r="AG95">
            <v>4</v>
          </cell>
          <cell r="AH95" t="str">
            <v>小型</v>
          </cell>
          <cell r="AI95" t="str">
            <v>箱型</v>
          </cell>
          <cell r="AJ95" t="str">
            <v>ガソリン</v>
          </cell>
          <cell r="AL95" t="str">
            <v>D13B</v>
          </cell>
          <cell r="AO95">
            <v>0</v>
          </cell>
        </row>
        <row r="96">
          <cell r="B96" t="str">
            <v>出雲</v>
          </cell>
          <cell r="C96" t="str">
            <v>会計管理課</v>
          </cell>
          <cell r="D96" t="str">
            <v>114</v>
          </cell>
          <cell r="E96">
            <v>0</v>
          </cell>
          <cell r="F96" t="str">
            <v>島根57ほ5522</v>
          </cell>
          <cell r="G96" t="str">
            <v>18 322</v>
          </cell>
          <cell r="H96" t="str">
            <v>乗用</v>
          </cell>
          <cell r="I96" t="str">
            <v>トヨタスターレット</v>
          </cell>
          <cell r="J96" t="str">
            <v>E-EP91</v>
          </cell>
          <cell r="K96" t="str">
            <v>EP91-0208325</v>
          </cell>
          <cell r="L96" t="str">
            <v xml:space="preserve"> 9 319</v>
          </cell>
          <cell r="M96">
            <v>0</v>
          </cell>
          <cell r="O96">
            <v>374</v>
          </cell>
          <cell r="P96">
            <v>140</v>
          </cell>
          <cell r="Q96">
            <v>162</v>
          </cell>
          <cell r="R96">
            <v>1175</v>
          </cell>
          <cell r="S96">
            <v>900</v>
          </cell>
          <cell r="T96">
            <v>1.3300000429153442</v>
          </cell>
          <cell r="U96" t="str">
            <v>5</v>
          </cell>
          <cell r="W96">
            <v>0</v>
          </cell>
          <cell r="X96">
            <v>0</v>
          </cell>
          <cell r="Y96" t="str">
            <v>元大社</v>
          </cell>
          <cell r="Z96">
            <v>0</v>
          </cell>
          <cell r="AA96">
            <v>25200</v>
          </cell>
          <cell r="AB96">
            <v>0</v>
          </cell>
          <cell r="AD96" t="b">
            <v>0</v>
          </cell>
          <cell r="AE96" t="b">
            <v>0</v>
          </cell>
          <cell r="AF96">
            <v>11</v>
          </cell>
          <cell r="AG96">
            <v>3</v>
          </cell>
          <cell r="AH96" t="str">
            <v>小型</v>
          </cell>
          <cell r="AI96" t="str">
            <v>箱型</v>
          </cell>
          <cell r="AJ96" t="str">
            <v>ガソリン</v>
          </cell>
          <cell r="AL96" t="str">
            <v>4E</v>
          </cell>
          <cell r="AO96">
            <v>0</v>
          </cell>
        </row>
        <row r="97">
          <cell r="B97" t="str">
            <v>出雲</v>
          </cell>
          <cell r="C97" t="str">
            <v>会計管理課</v>
          </cell>
          <cell r="D97" t="str">
            <v>115</v>
          </cell>
          <cell r="E97">
            <v>0</v>
          </cell>
          <cell r="F97" t="str">
            <v>島根400さ2557</v>
          </cell>
          <cell r="G97" t="str">
            <v>17 517</v>
          </cell>
          <cell r="H97" t="str">
            <v>貨物</v>
          </cell>
          <cell r="I97" t="str">
            <v>トヨタカローラバン</v>
          </cell>
          <cell r="J97" t="str">
            <v>CG-AE109V</v>
          </cell>
          <cell r="K97" t="str">
            <v>AE109-0017727</v>
          </cell>
          <cell r="L97" t="str">
            <v>12 518</v>
          </cell>
          <cell r="M97">
            <v>0</v>
          </cell>
          <cell r="O97">
            <v>426</v>
          </cell>
          <cell r="P97">
            <v>145</v>
          </cell>
          <cell r="Q97">
            <v>168</v>
          </cell>
          <cell r="R97">
            <v>1645</v>
          </cell>
          <cell r="S97">
            <v>1120</v>
          </cell>
          <cell r="T97">
            <v>1.5800000429153442</v>
          </cell>
          <cell r="U97" t="str">
            <v>2/5</v>
          </cell>
          <cell r="W97">
            <v>0</v>
          </cell>
          <cell r="X97">
            <v>0</v>
          </cell>
          <cell r="Y97" t="str">
            <v>多伎</v>
          </cell>
          <cell r="Z97">
            <v>0</v>
          </cell>
          <cell r="AA97">
            <v>8800</v>
          </cell>
          <cell r="AB97">
            <v>0</v>
          </cell>
          <cell r="AD97" t="b">
            <v>0</v>
          </cell>
          <cell r="AE97" t="b">
            <v>0</v>
          </cell>
          <cell r="AF97">
            <v>14</v>
          </cell>
          <cell r="AG97">
            <v>5</v>
          </cell>
          <cell r="AH97" t="str">
            <v>小型</v>
          </cell>
          <cell r="AI97" t="str">
            <v>バン</v>
          </cell>
          <cell r="AJ97" t="str">
            <v>ガソリン</v>
          </cell>
          <cell r="AK97" t="str">
            <v>400/250</v>
          </cell>
          <cell r="AL97" t="str">
            <v>4A</v>
          </cell>
          <cell r="AO97">
            <v>0</v>
          </cell>
        </row>
        <row r="98">
          <cell r="B98" t="str">
            <v>出雲</v>
          </cell>
          <cell r="C98" t="str">
            <v>会計管理課</v>
          </cell>
          <cell r="D98" t="str">
            <v>116</v>
          </cell>
          <cell r="E98">
            <v>0</v>
          </cell>
          <cell r="F98" t="str">
            <v>島根50た9525</v>
          </cell>
          <cell r="G98" t="str">
            <v>17 519</v>
          </cell>
          <cell r="H98" t="str">
            <v>乗用</v>
          </cell>
          <cell r="I98" t="str">
            <v>スズキアルト</v>
          </cell>
          <cell r="J98" t="str">
            <v>E-HA11S</v>
          </cell>
          <cell r="K98" t="str">
            <v>HA11S-153761</v>
          </cell>
          <cell r="L98" t="str">
            <v xml:space="preserve"> 8 520</v>
          </cell>
          <cell r="M98">
            <v>0</v>
          </cell>
          <cell r="O98">
            <v>329</v>
          </cell>
          <cell r="P98">
            <v>140</v>
          </cell>
          <cell r="Q98">
            <v>139</v>
          </cell>
          <cell r="R98">
            <v>850</v>
          </cell>
          <cell r="S98">
            <v>630</v>
          </cell>
          <cell r="T98">
            <v>0.64999997615814209</v>
          </cell>
          <cell r="U98" t="str">
            <v>4</v>
          </cell>
          <cell r="W98">
            <v>0</v>
          </cell>
          <cell r="X98">
            <v>0</v>
          </cell>
          <cell r="Y98" t="str">
            <v>多伎</v>
          </cell>
          <cell r="Z98">
            <v>0</v>
          </cell>
          <cell r="AA98">
            <v>8800</v>
          </cell>
          <cell r="AB98">
            <v>0</v>
          </cell>
          <cell r="AD98" t="b">
            <v>0</v>
          </cell>
          <cell r="AE98" t="b">
            <v>0</v>
          </cell>
          <cell r="AF98">
            <v>10</v>
          </cell>
          <cell r="AG98">
            <v>5</v>
          </cell>
          <cell r="AH98" t="str">
            <v>軽自動車</v>
          </cell>
          <cell r="AI98" t="str">
            <v>箱型</v>
          </cell>
          <cell r="AJ98" t="str">
            <v>ガソリン</v>
          </cell>
          <cell r="AK98" t="str">
            <v>-</v>
          </cell>
          <cell r="AL98" t="str">
            <v>F6A</v>
          </cell>
          <cell r="AO98">
            <v>0</v>
          </cell>
        </row>
        <row r="99">
          <cell r="B99" t="str">
            <v>出雲</v>
          </cell>
          <cell r="C99" t="str">
            <v>会計管理課</v>
          </cell>
          <cell r="D99" t="str">
            <v>117</v>
          </cell>
          <cell r="E99">
            <v>0</v>
          </cell>
          <cell r="F99" t="str">
            <v>島根57な971</v>
          </cell>
          <cell r="G99" t="str">
            <v>17 423</v>
          </cell>
          <cell r="H99" t="str">
            <v>乗用</v>
          </cell>
          <cell r="I99" t="str">
            <v>ニッサンマーチ</v>
          </cell>
          <cell r="J99" t="str">
            <v>E-K11</v>
          </cell>
          <cell r="K99" t="str">
            <v>K11-449423</v>
          </cell>
          <cell r="L99" t="str">
            <v xml:space="preserve"> 8 424</v>
          </cell>
          <cell r="M99">
            <v>0</v>
          </cell>
          <cell r="O99">
            <v>369</v>
          </cell>
          <cell r="P99">
            <v>142</v>
          </cell>
          <cell r="Q99">
            <v>158</v>
          </cell>
          <cell r="R99">
            <v>1045</v>
          </cell>
          <cell r="S99">
            <v>770</v>
          </cell>
          <cell r="T99">
            <v>0.99000000953674316</v>
          </cell>
          <cell r="U99" t="str">
            <v>5</v>
          </cell>
          <cell r="W99">
            <v>0</v>
          </cell>
          <cell r="X99">
            <v>0</v>
          </cell>
          <cell r="Y99" t="str">
            <v>元大社</v>
          </cell>
          <cell r="Z99">
            <v>0</v>
          </cell>
          <cell r="AA99">
            <v>25200</v>
          </cell>
          <cell r="AB99">
            <v>0</v>
          </cell>
          <cell r="AD99" t="b">
            <v>0</v>
          </cell>
          <cell r="AE99" t="b">
            <v>0</v>
          </cell>
          <cell r="AF99">
            <v>10</v>
          </cell>
          <cell r="AG99">
            <v>4</v>
          </cell>
          <cell r="AH99" t="str">
            <v>小型</v>
          </cell>
          <cell r="AI99" t="str">
            <v>箱型</v>
          </cell>
          <cell r="AJ99" t="str">
            <v>ガソリン</v>
          </cell>
          <cell r="AL99" t="str">
            <v>CG10</v>
          </cell>
          <cell r="AO99">
            <v>0</v>
          </cell>
        </row>
        <row r="100">
          <cell r="B100" t="str">
            <v>出雲</v>
          </cell>
          <cell r="C100" t="str">
            <v>会計管理課</v>
          </cell>
          <cell r="D100" t="str">
            <v>118</v>
          </cell>
          <cell r="E100">
            <v>84</v>
          </cell>
          <cell r="F100" t="str">
            <v>島根56ゆ5426</v>
          </cell>
          <cell r="G100" t="str">
            <v>17 522</v>
          </cell>
          <cell r="H100" t="str">
            <v>乗用</v>
          </cell>
          <cell r="I100" t="str">
            <v>マツダ</v>
          </cell>
          <cell r="J100" t="str">
            <v>E-HCFS</v>
          </cell>
          <cell r="K100" t="str">
            <v>HCFS-237743</v>
          </cell>
          <cell r="L100" t="str">
            <v xml:space="preserve"> 2 523</v>
          </cell>
          <cell r="M100">
            <v>2017180</v>
          </cell>
          <cell r="O100">
            <v>469</v>
          </cell>
          <cell r="P100">
            <v>142</v>
          </cell>
          <cell r="Q100">
            <v>169</v>
          </cell>
          <cell r="R100">
            <v>1745</v>
          </cell>
          <cell r="S100">
            <v>1470</v>
          </cell>
          <cell r="T100">
            <v>1.9900000095367432</v>
          </cell>
          <cell r="U100" t="str">
            <v>5</v>
          </cell>
          <cell r="V100" t="str">
            <v>農協</v>
          </cell>
          <cell r="W100">
            <v>0</v>
          </cell>
          <cell r="X100">
            <v>0</v>
          </cell>
          <cell r="Y100" t="str">
            <v>平田より</v>
          </cell>
          <cell r="AA100">
            <v>37800</v>
          </cell>
          <cell r="AB100">
            <v>1100</v>
          </cell>
          <cell r="AC100" t="str">
            <v>乗用車：小型</v>
          </cell>
          <cell r="AD100" t="b">
            <v>0</v>
          </cell>
          <cell r="AE100" t="b">
            <v>0</v>
          </cell>
          <cell r="AF100">
            <v>4</v>
          </cell>
          <cell r="AG100">
            <v>5</v>
          </cell>
          <cell r="AH100" t="str">
            <v>小型</v>
          </cell>
          <cell r="AI100" t="str">
            <v>箱型</v>
          </cell>
          <cell r="AJ100" t="str">
            <v>ガソリン</v>
          </cell>
          <cell r="AL100" t="str">
            <v>JF</v>
          </cell>
        </row>
        <row r="101">
          <cell r="B101" t="str">
            <v>出雲</v>
          </cell>
          <cell r="C101" t="str">
            <v>会計管理課</v>
          </cell>
          <cell r="D101" t="str">
            <v>119</v>
          </cell>
          <cell r="E101">
            <v>0</v>
          </cell>
          <cell r="F101" t="str">
            <v>島根57ち5091</v>
          </cell>
          <cell r="G101" t="str">
            <v>18 318</v>
          </cell>
          <cell r="H101" t="str">
            <v>乗用</v>
          </cell>
          <cell r="I101" t="str">
            <v>ニッサンパルサー</v>
          </cell>
          <cell r="J101" t="str">
            <v>E-FN14</v>
          </cell>
          <cell r="K101" t="str">
            <v>FN14-109100</v>
          </cell>
          <cell r="L101" t="str">
            <v xml:space="preserve"> 5 319</v>
          </cell>
          <cell r="M101">
            <v>0</v>
          </cell>
          <cell r="O101">
            <v>423</v>
          </cell>
          <cell r="P101">
            <v>138</v>
          </cell>
          <cell r="Q101">
            <v>167</v>
          </cell>
          <cell r="R101">
            <v>1255</v>
          </cell>
          <cell r="S101">
            <v>980</v>
          </cell>
          <cell r="T101">
            <v>1.4900000095367432</v>
          </cell>
          <cell r="U101" t="str">
            <v>5</v>
          </cell>
          <cell r="W101">
            <v>0</v>
          </cell>
          <cell r="X101">
            <v>0</v>
          </cell>
          <cell r="Y101" t="str">
            <v>元大社</v>
          </cell>
          <cell r="Z101">
            <v>0</v>
          </cell>
          <cell r="AA101">
            <v>25200</v>
          </cell>
          <cell r="AB101">
            <v>0</v>
          </cell>
          <cell r="AD101" t="b">
            <v>0</v>
          </cell>
          <cell r="AE101" t="b">
            <v>0</v>
          </cell>
          <cell r="AF101">
            <v>7</v>
          </cell>
          <cell r="AG101">
            <v>3</v>
          </cell>
          <cell r="AH101" t="str">
            <v>小型</v>
          </cell>
          <cell r="AI101" t="str">
            <v>箱型</v>
          </cell>
          <cell r="AJ101" t="str">
            <v>ガソリン</v>
          </cell>
          <cell r="AL101" t="str">
            <v>GA15</v>
          </cell>
          <cell r="AO101">
            <v>0</v>
          </cell>
        </row>
        <row r="102">
          <cell r="B102" t="str">
            <v>出雲</v>
          </cell>
          <cell r="C102" t="str">
            <v>会計管理課</v>
          </cell>
          <cell r="D102" t="str">
            <v>120</v>
          </cell>
          <cell r="E102">
            <v>0</v>
          </cell>
          <cell r="F102" t="str">
            <v>島根40ら1303</v>
          </cell>
          <cell r="G102" t="str">
            <v>18 324</v>
          </cell>
          <cell r="H102" t="str">
            <v>貨物</v>
          </cell>
          <cell r="I102" t="str">
            <v>スズキ</v>
          </cell>
          <cell r="J102" t="str">
            <v>V-DE51V</v>
          </cell>
          <cell r="K102" t="str">
            <v>DE51V-804133</v>
          </cell>
          <cell r="L102" t="str">
            <v xml:space="preserve"> 8 325</v>
          </cell>
          <cell r="M102">
            <v>0</v>
          </cell>
          <cell r="O102">
            <v>329</v>
          </cell>
          <cell r="P102">
            <v>174</v>
          </cell>
          <cell r="Q102">
            <v>139</v>
          </cell>
          <cell r="R102">
            <v>1250</v>
          </cell>
          <cell r="S102">
            <v>780</v>
          </cell>
          <cell r="T102">
            <v>0.64999997615814209</v>
          </cell>
          <cell r="U102" t="str">
            <v>2/4</v>
          </cell>
          <cell r="W102">
            <v>0</v>
          </cell>
          <cell r="X102">
            <v>0</v>
          </cell>
          <cell r="Y102">
            <v>0</v>
          </cell>
          <cell r="Z102">
            <v>8800</v>
          </cell>
          <cell r="AA102">
            <v>0</v>
          </cell>
          <cell r="AD102" t="b">
            <v>0</v>
          </cell>
          <cell r="AE102" t="b">
            <v>0</v>
          </cell>
          <cell r="AF102">
            <v>10</v>
          </cell>
          <cell r="AG102">
            <v>0</v>
          </cell>
          <cell r="AH102" t="str">
            <v>軽自動車</v>
          </cell>
          <cell r="AI102" t="str">
            <v>バン</v>
          </cell>
          <cell r="AJ102" t="str">
            <v>ガソリン</v>
          </cell>
          <cell r="AK102" t="str">
            <v>350/250</v>
          </cell>
          <cell r="AL102" t="str">
            <v>F6A</v>
          </cell>
          <cell r="AO102">
            <v>0</v>
          </cell>
        </row>
        <row r="103">
          <cell r="B103" t="str">
            <v>出雲</v>
          </cell>
          <cell r="C103" t="str">
            <v>会計管理課</v>
          </cell>
          <cell r="D103" t="str">
            <v>121</v>
          </cell>
          <cell r="E103">
            <v>0</v>
          </cell>
          <cell r="F103" t="str">
            <v>島根44の3512</v>
          </cell>
          <cell r="G103" t="str">
            <v>17 810</v>
          </cell>
          <cell r="H103" t="str">
            <v>貨物</v>
          </cell>
          <cell r="I103" t="str">
            <v>ミツビシリベロカーゴ</v>
          </cell>
          <cell r="J103" t="str">
            <v>S-CD8V</v>
          </cell>
          <cell r="K103" t="str">
            <v>CD8V-0002647</v>
          </cell>
          <cell r="L103" t="str">
            <v xml:space="preserve"> 5</v>
          </cell>
          <cell r="M103">
            <v>0</v>
          </cell>
          <cell r="O103">
            <v>427</v>
          </cell>
          <cell r="P103">
            <v>145</v>
          </cell>
          <cell r="Q103">
            <v>168</v>
          </cell>
          <cell r="R103">
            <v>1565</v>
          </cell>
          <cell r="S103">
            <v>1140</v>
          </cell>
          <cell r="T103">
            <v>1.9900000095367432</v>
          </cell>
          <cell r="U103" t="str">
            <v>2/5</v>
          </cell>
          <cell r="W103">
            <v>0</v>
          </cell>
          <cell r="X103">
            <v>0</v>
          </cell>
          <cell r="Y103" t="str">
            <v>佐田より</v>
          </cell>
          <cell r="Z103">
            <v>0</v>
          </cell>
          <cell r="AA103">
            <v>8800</v>
          </cell>
          <cell r="AB103">
            <v>0</v>
          </cell>
          <cell r="AD103" t="b">
            <v>0</v>
          </cell>
          <cell r="AE103" t="b">
            <v>0</v>
          </cell>
          <cell r="AF103">
            <v>7</v>
          </cell>
          <cell r="AG103">
            <v>8</v>
          </cell>
          <cell r="AH103" t="str">
            <v>小型</v>
          </cell>
          <cell r="AI103" t="str">
            <v>バン</v>
          </cell>
          <cell r="AJ103" t="str">
            <v>軽油</v>
          </cell>
          <cell r="AK103" t="str">
            <v>300/150</v>
          </cell>
          <cell r="AL103" t="str">
            <v>4D68</v>
          </cell>
          <cell r="AO103">
            <v>0</v>
          </cell>
        </row>
        <row r="104">
          <cell r="B104" t="str">
            <v>平田</v>
          </cell>
          <cell r="C104" t="str">
            <v>地域振興課</v>
          </cell>
          <cell r="D104" t="str">
            <v>1-24</v>
          </cell>
          <cell r="E104">
            <v>1026</v>
          </cell>
          <cell r="F104" t="str">
            <v>島根41え883</v>
          </cell>
          <cell r="G104" t="str">
            <v>171014</v>
          </cell>
          <cell r="H104" t="str">
            <v>貨物</v>
          </cell>
          <cell r="I104" t="str">
            <v>ミツビシミニカ</v>
          </cell>
          <cell r="J104" t="str">
            <v>GD-H42V</v>
          </cell>
          <cell r="K104" t="str">
            <v>H42V-0020635</v>
          </cell>
          <cell r="L104" t="str">
            <v>111015</v>
          </cell>
          <cell r="M104">
            <v>0</v>
          </cell>
          <cell r="O104">
            <v>339</v>
          </cell>
          <cell r="P104">
            <v>151</v>
          </cell>
          <cell r="Q104">
            <v>147</v>
          </cell>
          <cell r="R104">
            <v>1010</v>
          </cell>
          <cell r="S104">
            <v>690</v>
          </cell>
          <cell r="T104">
            <v>0.64999997615814209</v>
          </cell>
          <cell r="U104" t="str">
            <v>2/4</v>
          </cell>
          <cell r="W104">
            <v>0</v>
          </cell>
          <cell r="X104">
            <v>0</v>
          </cell>
          <cell r="Y104">
            <v>0</v>
          </cell>
          <cell r="Z104">
            <v>0</v>
          </cell>
          <cell r="AA104">
            <v>0</v>
          </cell>
          <cell r="AC104" t="str">
            <v>バン：軽</v>
          </cell>
          <cell r="AD104" t="b">
            <v>0</v>
          </cell>
          <cell r="AE104" t="b">
            <v>1</v>
          </cell>
          <cell r="AF104">
            <v>13</v>
          </cell>
          <cell r="AH104" t="str">
            <v>軽自動車</v>
          </cell>
          <cell r="AI104" t="str">
            <v>バン</v>
          </cell>
          <cell r="AJ104" t="str">
            <v>ガソリン</v>
          </cell>
          <cell r="AK104" t="str">
            <v>200/100</v>
          </cell>
          <cell r="AL104" t="str">
            <v>3G83</v>
          </cell>
        </row>
        <row r="105">
          <cell r="B105" t="str">
            <v>平田</v>
          </cell>
          <cell r="C105" t="str">
            <v>地域振興課</v>
          </cell>
          <cell r="D105" t="str">
            <v>1-25</v>
          </cell>
          <cell r="E105">
            <v>1027</v>
          </cell>
          <cell r="F105" t="str">
            <v>島根41き4236</v>
          </cell>
          <cell r="G105" t="str">
            <v>17 9 5</v>
          </cell>
          <cell r="H105" t="str">
            <v>貨物</v>
          </cell>
          <cell r="I105" t="str">
            <v>ミツビシミニキャブバン</v>
          </cell>
          <cell r="K105" t="str">
            <v>U61V-0401760</v>
          </cell>
          <cell r="L105" t="str">
            <v>13 9 6</v>
          </cell>
          <cell r="M105">
            <v>0</v>
          </cell>
          <cell r="O105">
            <v>339</v>
          </cell>
          <cell r="P105">
            <v>178</v>
          </cell>
          <cell r="Q105">
            <v>147</v>
          </cell>
          <cell r="R105">
            <v>1310</v>
          </cell>
          <cell r="S105">
            <v>840</v>
          </cell>
          <cell r="T105">
            <v>0.64999997615814209</v>
          </cell>
          <cell r="U105" t="str">
            <v>2/4/</v>
          </cell>
          <cell r="W105">
            <v>0</v>
          </cell>
          <cell r="X105">
            <v>0</v>
          </cell>
          <cell r="Y105">
            <v>0</v>
          </cell>
          <cell r="Z105">
            <v>8800</v>
          </cell>
          <cell r="AA105">
            <v>0</v>
          </cell>
          <cell r="AC105" t="str">
            <v>トラック：軽</v>
          </cell>
          <cell r="AD105" t="b">
            <v>0</v>
          </cell>
          <cell r="AE105" t="b">
            <v>1</v>
          </cell>
          <cell r="AF105">
            <v>15</v>
          </cell>
          <cell r="AG105">
            <v>9</v>
          </cell>
          <cell r="AH105" t="str">
            <v>軽自動車</v>
          </cell>
          <cell r="AI105" t="str">
            <v>バン</v>
          </cell>
          <cell r="AJ105" t="str">
            <v>ガソリン</v>
          </cell>
          <cell r="AK105" t="str">
            <v>350/250</v>
          </cell>
          <cell r="AL105" t="str">
            <v>3G83</v>
          </cell>
        </row>
        <row r="106">
          <cell r="B106" t="str">
            <v>平田</v>
          </cell>
          <cell r="C106" t="str">
            <v>地域振興課</v>
          </cell>
          <cell r="D106" t="str">
            <v>1-26</v>
          </cell>
          <cell r="E106">
            <v>1043</v>
          </cell>
          <cell r="F106" t="str">
            <v>島根41け1674</v>
          </cell>
          <cell r="G106" t="str">
            <v>17 331</v>
          </cell>
          <cell r="H106" t="str">
            <v>貨物</v>
          </cell>
          <cell r="I106" t="str">
            <v>ダイハツハイゼット</v>
          </cell>
          <cell r="J106" t="str">
            <v>FE-S200V</v>
          </cell>
          <cell r="K106" t="str">
            <v>S200V-0110309</v>
          </cell>
          <cell r="L106" t="str">
            <v>15 4 1</v>
          </cell>
          <cell r="M106">
            <v>0</v>
          </cell>
          <cell r="O106">
            <v>339</v>
          </cell>
          <cell r="P106">
            <v>185</v>
          </cell>
          <cell r="Q106">
            <v>147</v>
          </cell>
          <cell r="R106">
            <v>1320</v>
          </cell>
          <cell r="S106">
            <v>880</v>
          </cell>
          <cell r="T106">
            <v>0.64999997615814209</v>
          </cell>
          <cell r="U106" t="str">
            <v>2/4</v>
          </cell>
          <cell r="V106" t="str">
            <v>農協</v>
          </cell>
          <cell r="W106">
            <v>0</v>
          </cell>
          <cell r="X106">
            <v>0</v>
          </cell>
          <cell r="Y106">
            <v>0</v>
          </cell>
          <cell r="Z106">
            <v>8800</v>
          </cell>
          <cell r="AA106">
            <v>0</v>
          </cell>
          <cell r="AC106" t="str">
            <v>トラック：軽</v>
          </cell>
          <cell r="AD106" t="b">
            <v>0</v>
          </cell>
          <cell r="AE106" t="b">
            <v>1</v>
          </cell>
          <cell r="AF106">
            <v>17</v>
          </cell>
          <cell r="AG106">
            <v>4</v>
          </cell>
          <cell r="AH106" t="str">
            <v>軽自動車</v>
          </cell>
          <cell r="AI106" t="str">
            <v>バン</v>
          </cell>
          <cell r="AJ106" t="str">
            <v>ガソリン</v>
          </cell>
          <cell r="AK106" t="str">
            <v>350/250</v>
          </cell>
          <cell r="AL106" t="str">
            <v>EF</v>
          </cell>
        </row>
        <row r="107">
          <cell r="B107" t="str">
            <v>平田</v>
          </cell>
          <cell r="C107" t="str">
            <v>地域振興課</v>
          </cell>
          <cell r="D107" t="str">
            <v>1-27</v>
          </cell>
          <cell r="E107">
            <v>20</v>
          </cell>
          <cell r="F107" t="str">
            <v>島根50つ6174</v>
          </cell>
          <cell r="G107" t="str">
            <v>18 529</v>
          </cell>
          <cell r="H107" t="str">
            <v>乗用</v>
          </cell>
          <cell r="I107" t="str">
            <v>マツダ</v>
          </cell>
          <cell r="J107" t="str">
            <v>E-AC6P</v>
          </cell>
          <cell r="K107" t="str">
            <v>AC6P-126581</v>
          </cell>
          <cell r="L107" t="str">
            <v xml:space="preserve"> 9 530</v>
          </cell>
          <cell r="M107">
            <v>0</v>
          </cell>
          <cell r="O107">
            <v>329</v>
          </cell>
          <cell r="P107">
            <v>142</v>
          </cell>
          <cell r="Q107">
            <v>139</v>
          </cell>
          <cell r="R107">
            <v>850</v>
          </cell>
          <cell r="S107">
            <v>630</v>
          </cell>
          <cell r="T107">
            <v>0.64999997615814209</v>
          </cell>
          <cell r="U107" t="str">
            <v>4</v>
          </cell>
          <cell r="V107" t="str">
            <v>農協</v>
          </cell>
          <cell r="W107">
            <v>0</v>
          </cell>
          <cell r="X107">
            <v>0</v>
          </cell>
          <cell r="Y107">
            <v>8800</v>
          </cell>
          <cell r="AC107" t="str">
            <v>バン：軽</v>
          </cell>
          <cell r="AD107" t="b">
            <v>0</v>
          </cell>
          <cell r="AE107" t="b">
            <v>0</v>
          </cell>
          <cell r="AF107">
            <v>11</v>
          </cell>
          <cell r="AH107" t="str">
            <v>軽自動車</v>
          </cell>
          <cell r="AI107" t="str">
            <v>箱型</v>
          </cell>
          <cell r="AJ107" t="str">
            <v>ガソリン</v>
          </cell>
          <cell r="AL107" t="str">
            <v>F6A</v>
          </cell>
        </row>
        <row r="108">
          <cell r="B108" t="str">
            <v>平田</v>
          </cell>
          <cell r="C108" t="str">
            <v>地域振興課</v>
          </cell>
          <cell r="D108" t="str">
            <v>1-28</v>
          </cell>
          <cell r="E108">
            <v>1032</v>
          </cell>
          <cell r="F108" t="str">
            <v>島根400さ2485</v>
          </cell>
          <cell r="G108" t="str">
            <v>17 430</v>
          </cell>
          <cell r="H108" t="str">
            <v>貨物</v>
          </cell>
          <cell r="I108" t="str">
            <v>マツダファミリアバン</v>
          </cell>
          <cell r="J108" t="str">
            <v>GJ-BVFY11</v>
          </cell>
          <cell r="K108" t="str">
            <v>VFY11-505601</v>
          </cell>
          <cell r="L108" t="str">
            <v>12 5 1</v>
          </cell>
          <cell r="M108">
            <v>0</v>
          </cell>
          <cell r="O108">
            <v>437</v>
          </cell>
          <cell r="P108">
            <v>147</v>
          </cell>
          <cell r="Q108">
            <v>169</v>
          </cell>
          <cell r="R108">
            <v>1620</v>
          </cell>
          <cell r="S108">
            <v>1110</v>
          </cell>
          <cell r="T108">
            <v>1.4900000095367432</v>
          </cell>
          <cell r="U108" t="str">
            <v>2/5</v>
          </cell>
          <cell r="W108">
            <v>0</v>
          </cell>
          <cell r="X108">
            <v>0</v>
          </cell>
          <cell r="Y108">
            <v>0</v>
          </cell>
          <cell r="Z108">
            <v>8800</v>
          </cell>
          <cell r="AA108">
            <v>0</v>
          </cell>
          <cell r="AC108" t="str">
            <v>バン：小型</v>
          </cell>
          <cell r="AD108" t="b">
            <v>0</v>
          </cell>
          <cell r="AE108" t="b">
            <v>1</v>
          </cell>
          <cell r="AF108">
            <v>14</v>
          </cell>
          <cell r="AG108">
            <v>5</v>
          </cell>
          <cell r="AH108" t="str">
            <v>小型</v>
          </cell>
          <cell r="AI108" t="str">
            <v>バン</v>
          </cell>
          <cell r="AJ108" t="str">
            <v>ガソリン</v>
          </cell>
          <cell r="AK108" t="str">
            <v>400/250</v>
          </cell>
          <cell r="AL108" t="str">
            <v>QG15</v>
          </cell>
        </row>
        <row r="109">
          <cell r="B109" t="str">
            <v>平田</v>
          </cell>
          <cell r="C109" t="str">
            <v>地域振興課</v>
          </cell>
          <cell r="D109" t="str">
            <v>1-29</v>
          </cell>
          <cell r="E109">
            <v>1033</v>
          </cell>
          <cell r="F109" t="str">
            <v>島根41え9203</v>
          </cell>
          <cell r="G109" t="str">
            <v>18 611</v>
          </cell>
          <cell r="H109" t="str">
            <v>貨物</v>
          </cell>
          <cell r="I109" t="str">
            <v>ホンダアクティバン</v>
          </cell>
          <cell r="J109" t="str">
            <v>GD-HH6</v>
          </cell>
          <cell r="K109" t="str">
            <v>HH6-1102522</v>
          </cell>
          <cell r="L109" t="str">
            <v>12 612</v>
          </cell>
          <cell r="M109">
            <v>0</v>
          </cell>
          <cell r="O109">
            <v>339</v>
          </cell>
          <cell r="P109">
            <v>188</v>
          </cell>
          <cell r="Q109">
            <v>147</v>
          </cell>
          <cell r="R109">
            <v>1380</v>
          </cell>
          <cell r="S109">
            <v>1010</v>
          </cell>
          <cell r="T109">
            <v>0.64999997615814209</v>
          </cell>
          <cell r="U109" t="str">
            <v>2/4</v>
          </cell>
          <cell r="W109">
            <v>0</v>
          </cell>
          <cell r="X109">
            <v>0</v>
          </cell>
          <cell r="Y109">
            <v>0</v>
          </cell>
          <cell r="Z109">
            <v>8800</v>
          </cell>
          <cell r="AA109">
            <v>0</v>
          </cell>
          <cell r="AC109" t="str">
            <v>バン：軽</v>
          </cell>
          <cell r="AD109" t="b">
            <v>0</v>
          </cell>
          <cell r="AE109" t="b">
            <v>1</v>
          </cell>
          <cell r="AF109">
            <v>14</v>
          </cell>
          <cell r="AG109">
            <v>6</v>
          </cell>
          <cell r="AH109" t="str">
            <v>軽自動車</v>
          </cell>
          <cell r="AI109" t="str">
            <v>バン</v>
          </cell>
          <cell r="AJ109" t="str">
            <v>ガソリン</v>
          </cell>
          <cell r="AK109" t="str">
            <v>250/150</v>
          </cell>
          <cell r="AL109" t="str">
            <v>E07Z</v>
          </cell>
        </row>
        <row r="110">
          <cell r="B110" t="str">
            <v>平田</v>
          </cell>
          <cell r="C110" t="str">
            <v>地域振興課</v>
          </cell>
          <cell r="D110" t="str">
            <v>1-30</v>
          </cell>
          <cell r="E110">
            <v>1034</v>
          </cell>
          <cell r="F110" t="str">
            <v>島根500た9734</v>
          </cell>
          <cell r="G110" t="str">
            <v>18 9 2</v>
          </cell>
          <cell r="H110" t="str">
            <v>乗用</v>
          </cell>
          <cell r="I110" t="str">
            <v>マツダデミオ</v>
          </cell>
          <cell r="J110" t="str">
            <v>LA-DW3W</v>
          </cell>
          <cell r="K110" t="str">
            <v>DW3W-710854</v>
          </cell>
          <cell r="L110" t="str">
            <v>13 9 3</v>
          </cell>
          <cell r="M110">
            <v>0</v>
          </cell>
          <cell r="O110">
            <v>380</v>
          </cell>
          <cell r="P110">
            <v>150</v>
          </cell>
          <cell r="Q110">
            <v>167</v>
          </cell>
          <cell r="R110">
            <v>1255</v>
          </cell>
          <cell r="S110">
            <v>980</v>
          </cell>
          <cell r="T110">
            <v>1.3200000524520874</v>
          </cell>
          <cell r="U110" t="str">
            <v>5</v>
          </cell>
          <cell r="W110">
            <v>0</v>
          </cell>
          <cell r="X110">
            <v>0</v>
          </cell>
          <cell r="Y110">
            <v>0</v>
          </cell>
          <cell r="Z110">
            <v>25200</v>
          </cell>
          <cell r="AA110">
            <v>0</v>
          </cell>
          <cell r="AC110" t="str">
            <v>バン：小型</v>
          </cell>
          <cell r="AD110" t="b">
            <v>0</v>
          </cell>
          <cell r="AE110" t="b">
            <v>1</v>
          </cell>
          <cell r="AF110">
            <v>15</v>
          </cell>
          <cell r="AG110">
            <v>9</v>
          </cell>
          <cell r="AH110" t="str">
            <v>小型</v>
          </cell>
          <cell r="AI110" t="str">
            <v>ステーションワゴン</v>
          </cell>
          <cell r="AJ110" t="str">
            <v>ガソリン</v>
          </cell>
          <cell r="AK110" t="str">
            <v>-</v>
          </cell>
          <cell r="AL110" t="str">
            <v>B3</v>
          </cell>
        </row>
        <row r="111">
          <cell r="B111" t="str">
            <v>平田</v>
          </cell>
          <cell r="C111" t="str">
            <v>地域振興課</v>
          </cell>
          <cell r="D111" t="str">
            <v>1-31</v>
          </cell>
          <cell r="E111">
            <v>1011</v>
          </cell>
          <cell r="F111" t="str">
            <v>島根41え8279</v>
          </cell>
          <cell r="G111" t="str">
            <v>18 511</v>
          </cell>
          <cell r="H111" t="str">
            <v>貨物</v>
          </cell>
          <cell r="I111" t="str">
            <v>ダイハツ</v>
          </cell>
          <cell r="J111" t="str">
            <v>GD-S200C</v>
          </cell>
          <cell r="K111" t="str">
            <v>S200C-0001032</v>
          </cell>
          <cell r="L111" t="str">
            <v>12 512</v>
          </cell>
          <cell r="M111">
            <v>0</v>
          </cell>
          <cell r="O111">
            <v>339</v>
          </cell>
          <cell r="P111">
            <v>193</v>
          </cell>
          <cell r="Q111">
            <v>147</v>
          </cell>
          <cell r="R111">
            <v>1290</v>
          </cell>
          <cell r="S111">
            <v>830</v>
          </cell>
          <cell r="T111">
            <v>0.64999997615814209</v>
          </cell>
          <cell r="U111" t="str">
            <v>2</v>
          </cell>
          <cell r="W111">
            <v>0</v>
          </cell>
          <cell r="X111">
            <v>0</v>
          </cell>
          <cell r="Y111">
            <v>0</v>
          </cell>
          <cell r="Z111">
            <v>8800</v>
          </cell>
          <cell r="AA111">
            <v>0</v>
          </cell>
          <cell r="AC111" t="str">
            <v>バン：軽</v>
          </cell>
          <cell r="AD111" t="b">
            <v>0</v>
          </cell>
          <cell r="AE111" t="b">
            <v>1</v>
          </cell>
          <cell r="AF111">
            <v>14</v>
          </cell>
          <cell r="AH111" t="str">
            <v>軽自動車</v>
          </cell>
          <cell r="AI111" t="str">
            <v>バン</v>
          </cell>
          <cell r="AJ111" t="str">
            <v>ガソリン</v>
          </cell>
          <cell r="AK111" t="str">
            <v>350</v>
          </cell>
          <cell r="AL111" t="str">
            <v>EF</v>
          </cell>
        </row>
        <row r="112">
          <cell r="B112" t="str">
            <v>平田</v>
          </cell>
          <cell r="C112" t="str">
            <v>地域振興課</v>
          </cell>
          <cell r="D112" t="str">
            <v>1-32</v>
          </cell>
          <cell r="E112">
            <v>1012</v>
          </cell>
          <cell r="F112" t="str">
            <v>島根41き1225</v>
          </cell>
          <cell r="G112" t="str">
            <v>17 531</v>
          </cell>
          <cell r="H112" t="str">
            <v>貨物</v>
          </cell>
          <cell r="I112" t="str">
            <v>ダイハツハイゼット</v>
          </cell>
          <cell r="J112" t="str">
            <v>GD-S210P</v>
          </cell>
          <cell r="K112" t="str">
            <v>S210P-0114508</v>
          </cell>
          <cell r="L112" t="str">
            <v>13 531</v>
          </cell>
          <cell r="M112">
            <v>0</v>
          </cell>
          <cell r="O112">
            <v>339</v>
          </cell>
          <cell r="P112">
            <v>178</v>
          </cell>
          <cell r="Q112">
            <v>147</v>
          </cell>
          <cell r="R112">
            <v>1230</v>
          </cell>
          <cell r="S112">
            <v>770</v>
          </cell>
          <cell r="T112">
            <v>0.64999997615814209</v>
          </cell>
          <cell r="U112" t="str">
            <v>2</v>
          </cell>
          <cell r="W112">
            <v>0</v>
          </cell>
          <cell r="X112">
            <v>0</v>
          </cell>
          <cell r="Y112">
            <v>0</v>
          </cell>
          <cell r="Z112">
            <v>8800</v>
          </cell>
          <cell r="AA112">
            <v>0</v>
          </cell>
          <cell r="AC112" t="str">
            <v>トラック：軽</v>
          </cell>
          <cell r="AD112" t="b">
            <v>0</v>
          </cell>
          <cell r="AE112" t="b">
            <v>1</v>
          </cell>
          <cell r="AF112">
            <v>15</v>
          </cell>
          <cell r="AH112" t="str">
            <v>軽自動車</v>
          </cell>
          <cell r="AI112" t="str">
            <v>キャブオーバ</v>
          </cell>
          <cell r="AJ112" t="str">
            <v>ガソリン</v>
          </cell>
          <cell r="AK112" t="str">
            <v>350</v>
          </cell>
          <cell r="AL112" t="str">
            <v>EF</v>
          </cell>
        </row>
        <row r="113">
          <cell r="B113" t="str">
            <v>平田</v>
          </cell>
          <cell r="C113" t="str">
            <v>地域振興課</v>
          </cell>
          <cell r="D113" t="str">
            <v>1-33</v>
          </cell>
          <cell r="E113">
            <v>25</v>
          </cell>
          <cell r="F113" t="str">
            <v>島根57も9229</v>
          </cell>
          <cell r="G113" t="str">
            <v>18 429</v>
          </cell>
          <cell r="H113" t="str">
            <v>乗用</v>
          </cell>
          <cell r="I113" t="str">
            <v>スズキ</v>
          </cell>
          <cell r="J113" t="str">
            <v>GP-TD02W</v>
          </cell>
          <cell r="K113" t="str">
            <v>TD02W-103734</v>
          </cell>
          <cell r="L113" t="str">
            <v>11 430</v>
          </cell>
          <cell r="M113">
            <v>0</v>
          </cell>
          <cell r="O113">
            <v>409</v>
          </cell>
          <cell r="P113">
            <v>174</v>
          </cell>
          <cell r="Q113">
            <v>169</v>
          </cell>
          <cell r="R113">
            <v>1545</v>
          </cell>
          <cell r="S113">
            <v>1270</v>
          </cell>
          <cell r="T113">
            <v>1.5900000333786011</v>
          </cell>
          <cell r="U113" t="str">
            <v>5</v>
          </cell>
          <cell r="V113" t="str">
            <v>農協</v>
          </cell>
          <cell r="W113">
            <v>0</v>
          </cell>
          <cell r="X113">
            <v>0</v>
          </cell>
          <cell r="Y113">
            <v>37800</v>
          </cell>
          <cell r="AC113" t="str">
            <v>バン：小型</v>
          </cell>
          <cell r="AD113" t="b">
            <v>0</v>
          </cell>
          <cell r="AE113" t="b">
            <v>0</v>
          </cell>
          <cell r="AJ113" t="str">
            <v>ガソリン</v>
          </cell>
          <cell r="AL113" t="str">
            <v>G16A</v>
          </cell>
        </row>
        <row r="114">
          <cell r="B114" t="str">
            <v>平田</v>
          </cell>
          <cell r="C114" t="str">
            <v>地域振興課</v>
          </cell>
          <cell r="D114" t="str">
            <v>1-34</v>
          </cell>
          <cell r="E114">
            <v>1020</v>
          </cell>
          <cell r="F114" t="str">
            <v>島根44は2993</v>
          </cell>
          <cell r="G114" t="str">
            <v>18 2 4</v>
          </cell>
          <cell r="H114" t="str">
            <v>貨物</v>
          </cell>
          <cell r="I114" t="str">
            <v>トヨタカローラバン</v>
          </cell>
          <cell r="J114" t="str">
            <v>R-EE103V</v>
          </cell>
          <cell r="K114" t="str">
            <v>EE103-0040898</v>
          </cell>
          <cell r="L114" t="str">
            <v xml:space="preserve"> 8 2 5</v>
          </cell>
          <cell r="M114">
            <v>0</v>
          </cell>
          <cell r="O114">
            <v>436</v>
          </cell>
          <cell r="P114">
            <v>143</v>
          </cell>
          <cell r="Q114">
            <v>168</v>
          </cell>
          <cell r="R114">
            <v>1460</v>
          </cell>
          <cell r="S114">
            <v>950</v>
          </cell>
          <cell r="T114">
            <v>1.4900000095367432</v>
          </cell>
          <cell r="U114" t="str">
            <v>2/5</v>
          </cell>
          <cell r="W114">
            <v>0</v>
          </cell>
          <cell r="X114">
            <v>0</v>
          </cell>
          <cell r="Y114">
            <v>0</v>
          </cell>
          <cell r="Z114">
            <v>8800</v>
          </cell>
          <cell r="AA114">
            <v>0</v>
          </cell>
          <cell r="AC114" t="str">
            <v>バン：小型</v>
          </cell>
          <cell r="AD114" t="b">
            <v>0</v>
          </cell>
          <cell r="AE114" t="b">
            <v>1</v>
          </cell>
          <cell r="AF114">
            <v>10</v>
          </cell>
          <cell r="AG114">
            <v>2</v>
          </cell>
          <cell r="AH114" t="str">
            <v>小型</v>
          </cell>
          <cell r="AI114" t="str">
            <v>バン</v>
          </cell>
          <cell r="AJ114" t="str">
            <v>ガソリン</v>
          </cell>
          <cell r="AK114" t="str">
            <v>400/250</v>
          </cell>
          <cell r="AL114" t="str">
            <v>5E</v>
          </cell>
        </row>
        <row r="115">
          <cell r="B115" t="str">
            <v>平田</v>
          </cell>
          <cell r="C115" t="str">
            <v>地域振興課</v>
          </cell>
          <cell r="D115" t="str">
            <v>1-35</v>
          </cell>
          <cell r="E115">
            <v>62</v>
          </cell>
          <cell r="F115" t="str">
            <v>島根50ち419</v>
          </cell>
          <cell r="G115" t="str">
            <v>17 6 7</v>
          </cell>
          <cell r="H115" t="str">
            <v>乗用</v>
          </cell>
          <cell r="I115" t="str">
            <v>ミツビシ</v>
          </cell>
          <cell r="J115" t="str">
            <v>E-H56A</v>
          </cell>
          <cell r="K115" t="str">
            <v>H56A-0101441</v>
          </cell>
          <cell r="L115" t="str">
            <v xml:space="preserve"> 8 6 6</v>
          </cell>
          <cell r="M115">
            <v>1387410</v>
          </cell>
          <cell r="O115">
            <v>329</v>
          </cell>
          <cell r="P115">
            <v>163</v>
          </cell>
          <cell r="Q115">
            <v>139</v>
          </cell>
          <cell r="R115">
            <v>1100</v>
          </cell>
          <cell r="S115">
            <v>880</v>
          </cell>
          <cell r="T115">
            <v>0.64999997615814209</v>
          </cell>
          <cell r="U115" t="str">
            <v>4</v>
          </cell>
          <cell r="V115" t="str">
            <v>農協</v>
          </cell>
          <cell r="W115">
            <v>0</v>
          </cell>
          <cell r="X115">
            <v>0</v>
          </cell>
          <cell r="Y115">
            <v>20300</v>
          </cell>
          <cell r="Z115">
            <v>8800</v>
          </cell>
          <cell r="AA115">
            <v>1100</v>
          </cell>
          <cell r="AC115" t="str">
            <v>バン：軽</v>
          </cell>
          <cell r="AD115" t="b">
            <v>0</v>
          </cell>
          <cell r="AE115" t="b">
            <v>0</v>
          </cell>
          <cell r="AF115">
            <v>10</v>
          </cell>
          <cell r="AH115" t="str">
            <v>軽自動車</v>
          </cell>
          <cell r="AI115" t="str">
            <v>箱型</v>
          </cell>
          <cell r="AJ115" t="str">
            <v>ガソリン</v>
          </cell>
          <cell r="AL115" t="str">
            <v>4A30</v>
          </cell>
        </row>
        <row r="116">
          <cell r="B116" t="str">
            <v>平田</v>
          </cell>
          <cell r="C116" t="str">
            <v>地域振興課</v>
          </cell>
          <cell r="D116" t="str">
            <v>1-36</v>
          </cell>
          <cell r="E116">
            <v>1021</v>
          </cell>
          <cell r="F116" t="str">
            <v>島根57ひ757</v>
          </cell>
          <cell r="G116" t="str">
            <v>171218</v>
          </cell>
          <cell r="H116" t="str">
            <v>乗用</v>
          </cell>
          <cell r="I116" t="str">
            <v>トヨタカローラ</v>
          </cell>
          <cell r="J116" t="str">
            <v>E-EE104G</v>
          </cell>
          <cell r="K116" t="str">
            <v>EE-104-0026181</v>
          </cell>
          <cell r="L116" t="str">
            <v xml:space="preserve"> 8 422</v>
          </cell>
          <cell r="M116">
            <v>0</v>
          </cell>
          <cell r="O116">
            <v>426</v>
          </cell>
          <cell r="P116">
            <v>143</v>
          </cell>
          <cell r="Q116">
            <v>168</v>
          </cell>
          <cell r="R116">
            <v>1235</v>
          </cell>
          <cell r="S116">
            <v>960</v>
          </cell>
          <cell r="T116">
            <v>1.4900000095367432</v>
          </cell>
          <cell r="U116" t="str">
            <v>5</v>
          </cell>
          <cell r="W116">
            <v>0</v>
          </cell>
          <cell r="X116">
            <v>0</v>
          </cell>
          <cell r="Y116">
            <v>0</v>
          </cell>
          <cell r="Z116">
            <v>25200</v>
          </cell>
          <cell r="AA116">
            <v>0</v>
          </cell>
          <cell r="AC116" t="str">
            <v>バン：小型</v>
          </cell>
          <cell r="AD116" t="b">
            <v>0</v>
          </cell>
          <cell r="AE116" t="b">
            <v>1</v>
          </cell>
          <cell r="AF116">
            <v>10</v>
          </cell>
          <cell r="AG116">
            <v>4</v>
          </cell>
          <cell r="AH116" t="str">
            <v>小型</v>
          </cell>
          <cell r="AI116" t="str">
            <v>ステーションワゴン</v>
          </cell>
          <cell r="AJ116" t="str">
            <v>ガソリン</v>
          </cell>
          <cell r="AK116" t="str">
            <v>-</v>
          </cell>
          <cell r="AL116" t="str">
            <v>5E</v>
          </cell>
        </row>
        <row r="117">
          <cell r="B117" t="str">
            <v>平田</v>
          </cell>
          <cell r="C117" t="str">
            <v>地域振興課</v>
          </cell>
          <cell r="D117" t="str">
            <v>1-37</v>
          </cell>
          <cell r="E117">
            <v>1022</v>
          </cell>
          <cell r="F117" t="str">
            <v>島根57ま9719</v>
          </cell>
          <cell r="G117" t="str">
            <v>18 929</v>
          </cell>
          <cell r="H117" t="str">
            <v>乗用</v>
          </cell>
          <cell r="I117" t="str">
            <v>トヨタカローラワゴン</v>
          </cell>
          <cell r="J117" t="str">
            <v>E-EE104G</v>
          </cell>
          <cell r="K117" t="str">
            <v>EE104-6008611</v>
          </cell>
          <cell r="L117" t="str">
            <v xml:space="preserve"> 9 930</v>
          </cell>
          <cell r="M117">
            <v>0</v>
          </cell>
          <cell r="O117">
            <v>426</v>
          </cell>
          <cell r="P117">
            <v>143</v>
          </cell>
          <cell r="Q117">
            <v>168</v>
          </cell>
          <cell r="R117">
            <v>1235</v>
          </cell>
          <cell r="S117">
            <v>960</v>
          </cell>
          <cell r="T117">
            <v>1.4900000095367432</v>
          </cell>
          <cell r="U117" t="str">
            <v>5</v>
          </cell>
          <cell r="W117">
            <v>0</v>
          </cell>
          <cell r="X117">
            <v>0</v>
          </cell>
          <cell r="Y117">
            <v>0</v>
          </cell>
          <cell r="Z117">
            <v>25200</v>
          </cell>
          <cell r="AA117">
            <v>0</v>
          </cell>
          <cell r="AC117" t="str">
            <v>バン：小型</v>
          </cell>
          <cell r="AD117" t="b">
            <v>0</v>
          </cell>
          <cell r="AE117" t="b">
            <v>1</v>
          </cell>
          <cell r="AF117">
            <v>11</v>
          </cell>
          <cell r="AG117">
            <v>9</v>
          </cell>
          <cell r="AH117" t="str">
            <v>小型</v>
          </cell>
          <cell r="AI117" t="str">
            <v>ステーションワゴン</v>
          </cell>
          <cell r="AJ117" t="str">
            <v>ガソリン</v>
          </cell>
          <cell r="AK117" t="str">
            <v>-</v>
          </cell>
          <cell r="AL117" t="str">
            <v>5E</v>
          </cell>
        </row>
        <row r="118">
          <cell r="B118" t="str">
            <v>平田</v>
          </cell>
          <cell r="C118" t="str">
            <v>地域振興課</v>
          </cell>
          <cell r="D118" t="str">
            <v>1-38</v>
          </cell>
          <cell r="E118">
            <v>39</v>
          </cell>
          <cell r="F118" t="str">
            <v>島根41う5115</v>
          </cell>
          <cell r="G118" t="str">
            <v>17 512</v>
          </cell>
          <cell r="H118" t="str">
            <v>貨物</v>
          </cell>
          <cell r="I118" t="str">
            <v>スバル</v>
          </cell>
          <cell r="J118" t="str">
            <v>GD-TV2</v>
          </cell>
          <cell r="K118" t="str">
            <v>TV2-006802</v>
          </cell>
          <cell r="L118" t="str">
            <v>11 513</v>
          </cell>
          <cell r="M118">
            <v>0</v>
          </cell>
          <cell r="O118">
            <v>339</v>
          </cell>
          <cell r="P118">
            <v>190</v>
          </cell>
          <cell r="Q118">
            <v>147</v>
          </cell>
          <cell r="R118">
            <v>1250</v>
          </cell>
          <cell r="S118">
            <v>940</v>
          </cell>
          <cell r="T118">
            <v>0.64999997615814209</v>
          </cell>
          <cell r="U118" t="str">
            <v>2/4</v>
          </cell>
          <cell r="V118" t="str">
            <v>農協</v>
          </cell>
          <cell r="W118">
            <v>0</v>
          </cell>
          <cell r="X118">
            <v>0</v>
          </cell>
          <cell r="Y118">
            <v>20300</v>
          </cell>
          <cell r="Z118">
            <v>8800</v>
          </cell>
          <cell r="AA118">
            <v>1100</v>
          </cell>
          <cell r="AC118" t="str">
            <v>バン：軽</v>
          </cell>
          <cell r="AD118" t="b">
            <v>0</v>
          </cell>
          <cell r="AE118" t="b">
            <v>0</v>
          </cell>
          <cell r="AF118">
            <v>13</v>
          </cell>
          <cell r="AG118">
            <v>5</v>
          </cell>
          <cell r="AH118" t="str">
            <v>軽自動車</v>
          </cell>
          <cell r="AI118" t="str">
            <v>バン</v>
          </cell>
          <cell r="AJ118" t="str">
            <v>ガソリン</v>
          </cell>
          <cell r="AK118" t="str">
            <v>200/100</v>
          </cell>
          <cell r="AL118" t="str">
            <v>EN07</v>
          </cell>
        </row>
        <row r="119">
          <cell r="B119" t="str">
            <v>出雲</v>
          </cell>
          <cell r="C119" t="str">
            <v>会計管理課</v>
          </cell>
          <cell r="D119" t="str">
            <v>1-39</v>
          </cell>
          <cell r="E119">
            <v>1004</v>
          </cell>
          <cell r="F119" t="str">
            <v>島根41う166</v>
          </cell>
          <cell r="G119" t="str">
            <v>19 1 4</v>
          </cell>
          <cell r="H119" t="str">
            <v>貨物</v>
          </cell>
          <cell r="I119" t="str">
            <v>ミツビシミニカバン</v>
          </cell>
          <cell r="J119" t="str">
            <v>GD-H42V</v>
          </cell>
          <cell r="K119" t="str">
            <v>H42V-0004136</v>
          </cell>
          <cell r="L119" t="str">
            <v>11 1 4</v>
          </cell>
          <cell r="M119">
            <v>0</v>
          </cell>
          <cell r="O119">
            <v>339</v>
          </cell>
          <cell r="P119">
            <v>151</v>
          </cell>
          <cell r="Q119">
            <v>147</v>
          </cell>
          <cell r="R119">
            <v>1010</v>
          </cell>
          <cell r="S119">
            <v>690</v>
          </cell>
          <cell r="T119">
            <v>0.64999997615814209</v>
          </cell>
          <cell r="U119" t="str">
            <v>2/4</v>
          </cell>
          <cell r="W119">
            <v>0</v>
          </cell>
          <cell r="X119">
            <v>0</v>
          </cell>
          <cell r="Y119">
            <v>0</v>
          </cell>
          <cell r="Z119">
            <v>8800</v>
          </cell>
          <cell r="AA119">
            <v>0</v>
          </cell>
          <cell r="AC119" t="str">
            <v>バン：軽</v>
          </cell>
          <cell r="AD119" t="b">
            <v>0</v>
          </cell>
          <cell r="AE119" t="b">
            <v>1</v>
          </cell>
          <cell r="AF119">
            <v>13</v>
          </cell>
          <cell r="AG119">
            <v>1</v>
          </cell>
          <cell r="AH119" t="str">
            <v>小型</v>
          </cell>
          <cell r="AI119" t="str">
            <v>バン</v>
          </cell>
          <cell r="AJ119" t="str">
            <v>ガソリン</v>
          </cell>
          <cell r="AK119" t="str">
            <v>200/100</v>
          </cell>
          <cell r="AL119" t="str">
            <v>3G83</v>
          </cell>
        </row>
        <row r="120">
          <cell r="B120" t="str">
            <v>出雲</v>
          </cell>
          <cell r="C120" t="str">
            <v>会計管理課</v>
          </cell>
          <cell r="D120" t="str">
            <v>1-40</v>
          </cell>
          <cell r="E120">
            <v>1005</v>
          </cell>
          <cell r="F120" t="str">
            <v>島根41う3785</v>
          </cell>
          <cell r="G120" t="str">
            <v>17 331</v>
          </cell>
          <cell r="H120" t="str">
            <v>貨物</v>
          </cell>
          <cell r="I120" t="str">
            <v>ミツビシミニカバン</v>
          </cell>
          <cell r="J120" t="str">
            <v>GD-H42V</v>
          </cell>
          <cell r="K120" t="str">
            <v>H42V-0007516</v>
          </cell>
          <cell r="L120" t="str">
            <v>11 4 1</v>
          </cell>
          <cell r="M120">
            <v>0</v>
          </cell>
          <cell r="O120">
            <v>339</v>
          </cell>
          <cell r="P120">
            <v>151</v>
          </cell>
          <cell r="Q120">
            <v>147</v>
          </cell>
          <cell r="R120">
            <v>1010</v>
          </cell>
          <cell r="S120">
            <v>690</v>
          </cell>
          <cell r="T120">
            <v>0.64999997615814209</v>
          </cell>
          <cell r="U120" t="str">
            <v>2/4/</v>
          </cell>
          <cell r="W120">
            <v>0</v>
          </cell>
          <cell r="X120">
            <v>0</v>
          </cell>
          <cell r="Y120">
            <v>0</v>
          </cell>
          <cell r="Z120">
            <v>8800</v>
          </cell>
          <cell r="AA120">
            <v>0</v>
          </cell>
          <cell r="AC120" t="str">
            <v>バン：軽</v>
          </cell>
          <cell r="AD120" t="b">
            <v>0</v>
          </cell>
          <cell r="AE120" t="b">
            <v>1</v>
          </cell>
          <cell r="AF120">
            <v>13</v>
          </cell>
          <cell r="AH120" t="str">
            <v>軽自動車</v>
          </cell>
          <cell r="AI120" t="str">
            <v>バン</v>
          </cell>
          <cell r="AJ120" t="str">
            <v>ガソリン</v>
          </cell>
          <cell r="AK120" t="str">
            <v>200/100</v>
          </cell>
          <cell r="AL120" t="str">
            <v>3G83</v>
          </cell>
        </row>
        <row r="121">
          <cell r="B121" t="str">
            <v>平田</v>
          </cell>
          <cell r="C121" t="str">
            <v>地域振興課</v>
          </cell>
          <cell r="D121" t="str">
            <v>1-41</v>
          </cell>
          <cell r="E121">
            <v>1006</v>
          </cell>
          <cell r="F121" t="str">
            <v>島根41う3786</v>
          </cell>
          <cell r="G121" t="str">
            <v>17 331</v>
          </cell>
          <cell r="H121" t="str">
            <v>貨物</v>
          </cell>
          <cell r="I121" t="str">
            <v>ミツビシミニカバン</v>
          </cell>
          <cell r="J121" t="str">
            <v>GD-H42V</v>
          </cell>
          <cell r="K121" t="str">
            <v>H42V-0008150</v>
          </cell>
          <cell r="L121" t="str">
            <v>11 4 1</v>
          </cell>
          <cell r="M121">
            <v>0</v>
          </cell>
          <cell r="O121">
            <v>339</v>
          </cell>
          <cell r="P121">
            <v>151</v>
          </cell>
          <cell r="Q121">
            <v>147</v>
          </cell>
          <cell r="R121">
            <v>1010</v>
          </cell>
          <cell r="S121">
            <v>690</v>
          </cell>
          <cell r="T121">
            <v>0.64999997615814209</v>
          </cell>
          <cell r="U121" t="str">
            <v>2/4/</v>
          </cell>
          <cell r="W121">
            <v>0</v>
          </cell>
          <cell r="X121">
            <v>0</v>
          </cell>
          <cell r="Y121">
            <v>0</v>
          </cell>
          <cell r="Z121">
            <v>8800</v>
          </cell>
          <cell r="AA121">
            <v>0</v>
          </cell>
          <cell r="AC121" t="str">
            <v>バン：軽</v>
          </cell>
          <cell r="AD121" t="b">
            <v>0</v>
          </cell>
          <cell r="AE121" t="b">
            <v>1</v>
          </cell>
          <cell r="AF121">
            <v>13</v>
          </cell>
          <cell r="AH121" t="str">
            <v>軽自動車</v>
          </cell>
          <cell r="AI121" t="str">
            <v>バン</v>
          </cell>
          <cell r="AJ121" t="str">
            <v>ガソリン</v>
          </cell>
          <cell r="AK121" t="str">
            <v>200/100</v>
          </cell>
          <cell r="AL121" t="str">
            <v>3G83</v>
          </cell>
        </row>
        <row r="122">
          <cell r="B122" t="str">
            <v>平田</v>
          </cell>
          <cell r="C122" t="str">
            <v>地域振興課</v>
          </cell>
          <cell r="D122" t="str">
            <v>1-42</v>
          </cell>
          <cell r="E122">
            <v>1003</v>
          </cell>
          <cell r="F122" t="str">
            <v>島根50つ5161</v>
          </cell>
          <cell r="G122" t="str">
            <v>18 227</v>
          </cell>
          <cell r="H122" t="str">
            <v>乗用</v>
          </cell>
          <cell r="I122" t="str">
            <v>マツダＡＺワゴン</v>
          </cell>
          <cell r="J122" t="str">
            <v>E-CY21S</v>
          </cell>
          <cell r="K122" t="str">
            <v>CY21S-123665</v>
          </cell>
          <cell r="L122" t="str">
            <v xml:space="preserve"> 9 428</v>
          </cell>
          <cell r="M122">
            <v>0</v>
          </cell>
          <cell r="O122">
            <v>329</v>
          </cell>
          <cell r="P122">
            <v>169</v>
          </cell>
          <cell r="Q122">
            <v>139</v>
          </cell>
          <cell r="R122">
            <v>970</v>
          </cell>
          <cell r="S122">
            <v>750</v>
          </cell>
          <cell r="T122">
            <v>0.64999997615814209</v>
          </cell>
          <cell r="U122" t="str">
            <v>4</v>
          </cell>
          <cell r="W122">
            <v>0</v>
          </cell>
          <cell r="X122">
            <v>0</v>
          </cell>
          <cell r="Y122">
            <v>0</v>
          </cell>
          <cell r="Z122">
            <v>8800</v>
          </cell>
          <cell r="AA122">
            <v>0</v>
          </cell>
          <cell r="AC122" t="str">
            <v>バン：軽</v>
          </cell>
          <cell r="AD122" t="b">
            <v>0</v>
          </cell>
          <cell r="AE122" t="b">
            <v>1</v>
          </cell>
          <cell r="AF122">
            <v>11</v>
          </cell>
          <cell r="AG122">
            <v>4</v>
          </cell>
          <cell r="AH122" t="str">
            <v>軽自動車</v>
          </cell>
          <cell r="AI122" t="str">
            <v>箱型</v>
          </cell>
          <cell r="AJ122" t="str">
            <v>ガソリン</v>
          </cell>
          <cell r="AL122" t="str">
            <v>F6A</v>
          </cell>
        </row>
        <row r="123">
          <cell r="B123" t="str">
            <v>平田</v>
          </cell>
          <cell r="C123" t="str">
            <v>地域振興課</v>
          </cell>
          <cell r="D123" t="str">
            <v>1-43</v>
          </cell>
          <cell r="E123">
            <v>1001</v>
          </cell>
          <cell r="F123" t="str">
            <v>島根50つ8789</v>
          </cell>
          <cell r="G123" t="str">
            <v>18 629</v>
          </cell>
          <cell r="H123" t="str">
            <v>乗用</v>
          </cell>
          <cell r="I123" t="str">
            <v>マツダＡＺワゴン</v>
          </cell>
          <cell r="J123" t="str">
            <v>E-CY51S</v>
          </cell>
          <cell r="K123" t="str">
            <v>CY51S-101987</v>
          </cell>
          <cell r="L123" t="str">
            <v xml:space="preserve"> 9 731</v>
          </cell>
          <cell r="M123">
            <v>0</v>
          </cell>
          <cell r="O123">
            <v>329</v>
          </cell>
          <cell r="P123">
            <v>169</v>
          </cell>
          <cell r="Q123">
            <v>139</v>
          </cell>
          <cell r="R123">
            <v>960</v>
          </cell>
          <cell r="S123">
            <v>740</v>
          </cell>
          <cell r="T123">
            <v>0.64999997615814209</v>
          </cell>
          <cell r="U123" t="str">
            <v>4</v>
          </cell>
          <cell r="W123">
            <v>0</v>
          </cell>
          <cell r="X123">
            <v>0</v>
          </cell>
          <cell r="Y123">
            <v>0</v>
          </cell>
          <cell r="Z123">
            <v>8800</v>
          </cell>
          <cell r="AA123">
            <v>0</v>
          </cell>
          <cell r="AC123" t="str">
            <v>バン：軽</v>
          </cell>
          <cell r="AD123" t="b">
            <v>0</v>
          </cell>
          <cell r="AE123" t="b">
            <v>1</v>
          </cell>
          <cell r="AF123">
            <v>11</v>
          </cell>
          <cell r="AG123">
            <v>7</v>
          </cell>
          <cell r="AH123" t="str">
            <v>軽自動車</v>
          </cell>
          <cell r="AI123" t="str">
            <v>箱型</v>
          </cell>
          <cell r="AJ123" t="str">
            <v>ガソリン</v>
          </cell>
          <cell r="AL123" t="str">
            <v>K6A</v>
          </cell>
        </row>
        <row r="124">
          <cell r="B124" t="str">
            <v>平田</v>
          </cell>
          <cell r="C124" t="str">
            <v>地域振興課</v>
          </cell>
          <cell r="D124" t="str">
            <v>1-44</v>
          </cell>
          <cell r="E124">
            <v>1007</v>
          </cell>
          <cell r="F124" t="str">
            <v>島根50は2253</v>
          </cell>
          <cell r="G124" t="str">
            <v>18 531</v>
          </cell>
          <cell r="H124" t="str">
            <v>乗用</v>
          </cell>
          <cell r="I124" t="str">
            <v>ミツビシトッポＢＪ</v>
          </cell>
          <cell r="J124" t="str">
            <v>GF-H42A</v>
          </cell>
          <cell r="K124" t="str">
            <v>H42A-0534346</v>
          </cell>
          <cell r="L124" t="str">
            <v>13 6 1</v>
          </cell>
          <cell r="M124">
            <v>0</v>
          </cell>
          <cell r="O124">
            <v>339</v>
          </cell>
          <cell r="P124">
            <v>169</v>
          </cell>
          <cell r="Q124">
            <v>147</v>
          </cell>
          <cell r="R124">
            <v>1020</v>
          </cell>
          <cell r="S124">
            <v>800</v>
          </cell>
          <cell r="T124">
            <v>0.64999997615814209</v>
          </cell>
          <cell r="U124" t="str">
            <v>4</v>
          </cell>
          <cell r="W124">
            <v>0</v>
          </cell>
          <cell r="X124">
            <v>0</v>
          </cell>
          <cell r="Y124">
            <v>0</v>
          </cell>
          <cell r="Z124">
            <v>8800</v>
          </cell>
          <cell r="AA124">
            <v>0</v>
          </cell>
          <cell r="AC124" t="str">
            <v>バン：軽</v>
          </cell>
          <cell r="AD124" t="b">
            <v>0</v>
          </cell>
          <cell r="AE124" t="b">
            <v>1</v>
          </cell>
          <cell r="AF124">
            <v>15</v>
          </cell>
          <cell r="AG124">
            <v>6</v>
          </cell>
          <cell r="AH124" t="str">
            <v>軽自動車</v>
          </cell>
          <cell r="AI124" t="str">
            <v>箱型</v>
          </cell>
          <cell r="AJ124" t="str">
            <v>ガソリン</v>
          </cell>
          <cell r="AL124" t="str">
            <v>3G83</v>
          </cell>
        </row>
        <row r="125">
          <cell r="B125" t="str">
            <v>平田</v>
          </cell>
          <cell r="C125" t="str">
            <v>地域振興課</v>
          </cell>
          <cell r="D125" t="str">
            <v>1-45</v>
          </cell>
          <cell r="E125">
            <v>1046</v>
          </cell>
          <cell r="F125" t="str">
            <v>島根50ま6008</v>
          </cell>
          <cell r="G125" t="str">
            <v>18 527</v>
          </cell>
          <cell r="H125" t="str">
            <v>乗用</v>
          </cell>
          <cell r="I125" t="str">
            <v>スズキワゴンＲ</v>
          </cell>
          <cell r="J125" t="str">
            <v>UA-MC22S</v>
          </cell>
          <cell r="K125" t="str">
            <v>MC22S-533952</v>
          </cell>
          <cell r="L125" t="str">
            <v>15 528</v>
          </cell>
          <cell r="M125">
            <v>0</v>
          </cell>
          <cell r="O125">
            <v>339</v>
          </cell>
          <cell r="P125">
            <v>164</v>
          </cell>
          <cell r="Q125">
            <v>147</v>
          </cell>
          <cell r="R125">
            <v>1040</v>
          </cell>
          <cell r="S125">
            <v>820</v>
          </cell>
          <cell r="T125">
            <v>0.64999997615814209</v>
          </cell>
          <cell r="U125" t="str">
            <v>4</v>
          </cell>
          <cell r="W125">
            <v>0</v>
          </cell>
          <cell r="X125">
            <v>0</v>
          </cell>
          <cell r="Y125">
            <v>0</v>
          </cell>
          <cell r="Z125">
            <v>8800</v>
          </cell>
          <cell r="AA125">
            <v>0</v>
          </cell>
          <cell r="AC125" t="str">
            <v>バン：軽</v>
          </cell>
          <cell r="AD125" t="b">
            <v>0</v>
          </cell>
          <cell r="AE125" t="b">
            <v>1</v>
          </cell>
          <cell r="AF125">
            <v>17</v>
          </cell>
          <cell r="AH125" t="str">
            <v>軽自動車</v>
          </cell>
          <cell r="AI125" t="str">
            <v>箱型</v>
          </cell>
          <cell r="AJ125" t="str">
            <v>ガソリン</v>
          </cell>
          <cell r="AL125" t="str">
            <v>K6A</v>
          </cell>
        </row>
        <row r="126">
          <cell r="B126" t="str">
            <v>平田</v>
          </cell>
          <cell r="C126" t="str">
            <v>地域振興課</v>
          </cell>
          <cell r="D126" t="str">
            <v>1-46</v>
          </cell>
          <cell r="E126">
            <v>85</v>
          </cell>
          <cell r="F126" t="str">
            <v>島根300さ2150</v>
          </cell>
          <cell r="G126" t="str">
            <v>18 819</v>
          </cell>
          <cell r="H126" t="str">
            <v>乗用</v>
          </cell>
          <cell r="I126" t="str">
            <v>マツダ</v>
          </cell>
          <cell r="J126" t="str">
            <v>GF-SG5W</v>
          </cell>
          <cell r="K126" t="str">
            <v>SG5W-302758</v>
          </cell>
          <cell r="L126" t="str">
            <v>11 820</v>
          </cell>
          <cell r="M126">
            <v>0</v>
          </cell>
          <cell r="O126">
            <v>462</v>
          </cell>
          <cell r="P126">
            <v>196</v>
          </cell>
          <cell r="Q126">
            <v>169</v>
          </cell>
          <cell r="R126">
            <v>2140</v>
          </cell>
          <cell r="S126">
            <v>1700</v>
          </cell>
          <cell r="T126">
            <v>2.4900000095367432</v>
          </cell>
          <cell r="U126" t="str">
            <v>8</v>
          </cell>
          <cell r="V126" t="str">
            <v>農協</v>
          </cell>
          <cell r="W126">
            <v>0</v>
          </cell>
          <cell r="X126">
            <v>0</v>
          </cell>
          <cell r="Y126">
            <v>50400</v>
          </cell>
          <cell r="AC126" t="str">
            <v>バン：大型</v>
          </cell>
          <cell r="AD126" t="b">
            <v>0</v>
          </cell>
          <cell r="AE126" t="b">
            <v>0</v>
          </cell>
          <cell r="AF126">
            <v>13</v>
          </cell>
          <cell r="AG126">
            <v>8</v>
          </cell>
          <cell r="AH126" t="str">
            <v>普通</v>
          </cell>
          <cell r="AI126" t="str">
            <v>ステーションワゴン</v>
          </cell>
          <cell r="AJ126" t="str">
            <v>ガソリン</v>
          </cell>
          <cell r="AK126" t="str">
            <v>-</v>
          </cell>
          <cell r="AL126" t="str">
            <v>J5</v>
          </cell>
        </row>
        <row r="127">
          <cell r="B127" t="str">
            <v>出雲</v>
          </cell>
          <cell r="C127" t="str">
            <v>会計管理課</v>
          </cell>
          <cell r="D127" t="str">
            <v>1-47</v>
          </cell>
          <cell r="E127">
            <v>1039</v>
          </cell>
          <cell r="F127" t="str">
            <v>島根41い8226</v>
          </cell>
          <cell r="H127" t="str">
            <v>貨物</v>
          </cell>
          <cell r="I127" t="str">
            <v>ミツビシミニカ</v>
          </cell>
          <cell r="J127" t="str">
            <v>GD-H42V</v>
          </cell>
          <cell r="K127" t="str">
            <v>H42V-0001078</v>
          </cell>
          <cell r="M127">
            <v>0</v>
          </cell>
          <cell r="O127">
            <v>339</v>
          </cell>
          <cell r="P127">
            <v>151</v>
          </cell>
          <cell r="Q127">
            <v>147</v>
          </cell>
          <cell r="R127">
            <v>1000</v>
          </cell>
          <cell r="S127">
            <v>690</v>
          </cell>
          <cell r="T127">
            <v>0.64999997615814209</v>
          </cell>
          <cell r="U127" t="str">
            <v>2/4</v>
          </cell>
          <cell r="V127" t="str">
            <v>業者負担</v>
          </cell>
          <cell r="W127">
            <v>0</v>
          </cell>
          <cell r="X127">
            <v>0</v>
          </cell>
          <cell r="Y127">
            <v>0</v>
          </cell>
          <cell r="Z127">
            <v>0</v>
          </cell>
          <cell r="AA127">
            <v>0</v>
          </cell>
          <cell r="AC127" t="str">
            <v>バン：軽</v>
          </cell>
          <cell r="AD127" t="b">
            <v>0</v>
          </cell>
          <cell r="AE127" t="b">
            <v>1</v>
          </cell>
        </row>
        <row r="128">
          <cell r="B128" t="str">
            <v>出雲</v>
          </cell>
          <cell r="C128" t="str">
            <v>会計管理課</v>
          </cell>
          <cell r="D128" t="str">
            <v>1-48</v>
          </cell>
          <cell r="E128">
            <v>1041</v>
          </cell>
          <cell r="F128" t="str">
            <v>島根41い8227</v>
          </cell>
          <cell r="G128" t="str">
            <v>1811 3</v>
          </cell>
          <cell r="H128" t="str">
            <v>貨物</v>
          </cell>
          <cell r="I128" t="str">
            <v>ミツビシミニカバン</v>
          </cell>
          <cell r="J128" t="str">
            <v>GD-H42V</v>
          </cell>
          <cell r="K128" t="str">
            <v>H42V-0001058</v>
          </cell>
          <cell r="L128" t="str">
            <v>1011 4</v>
          </cell>
          <cell r="M128">
            <v>0</v>
          </cell>
          <cell r="O128">
            <v>339</v>
          </cell>
          <cell r="P128">
            <v>151</v>
          </cell>
          <cell r="Q128">
            <v>147</v>
          </cell>
          <cell r="R128">
            <v>1000</v>
          </cell>
          <cell r="S128">
            <v>690</v>
          </cell>
          <cell r="T128">
            <v>0.64999997615814209</v>
          </cell>
          <cell r="U128" t="str">
            <v>2/4</v>
          </cell>
          <cell r="V128" t="str">
            <v>業者負担</v>
          </cell>
          <cell r="W128">
            <v>0</v>
          </cell>
          <cell r="X128">
            <v>0</v>
          </cell>
          <cell r="Y128">
            <v>0</v>
          </cell>
          <cell r="Z128">
            <v>8800</v>
          </cell>
          <cell r="AA128">
            <v>0</v>
          </cell>
          <cell r="AC128" t="str">
            <v>バン：軽</v>
          </cell>
          <cell r="AD128" t="b">
            <v>0</v>
          </cell>
          <cell r="AE128" t="b">
            <v>1</v>
          </cell>
          <cell r="AF128">
            <v>12</v>
          </cell>
          <cell r="AH128" t="str">
            <v>軽自動車</v>
          </cell>
          <cell r="AI128" t="str">
            <v>バン</v>
          </cell>
          <cell r="AJ128" t="str">
            <v>ガソリン</v>
          </cell>
          <cell r="AK128" t="str">
            <v>200/100</v>
          </cell>
          <cell r="AL128" t="str">
            <v>3G83</v>
          </cell>
        </row>
        <row r="129">
          <cell r="B129" t="str">
            <v>平田</v>
          </cell>
          <cell r="C129" t="str">
            <v>地域振興課</v>
          </cell>
          <cell r="D129" t="str">
            <v>1-49</v>
          </cell>
          <cell r="E129">
            <v>130</v>
          </cell>
          <cell r="F129" t="str">
            <v>島根41き1246</v>
          </cell>
          <cell r="G129" t="str">
            <v>18 2 3</v>
          </cell>
          <cell r="H129" t="str">
            <v>貨物</v>
          </cell>
          <cell r="I129" t="str">
            <v>マツダ</v>
          </cell>
          <cell r="J129" t="str">
            <v>GD-DG52T</v>
          </cell>
          <cell r="K129" t="str">
            <v>DG52T-222440</v>
          </cell>
          <cell r="L129" t="str">
            <v>16 2 4</v>
          </cell>
          <cell r="M129">
            <v>0</v>
          </cell>
          <cell r="O129">
            <v>339</v>
          </cell>
          <cell r="P129">
            <v>180</v>
          </cell>
          <cell r="Q129">
            <v>147</v>
          </cell>
          <cell r="R129">
            <v>1160</v>
          </cell>
          <cell r="S129">
            <v>700</v>
          </cell>
          <cell r="T129">
            <v>0.64999997615814209</v>
          </cell>
          <cell r="U129" t="str">
            <v>2</v>
          </cell>
          <cell r="V129" t="str">
            <v>農協</v>
          </cell>
          <cell r="W129">
            <v>0</v>
          </cell>
          <cell r="X129">
            <v>0</v>
          </cell>
          <cell r="Y129">
            <v>8800</v>
          </cell>
          <cell r="Z129">
            <v>0</v>
          </cell>
          <cell r="AC129" t="str">
            <v>トラック：軽</v>
          </cell>
          <cell r="AD129" t="b">
            <v>0</v>
          </cell>
          <cell r="AE129" t="b">
            <v>0</v>
          </cell>
          <cell r="AF129">
            <v>18</v>
          </cell>
          <cell r="AG129">
            <v>2</v>
          </cell>
          <cell r="AH129" t="str">
            <v>軽自動車</v>
          </cell>
          <cell r="AI129" t="str">
            <v>キャブオーバ</v>
          </cell>
          <cell r="AJ129" t="str">
            <v>ガソリン</v>
          </cell>
          <cell r="AK129" t="str">
            <v>350</v>
          </cell>
          <cell r="AL129" t="str">
            <v>F6A</v>
          </cell>
        </row>
        <row r="130">
          <cell r="B130" t="str">
            <v>平田</v>
          </cell>
          <cell r="C130" t="str">
            <v>地域振興課</v>
          </cell>
          <cell r="D130" t="str">
            <v>1-50</v>
          </cell>
          <cell r="E130">
            <v>1002</v>
          </cell>
          <cell r="F130" t="str">
            <v>島根500ち3015</v>
          </cell>
          <cell r="G130" t="str">
            <v>181031</v>
          </cell>
          <cell r="H130" t="str">
            <v>乗用</v>
          </cell>
          <cell r="I130" t="str">
            <v>トヨタ</v>
          </cell>
          <cell r="J130" t="str">
            <v>TA-AZV50</v>
          </cell>
          <cell r="K130" t="str">
            <v>AZV50-0002669</v>
          </cell>
          <cell r="L130" t="str">
            <v>1311 1</v>
          </cell>
          <cell r="M130">
            <v>0</v>
          </cell>
          <cell r="O130">
            <v>467</v>
          </cell>
          <cell r="P130">
            <v>150</v>
          </cell>
          <cell r="Q130">
            <v>169</v>
          </cell>
          <cell r="R130">
            <v>1545</v>
          </cell>
          <cell r="S130">
            <v>1270</v>
          </cell>
          <cell r="T130">
            <v>1.9900000095367432</v>
          </cell>
          <cell r="U130" t="str">
            <v>5</v>
          </cell>
          <cell r="W130">
            <v>0</v>
          </cell>
          <cell r="X130">
            <v>0</v>
          </cell>
          <cell r="Y130">
            <v>0</v>
          </cell>
          <cell r="Z130">
            <v>37800</v>
          </cell>
          <cell r="AA130">
            <v>0</v>
          </cell>
          <cell r="AC130" t="str">
            <v>乗用車：小型</v>
          </cell>
          <cell r="AD130" t="b">
            <v>0</v>
          </cell>
          <cell r="AE130" t="b">
            <v>1</v>
          </cell>
          <cell r="AF130">
            <v>15</v>
          </cell>
          <cell r="AG130">
            <v>11</v>
          </cell>
          <cell r="AH130" t="str">
            <v>小型</v>
          </cell>
          <cell r="AI130" t="str">
            <v>箱型</v>
          </cell>
          <cell r="AJ130" t="str">
            <v>ガソリン</v>
          </cell>
          <cell r="AK130" t="str">
            <v>-</v>
          </cell>
          <cell r="AL130" t="str">
            <v>1AZ</v>
          </cell>
        </row>
        <row r="131">
          <cell r="B131" t="str">
            <v>出雲</v>
          </cell>
          <cell r="C131" t="str">
            <v>会計管理課</v>
          </cell>
          <cell r="D131" t="str">
            <v>1-51</v>
          </cell>
          <cell r="E131">
            <v>1038</v>
          </cell>
          <cell r="F131" t="str">
            <v>島根57め6637</v>
          </cell>
          <cell r="G131" t="str">
            <v>1711 4</v>
          </cell>
          <cell r="H131" t="str">
            <v>乗用</v>
          </cell>
          <cell r="I131" t="str">
            <v>トヨタカローラ</v>
          </cell>
          <cell r="J131" t="str">
            <v>GF-AE110</v>
          </cell>
          <cell r="K131" t="str">
            <v>AE110-5269783</v>
          </cell>
          <cell r="L131" t="str">
            <v>1011 4</v>
          </cell>
          <cell r="M131">
            <v>0</v>
          </cell>
          <cell r="O131">
            <v>431</v>
          </cell>
          <cell r="P131">
            <v>138</v>
          </cell>
          <cell r="Q131">
            <v>169</v>
          </cell>
          <cell r="R131">
            <v>1305</v>
          </cell>
          <cell r="S131">
            <v>1030</v>
          </cell>
          <cell r="T131">
            <v>1.4900000095367432</v>
          </cell>
          <cell r="U131" t="str">
            <v>5</v>
          </cell>
          <cell r="W131">
            <v>0</v>
          </cell>
          <cell r="X131">
            <v>0</v>
          </cell>
          <cell r="Y131">
            <v>0</v>
          </cell>
          <cell r="Z131">
            <v>37800</v>
          </cell>
          <cell r="AA131">
            <v>0</v>
          </cell>
          <cell r="AC131" t="str">
            <v>乗用車：小型</v>
          </cell>
          <cell r="AD131" t="b">
            <v>0</v>
          </cell>
          <cell r="AE131" t="b">
            <v>1</v>
          </cell>
          <cell r="AF131">
            <v>12</v>
          </cell>
          <cell r="AG131">
            <v>11</v>
          </cell>
          <cell r="AH131" t="str">
            <v>小型</v>
          </cell>
          <cell r="AI131" t="str">
            <v>箱型</v>
          </cell>
          <cell r="AJ131" t="str">
            <v>ガソリン</v>
          </cell>
          <cell r="AK131" t="str">
            <v>-</v>
          </cell>
          <cell r="AL131" t="str">
            <v>5A</v>
          </cell>
        </row>
        <row r="132">
          <cell r="B132" t="str">
            <v>平田</v>
          </cell>
          <cell r="C132" t="str">
            <v>地域振興課</v>
          </cell>
          <cell r="D132" t="str">
            <v>1-52</v>
          </cell>
          <cell r="E132">
            <v>23</v>
          </cell>
          <cell r="F132" t="str">
            <v>島根40ま5944</v>
          </cell>
          <cell r="G132" t="str">
            <v>17 620</v>
          </cell>
          <cell r="H132" t="str">
            <v>貨物</v>
          </cell>
          <cell r="I132" t="str">
            <v>スズキアルト</v>
          </cell>
          <cell r="J132" t="str">
            <v>M-CL21V</v>
          </cell>
          <cell r="K132" t="str">
            <v>CL21V-172312</v>
          </cell>
          <cell r="M132">
            <v>697310</v>
          </cell>
          <cell r="O132">
            <v>329</v>
          </cell>
          <cell r="P132">
            <v>138</v>
          </cell>
          <cell r="Q132">
            <v>139</v>
          </cell>
          <cell r="R132">
            <v>910</v>
          </cell>
          <cell r="S132">
            <v>590</v>
          </cell>
          <cell r="T132">
            <v>0.64999997615814209</v>
          </cell>
          <cell r="U132" t="str">
            <v>2/4</v>
          </cell>
          <cell r="V132" t="str">
            <v>農協</v>
          </cell>
          <cell r="W132">
            <v>0</v>
          </cell>
          <cell r="X132">
            <v>0</v>
          </cell>
          <cell r="Y132">
            <v>20300</v>
          </cell>
          <cell r="Z132">
            <v>8800</v>
          </cell>
          <cell r="AA132">
            <v>1400</v>
          </cell>
          <cell r="AC132" t="str">
            <v>バン：軽</v>
          </cell>
          <cell r="AD132" t="b">
            <v>0</v>
          </cell>
          <cell r="AE132" t="b">
            <v>0</v>
          </cell>
          <cell r="AF132">
            <v>5</v>
          </cell>
          <cell r="AH132" t="str">
            <v>軽自動車</v>
          </cell>
          <cell r="AI132" t="str">
            <v>バン</v>
          </cell>
          <cell r="AJ132" t="str">
            <v>ガソリン</v>
          </cell>
          <cell r="AK132" t="str">
            <v>200/100</v>
          </cell>
          <cell r="AL132" t="str">
            <v>F6A</v>
          </cell>
        </row>
        <row r="133">
          <cell r="B133" t="str">
            <v>出雲</v>
          </cell>
          <cell r="C133" t="str">
            <v>会計管理課</v>
          </cell>
          <cell r="D133" t="str">
            <v>1-53</v>
          </cell>
          <cell r="E133">
            <v>22</v>
          </cell>
          <cell r="F133" t="str">
            <v>島根40め1399</v>
          </cell>
          <cell r="G133" t="str">
            <v>19 125</v>
          </cell>
          <cell r="H133" t="str">
            <v>貨物</v>
          </cell>
          <cell r="I133" t="str">
            <v>ミツビシミニカバン</v>
          </cell>
          <cell r="J133" t="str">
            <v>V-H22V</v>
          </cell>
          <cell r="K133" t="str">
            <v>H22V-0529451</v>
          </cell>
          <cell r="L133" t="str">
            <v xml:space="preserve"> 5 120</v>
          </cell>
          <cell r="M133">
            <v>696280</v>
          </cell>
          <cell r="O133">
            <v>329</v>
          </cell>
          <cell r="P133">
            <v>146</v>
          </cell>
          <cell r="Q133">
            <v>139</v>
          </cell>
          <cell r="R133">
            <v>950</v>
          </cell>
          <cell r="S133">
            <v>630</v>
          </cell>
          <cell r="T133">
            <v>0.64999997615814209</v>
          </cell>
          <cell r="U133" t="str">
            <v>2/4</v>
          </cell>
          <cell r="V133" t="str">
            <v>農協</v>
          </cell>
          <cell r="W133">
            <v>0</v>
          </cell>
          <cell r="X133">
            <v>0</v>
          </cell>
          <cell r="Y133">
            <v>8800</v>
          </cell>
          <cell r="AC133" t="str">
            <v>バン：軽</v>
          </cell>
          <cell r="AD133" t="b">
            <v>0</v>
          </cell>
          <cell r="AE133" t="b">
            <v>0</v>
          </cell>
          <cell r="AF133">
            <v>7</v>
          </cell>
          <cell r="AH133" t="str">
            <v>軽自動車</v>
          </cell>
          <cell r="AI133" t="str">
            <v>バン</v>
          </cell>
          <cell r="AJ133" t="str">
            <v>ガソリン</v>
          </cell>
          <cell r="AK133" t="str">
            <v>200/100</v>
          </cell>
          <cell r="AL133" t="str">
            <v>3G83</v>
          </cell>
        </row>
        <row r="134">
          <cell r="B134" t="str">
            <v>平田</v>
          </cell>
          <cell r="C134" t="str">
            <v>地域振興課</v>
          </cell>
          <cell r="D134" t="str">
            <v>1-54</v>
          </cell>
          <cell r="E134">
            <v>1044</v>
          </cell>
          <cell r="F134" t="str">
            <v>島根50ま3152</v>
          </cell>
          <cell r="G134" t="str">
            <v>18 4 2</v>
          </cell>
          <cell r="H134" t="str">
            <v>乗用</v>
          </cell>
          <cell r="I134" t="str">
            <v>スズキアルト</v>
          </cell>
          <cell r="J134" t="str">
            <v>LA-HA23S</v>
          </cell>
          <cell r="K134" t="str">
            <v>HA23S-700493</v>
          </cell>
          <cell r="L134" t="str">
            <v>16 511</v>
          </cell>
          <cell r="M134">
            <v>0</v>
          </cell>
          <cell r="O134">
            <v>339</v>
          </cell>
          <cell r="P134">
            <v>145</v>
          </cell>
          <cell r="Q134">
            <v>147</v>
          </cell>
          <cell r="R134">
            <v>920</v>
          </cell>
          <cell r="S134">
            <v>700</v>
          </cell>
          <cell r="T134">
            <v>0.64999997615814209</v>
          </cell>
          <cell r="U134" t="str">
            <v>4</v>
          </cell>
          <cell r="V134" t="str">
            <v>農協</v>
          </cell>
          <cell r="W134">
            <v>0</v>
          </cell>
          <cell r="X134">
            <v>0</v>
          </cell>
          <cell r="Y134">
            <v>0</v>
          </cell>
          <cell r="Z134">
            <v>8800</v>
          </cell>
          <cell r="AA134">
            <v>0</v>
          </cell>
          <cell r="AC134" t="str">
            <v>バン：軽</v>
          </cell>
          <cell r="AD134" t="b">
            <v>0</v>
          </cell>
          <cell r="AE134" t="b">
            <v>1</v>
          </cell>
          <cell r="AF134">
            <v>17</v>
          </cell>
          <cell r="AG134">
            <v>4</v>
          </cell>
          <cell r="AH134" t="str">
            <v>軽自動車</v>
          </cell>
          <cell r="AI134" t="str">
            <v>箱型</v>
          </cell>
          <cell r="AJ134" t="str">
            <v>ガソリン</v>
          </cell>
          <cell r="AL134" t="str">
            <v>K6A</v>
          </cell>
        </row>
        <row r="135">
          <cell r="B135" t="str">
            <v>平田</v>
          </cell>
          <cell r="C135" t="str">
            <v>地域振興課</v>
          </cell>
          <cell r="D135" t="str">
            <v>1-55</v>
          </cell>
          <cell r="E135">
            <v>1016</v>
          </cell>
          <cell r="F135" t="str">
            <v>島根44ひ3380</v>
          </cell>
          <cell r="G135" t="str">
            <v>17 331</v>
          </cell>
          <cell r="H135" t="str">
            <v>貨物</v>
          </cell>
          <cell r="I135" t="str">
            <v>トヨタカローラバン</v>
          </cell>
          <cell r="J135" t="str">
            <v>GG-EE103V</v>
          </cell>
          <cell r="K135" t="str">
            <v>EE103-6034496</v>
          </cell>
          <cell r="L135" t="str">
            <v>11 4 1</v>
          </cell>
          <cell r="M135">
            <v>0</v>
          </cell>
          <cell r="O135">
            <v>426</v>
          </cell>
          <cell r="P135">
            <v>143</v>
          </cell>
          <cell r="Q135">
            <v>168</v>
          </cell>
          <cell r="R135">
            <v>1475</v>
          </cell>
          <cell r="S135">
            <v>950</v>
          </cell>
          <cell r="T135">
            <v>1.4900000095367432</v>
          </cell>
          <cell r="U135" t="str">
            <v>2/5</v>
          </cell>
          <cell r="W135">
            <v>0</v>
          </cell>
          <cell r="X135">
            <v>0</v>
          </cell>
          <cell r="Y135">
            <v>0</v>
          </cell>
          <cell r="Z135">
            <v>8800</v>
          </cell>
          <cell r="AA135">
            <v>0</v>
          </cell>
          <cell r="AC135" t="str">
            <v>バン：小型</v>
          </cell>
          <cell r="AD135" t="b">
            <v>0</v>
          </cell>
          <cell r="AE135" t="b">
            <v>1</v>
          </cell>
          <cell r="AF135">
            <v>13</v>
          </cell>
          <cell r="AG135">
            <v>4</v>
          </cell>
          <cell r="AH135" t="str">
            <v>小型</v>
          </cell>
          <cell r="AI135" t="str">
            <v>バン</v>
          </cell>
          <cell r="AJ135" t="str">
            <v>ガソリン</v>
          </cell>
          <cell r="AK135" t="str">
            <v>400/250</v>
          </cell>
          <cell r="AL135" t="str">
            <v>5E</v>
          </cell>
        </row>
        <row r="136">
          <cell r="B136" t="str">
            <v>平田</v>
          </cell>
          <cell r="C136" t="str">
            <v>地域振興課</v>
          </cell>
          <cell r="D136" t="str">
            <v>1-56</v>
          </cell>
          <cell r="E136">
            <v>1017</v>
          </cell>
          <cell r="F136" t="str">
            <v>島根44ひ3382</v>
          </cell>
          <cell r="G136" t="str">
            <v>17 331</v>
          </cell>
          <cell r="H136" t="str">
            <v>貨物</v>
          </cell>
          <cell r="I136" t="str">
            <v>トヨタカローラバン</v>
          </cell>
          <cell r="J136" t="str">
            <v>GG-EE103V</v>
          </cell>
          <cell r="K136" t="str">
            <v>EE103-6034426</v>
          </cell>
          <cell r="L136" t="str">
            <v>11 4 1</v>
          </cell>
          <cell r="M136">
            <v>0</v>
          </cell>
          <cell r="O136">
            <v>426</v>
          </cell>
          <cell r="P136">
            <v>143</v>
          </cell>
          <cell r="Q136">
            <v>168</v>
          </cell>
          <cell r="R136">
            <v>1475</v>
          </cell>
          <cell r="S136">
            <v>950</v>
          </cell>
          <cell r="T136">
            <v>1.4900000095367432</v>
          </cell>
          <cell r="U136" t="str">
            <v>2/5</v>
          </cell>
          <cell r="W136">
            <v>0</v>
          </cell>
          <cell r="X136">
            <v>0</v>
          </cell>
          <cell r="Y136">
            <v>0</v>
          </cell>
          <cell r="Z136">
            <v>8800</v>
          </cell>
          <cell r="AA136">
            <v>0</v>
          </cell>
          <cell r="AC136" t="str">
            <v>バン：小型</v>
          </cell>
          <cell r="AD136" t="b">
            <v>0</v>
          </cell>
          <cell r="AE136" t="b">
            <v>1</v>
          </cell>
          <cell r="AF136">
            <v>13</v>
          </cell>
          <cell r="AG136">
            <v>4</v>
          </cell>
          <cell r="AH136" t="str">
            <v>小型</v>
          </cell>
          <cell r="AI136" t="str">
            <v>バン</v>
          </cell>
          <cell r="AJ136" t="str">
            <v>ガソリン</v>
          </cell>
          <cell r="AK136" t="str">
            <v>400/250</v>
          </cell>
          <cell r="AL136" t="str">
            <v>5E</v>
          </cell>
        </row>
        <row r="137">
          <cell r="B137" t="str">
            <v>佐田</v>
          </cell>
          <cell r="C137" t="str">
            <v>地域振興課</v>
          </cell>
          <cell r="D137" t="str">
            <v>2- 2</v>
          </cell>
          <cell r="E137">
            <v>0</v>
          </cell>
          <cell r="F137" t="str">
            <v>島根57ね3506</v>
          </cell>
          <cell r="G137" t="str">
            <v>18 418</v>
          </cell>
          <cell r="H137" t="str">
            <v>乗用</v>
          </cell>
          <cell r="I137" t="str">
            <v>トヨタカローラ</v>
          </cell>
          <cell r="J137" t="str">
            <v>E-AE100</v>
          </cell>
          <cell r="K137" t="str">
            <v>AE100-3293151</v>
          </cell>
          <cell r="L137" t="str">
            <v xml:space="preserve"> 7 419</v>
          </cell>
          <cell r="M137">
            <v>0</v>
          </cell>
          <cell r="O137">
            <v>427</v>
          </cell>
          <cell r="P137">
            <v>138</v>
          </cell>
          <cell r="Q137">
            <v>168</v>
          </cell>
          <cell r="R137">
            <v>1325</v>
          </cell>
          <cell r="S137">
            <v>1050</v>
          </cell>
          <cell r="T137">
            <v>1.4900000095367432</v>
          </cell>
          <cell r="U137" t="str">
            <v>5</v>
          </cell>
          <cell r="W137">
            <v>0</v>
          </cell>
          <cell r="X137">
            <v>0</v>
          </cell>
          <cell r="Y137">
            <v>0</v>
          </cell>
          <cell r="Z137">
            <v>37800</v>
          </cell>
          <cell r="AA137">
            <v>0</v>
          </cell>
          <cell r="AD137" t="b">
            <v>0</v>
          </cell>
          <cell r="AE137" t="b">
            <v>0</v>
          </cell>
          <cell r="AF137">
            <v>9</v>
          </cell>
          <cell r="AG137">
            <v>4</v>
          </cell>
          <cell r="AH137" t="str">
            <v>小型</v>
          </cell>
          <cell r="AI137" t="str">
            <v>箱型</v>
          </cell>
          <cell r="AJ137" t="str">
            <v>ガソリン</v>
          </cell>
          <cell r="AL137" t="str">
            <v>5A</v>
          </cell>
          <cell r="AO137">
            <v>0</v>
          </cell>
        </row>
        <row r="138">
          <cell r="B138" t="str">
            <v>佐田</v>
          </cell>
          <cell r="C138" t="str">
            <v>地域振興課</v>
          </cell>
          <cell r="D138" t="str">
            <v>2- 3</v>
          </cell>
          <cell r="E138">
            <v>0</v>
          </cell>
          <cell r="F138" t="str">
            <v>島根50ね247</v>
          </cell>
          <cell r="G138" t="str">
            <v>17 518</v>
          </cell>
          <cell r="H138" t="str">
            <v>乗用</v>
          </cell>
          <cell r="I138" t="str">
            <v>スズキワゴンＲ</v>
          </cell>
          <cell r="J138" t="str">
            <v>GF-MC21S</v>
          </cell>
          <cell r="K138" t="str">
            <v>MC21S-824898</v>
          </cell>
          <cell r="L138" t="str">
            <v>12 519</v>
          </cell>
          <cell r="M138">
            <v>0</v>
          </cell>
          <cell r="O138">
            <v>339</v>
          </cell>
          <cell r="P138">
            <v>168</v>
          </cell>
          <cell r="Q138">
            <v>147</v>
          </cell>
          <cell r="R138">
            <v>1030</v>
          </cell>
          <cell r="S138">
            <v>810</v>
          </cell>
          <cell r="T138">
            <v>0.64999997615814209</v>
          </cell>
          <cell r="U138" t="str">
            <v>5</v>
          </cell>
          <cell r="W138">
            <v>0</v>
          </cell>
          <cell r="X138">
            <v>0</v>
          </cell>
          <cell r="Y138">
            <v>0</v>
          </cell>
          <cell r="Z138">
            <v>8800</v>
          </cell>
          <cell r="AA138">
            <v>0</v>
          </cell>
          <cell r="AD138" t="b">
            <v>0</v>
          </cell>
          <cell r="AE138" t="b">
            <v>0</v>
          </cell>
          <cell r="AF138">
            <v>14</v>
          </cell>
          <cell r="AG138">
            <v>0</v>
          </cell>
          <cell r="AH138" t="str">
            <v>軽自動車</v>
          </cell>
          <cell r="AI138" t="str">
            <v>箱型</v>
          </cell>
          <cell r="AJ138" t="str">
            <v>ガソリン</v>
          </cell>
          <cell r="AL138" t="str">
            <v>K6A</v>
          </cell>
          <cell r="AO138">
            <v>0</v>
          </cell>
        </row>
        <row r="139">
          <cell r="B139" t="str">
            <v>佐田</v>
          </cell>
          <cell r="C139" t="str">
            <v>地域振興課</v>
          </cell>
          <cell r="D139" t="str">
            <v>2- 8</v>
          </cell>
          <cell r="E139">
            <v>0</v>
          </cell>
          <cell r="F139" t="str">
            <v>島根57ま861</v>
          </cell>
          <cell r="G139" t="str">
            <v>18 519</v>
          </cell>
          <cell r="H139" t="str">
            <v>乗用</v>
          </cell>
          <cell r="I139" t="str">
            <v>トヨタカリブ</v>
          </cell>
          <cell r="J139" t="str">
            <v>E-AE114G</v>
          </cell>
          <cell r="K139" t="str">
            <v>AE114-7004819</v>
          </cell>
          <cell r="L139" t="str">
            <v xml:space="preserve"> 9 520</v>
          </cell>
          <cell r="M139">
            <v>0</v>
          </cell>
          <cell r="O139">
            <v>436</v>
          </cell>
          <cell r="P139">
            <v>146</v>
          </cell>
          <cell r="Q139">
            <v>169</v>
          </cell>
          <cell r="R139">
            <v>1485</v>
          </cell>
          <cell r="S139">
            <v>1210</v>
          </cell>
          <cell r="T139">
            <v>1.5800000429153442</v>
          </cell>
          <cell r="U139" t="str">
            <v>5</v>
          </cell>
          <cell r="W139">
            <v>0</v>
          </cell>
          <cell r="X139">
            <v>0</v>
          </cell>
          <cell r="Y139">
            <v>0</v>
          </cell>
          <cell r="Z139">
            <v>37800</v>
          </cell>
          <cell r="AA139">
            <v>0</v>
          </cell>
          <cell r="AD139" t="b">
            <v>0</v>
          </cell>
          <cell r="AE139" t="b">
            <v>0</v>
          </cell>
          <cell r="AF139">
            <v>11</v>
          </cell>
          <cell r="AG139">
            <v>5</v>
          </cell>
          <cell r="AH139" t="str">
            <v>小型</v>
          </cell>
          <cell r="AI139" t="str">
            <v>ステーションワゴン</v>
          </cell>
          <cell r="AJ139" t="str">
            <v>ガソリン</v>
          </cell>
          <cell r="AL139" t="str">
            <v>4A</v>
          </cell>
          <cell r="AO139">
            <v>0</v>
          </cell>
        </row>
        <row r="140">
          <cell r="B140" t="str">
            <v>佐田</v>
          </cell>
          <cell r="C140" t="str">
            <v>地域振興課</v>
          </cell>
          <cell r="D140" t="str">
            <v>2- 9</v>
          </cell>
          <cell r="E140">
            <v>0</v>
          </cell>
          <cell r="F140" t="str">
            <v>島根57ま868</v>
          </cell>
          <cell r="G140" t="str">
            <v>18 519</v>
          </cell>
          <cell r="H140" t="str">
            <v>乗用</v>
          </cell>
          <cell r="I140" t="str">
            <v>トヨタカリブ</v>
          </cell>
          <cell r="J140" t="str">
            <v>E-AE114G</v>
          </cell>
          <cell r="K140" t="str">
            <v>AE114-7004784</v>
          </cell>
          <cell r="L140" t="str">
            <v xml:space="preserve"> 9 520</v>
          </cell>
          <cell r="M140">
            <v>0</v>
          </cell>
          <cell r="O140">
            <v>436</v>
          </cell>
          <cell r="P140">
            <v>146</v>
          </cell>
          <cell r="Q140">
            <v>169</v>
          </cell>
          <cell r="R140">
            <v>1485</v>
          </cell>
          <cell r="S140">
            <v>1210</v>
          </cell>
          <cell r="T140">
            <v>1.5800000429153442</v>
          </cell>
          <cell r="U140" t="str">
            <v>5</v>
          </cell>
          <cell r="W140">
            <v>0</v>
          </cell>
          <cell r="X140">
            <v>0</v>
          </cell>
          <cell r="Y140">
            <v>0</v>
          </cell>
          <cell r="Z140">
            <v>37800</v>
          </cell>
          <cell r="AA140">
            <v>0</v>
          </cell>
          <cell r="AD140" t="b">
            <v>0</v>
          </cell>
          <cell r="AE140" t="b">
            <v>0</v>
          </cell>
          <cell r="AF140">
            <v>11</v>
          </cell>
          <cell r="AG140">
            <v>5</v>
          </cell>
          <cell r="AH140" t="str">
            <v>小型</v>
          </cell>
          <cell r="AI140" t="str">
            <v>ステーションワゴン</v>
          </cell>
          <cell r="AJ140" t="str">
            <v>ガソリン</v>
          </cell>
          <cell r="AL140" t="str">
            <v>4A</v>
          </cell>
          <cell r="AO140">
            <v>0</v>
          </cell>
        </row>
        <row r="141">
          <cell r="B141" t="str">
            <v>佐田</v>
          </cell>
          <cell r="C141" t="str">
            <v>健康福祉課</v>
          </cell>
          <cell r="D141" t="str">
            <v>2-12</v>
          </cell>
          <cell r="E141">
            <v>0</v>
          </cell>
          <cell r="F141" t="str">
            <v>島根57ま860</v>
          </cell>
          <cell r="G141" t="str">
            <v>18 519</v>
          </cell>
          <cell r="H141" t="str">
            <v>乗用</v>
          </cell>
          <cell r="I141" t="str">
            <v>トヨタカリブ</v>
          </cell>
          <cell r="J141" t="str">
            <v>E-AE114G</v>
          </cell>
          <cell r="K141" t="str">
            <v>AE114-7004811</v>
          </cell>
          <cell r="L141" t="str">
            <v xml:space="preserve"> 9 520</v>
          </cell>
          <cell r="M141">
            <v>0</v>
          </cell>
          <cell r="O141">
            <v>436</v>
          </cell>
          <cell r="P141">
            <v>146</v>
          </cell>
          <cell r="Q141">
            <v>169</v>
          </cell>
          <cell r="R141">
            <v>1485</v>
          </cell>
          <cell r="S141">
            <v>1210</v>
          </cell>
          <cell r="T141">
            <v>1.5800000429153442</v>
          </cell>
          <cell r="U141" t="str">
            <v>5</v>
          </cell>
          <cell r="W141">
            <v>0</v>
          </cell>
          <cell r="X141">
            <v>0</v>
          </cell>
          <cell r="Y141">
            <v>0</v>
          </cell>
          <cell r="Z141">
            <v>37800</v>
          </cell>
          <cell r="AA141">
            <v>0</v>
          </cell>
          <cell r="AD141" t="b">
            <v>0</v>
          </cell>
          <cell r="AE141" t="b">
            <v>0</v>
          </cell>
          <cell r="AF141">
            <v>11</v>
          </cell>
          <cell r="AG141">
            <v>5</v>
          </cell>
          <cell r="AH141" t="str">
            <v>小型</v>
          </cell>
          <cell r="AI141" t="str">
            <v>ステーションワゴン</v>
          </cell>
          <cell r="AJ141" t="str">
            <v>ガソリン</v>
          </cell>
          <cell r="AL141" t="str">
            <v>4A</v>
          </cell>
          <cell r="AO141">
            <v>0</v>
          </cell>
        </row>
        <row r="142">
          <cell r="B142" t="str">
            <v>佐田</v>
          </cell>
          <cell r="C142" t="str">
            <v>地域振興課</v>
          </cell>
          <cell r="D142" t="str">
            <v>2-13</v>
          </cell>
          <cell r="E142">
            <v>0</v>
          </cell>
          <cell r="F142" t="str">
            <v>島根41う6008</v>
          </cell>
          <cell r="G142" t="str">
            <v>17 6 5</v>
          </cell>
          <cell r="H142" t="str">
            <v>貨物</v>
          </cell>
          <cell r="I142" t="str">
            <v>ダイハツハイゼットトラック</v>
          </cell>
          <cell r="J142" t="str">
            <v>GD-S210P</v>
          </cell>
          <cell r="K142" t="str">
            <v>S210P-0020778</v>
          </cell>
          <cell r="L142" t="str">
            <v>11 6 4</v>
          </cell>
          <cell r="M142">
            <v>0</v>
          </cell>
          <cell r="O142">
            <v>339</v>
          </cell>
          <cell r="P142">
            <v>178</v>
          </cell>
          <cell r="Q142">
            <v>147</v>
          </cell>
          <cell r="R142">
            <v>1210</v>
          </cell>
          <cell r="S142">
            <v>750</v>
          </cell>
          <cell r="T142">
            <v>0.64999997615814209</v>
          </cell>
          <cell r="U142" t="str">
            <v>2</v>
          </cell>
          <cell r="W142">
            <v>0</v>
          </cell>
          <cell r="X142">
            <v>0</v>
          </cell>
          <cell r="Y142">
            <v>0</v>
          </cell>
          <cell r="Z142">
            <v>8800</v>
          </cell>
          <cell r="AA142">
            <v>0</v>
          </cell>
          <cell r="AD142" t="b">
            <v>0</v>
          </cell>
          <cell r="AE142" t="b">
            <v>0</v>
          </cell>
          <cell r="AF142">
            <v>13</v>
          </cell>
          <cell r="AG142">
            <v>0</v>
          </cell>
          <cell r="AH142" t="str">
            <v>軽自動車</v>
          </cell>
          <cell r="AI142" t="str">
            <v>キャブオーバ</v>
          </cell>
          <cell r="AJ142" t="str">
            <v>ガソリン</v>
          </cell>
          <cell r="AK142" t="str">
            <v>350</v>
          </cell>
          <cell r="AL142" t="str">
            <v>EF</v>
          </cell>
          <cell r="AO142">
            <v>0</v>
          </cell>
        </row>
        <row r="143">
          <cell r="B143" t="str">
            <v>出雲</v>
          </cell>
          <cell r="C143" t="str">
            <v>会計管理課</v>
          </cell>
          <cell r="D143" t="str">
            <v>2-16</v>
          </cell>
          <cell r="E143">
            <v>0</v>
          </cell>
          <cell r="F143" t="str">
            <v>島根57む6085</v>
          </cell>
          <cell r="G143" t="str">
            <v>17 526</v>
          </cell>
          <cell r="H143" t="str">
            <v>乗用</v>
          </cell>
          <cell r="I143" t="str">
            <v>トヨタカリブ</v>
          </cell>
          <cell r="J143" t="str">
            <v>GF-AE114G</v>
          </cell>
          <cell r="K143" t="str">
            <v>AE114-7007981</v>
          </cell>
          <cell r="L143" t="str">
            <v>10 527</v>
          </cell>
          <cell r="M143">
            <v>0</v>
          </cell>
          <cell r="O143">
            <v>436</v>
          </cell>
          <cell r="P143">
            <v>146</v>
          </cell>
          <cell r="Q143">
            <v>169</v>
          </cell>
          <cell r="R143">
            <v>1485</v>
          </cell>
          <cell r="S143">
            <v>1210</v>
          </cell>
          <cell r="T143">
            <v>1.5800000429153442</v>
          </cell>
          <cell r="U143" t="str">
            <v>5</v>
          </cell>
          <cell r="W143">
            <v>0</v>
          </cell>
          <cell r="X143">
            <v>0</v>
          </cell>
          <cell r="Y143">
            <v>0</v>
          </cell>
          <cell r="Z143">
            <v>37800</v>
          </cell>
          <cell r="AA143">
            <v>0</v>
          </cell>
          <cell r="AD143" t="b">
            <v>0</v>
          </cell>
          <cell r="AE143" t="b">
            <v>0</v>
          </cell>
          <cell r="AF143">
            <v>12</v>
          </cell>
          <cell r="AG143">
            <v>5</v>
          </cell>
          <cell r="AH143" t="str">
            <v>小型</v>
          </cell>
          <cell r="AI143" t="str">
            <v>ステーションワゴン</v>
          </cell>
          <cell r="AJ143" t="str">
            <v>ガソリン</v>
          </cell>
          <cell r="AL143" t="str">
            <v>4A</v>
          </cell>
          <cell r="AO143">
            <v>0</v>
          </cell>
        </row>
        <row r="144">
          <cell r="B144" t="str">
            <v>佐田</v>
          </cell>
          <cell r="C144" t="str">
            <v>地域振興課</v>
          </cell>
          <cell r="D144" t="str">
            <v>2-17</v>
          </cell>
          <cell r="E144">
            <v>0</v>
          </cell>
          <cell r="F144" t="str">
            <v>島根500さ48</v>
          </cell>
          <cell r="G144" t="str">
            <v>18 828</v>
          </cell>
          <cell r="H144" t="str">
            <v>乗用</v>
          </cell>
          <cell r="I144" t="str">
            <v>ダイハツストーリア</v>
          </cell>
          <cell r="J144" t="str">
            <v>GF-M110S</v>
          </cell>
          <cell r="K144" t="str">
            <v>M110S-004153</v>
          </cell>
          <cell r="L144" t="str">
            <v>11 514</v>
          </cell>
          <cell r="M144">
            <v>0</v>
          </cell>
          <cell r="O144">
            <v>366</v>
          </cell>
          <cell r="P144">
            <v>145</v>
          </cell>
          <cell r="Q144">
            <v>160</v>
          </cell>
          <cell r="R144">
            <v>1145</v>
          </cell>
          <cell r="S144">
            <v>870</v>
          </cell>
          <cell r="T144">
            <v>0.98000001907348633</v>
          </cell>
          <cell r="U144" t="str">
            <v>5</v>
          </cell>
          <cell r="W144">
            <v>0</v>
          </cell>
          <cell r="X144">
            <v>0</v>
          </cell>
          <cell r="Y144">
            <v>0</v>
          </cell>
          <cell r="Z144">
            <v>25200</v>
          </cell>
          <cell r="AA144">
            <v>0</v>
          </cell>
          <cell r="AD144" t="b">
            <v>0</v>
          </cell>
          <cell r="AE144" t="b">
            <v>0</v>
          </cell>
          <cell r="AF144">
            <v>13</v>
          </cell>
          <cell r="AG144">
            <v>5</v>
          </cell>
          <cell r="AH144" t="str">
            <v>小型</v>
          </cell>
          <cell r="AI144" t="str">
            <v>箱型</v>
          </cell>
          <cell r="AJ144" t="str">
            <v>ガソリン</v>
          </cell>
          <cell r="AL144" t="str">
            <v>EJ</v>
          </cell>
          <cell r="AO144">
            <v>0</v>
          </cell>
        </row>
        <row r="145">
          <cell r="B145" t="str">
            <v>佐田</v>
          </cell>
          <cell r="C145" t="str">
            <v>地域振興課</v>
          </cell>
          <cell r="D145" t="str">
            <v>2-18</v>
          </cell>
          <cell r="E145">
            <v>0</v>
          </cell>
          <cell r="F145" t="str">
            <v>島根500さ831</v>
          </cell>
          <cell r="G145" t="str">
            <v>18 526</v>
          </cell>
          <cell r="H145" t="str">
            <v>乗用</v>
          </cell>
          <cell r="I145" t="str">
            <v>トヨタカリブ</v>
          </cell>
          <cell r="J145" t="str">
            <v>GF-AE114G</v>
          </cell>
          <cell r="K145" t="str">
            <v>AE114-7011074</v>
          </cell>
          <cell r="L145" t="str">
            <v>11 527</v>
          </cell>
          <cell r="M145">
            <v>0</v>
          </cell>
          <cell r="O145">
            <v>436</v>
          </cell>
          <cell r="P145">
            <v>146</v>
          </cell>
          <cell r="Q145">
            <v>169</v>
          </cell>
          <cell r="R145">
            <v>1515</v>
          </cell>
          <cell r="S145">
            <v>1240</v>
          </cell>
          <cell r="T145">
            <v>1.5800000429153442</v>
          </cell>
          <cell r="U145" t="str">
            <v>5</v>
          </cell>
          <cell r="W145">
            <v>0</v>
          </cell>
          <cell r="X145">
            <v>0</v>
          </cell>
          <cell r="Y145">
            <v>0</v>
          </cell>
          <cell r="Z145">
            <v>37800</v>
          </cell>
          <cell r="AA145">
            <v>0</v>
          </cell>
          <cell r="AD145" t="b">
            <v>0</v>
          </cell>
          <cell r="AE145" t="b">
            <v>0</v>
          </cell>
          <cell r="AF145">
            <v>13</v>
          </cell>
          <cell r="AG145">
            <v>5</v>
          </cell>
          <cell r="AH145" t="str">
            <v>小型</v>
          </cell>
          <cell r="AI145" t="str">
            <v>ステーションワゴン</v>
          </cell>
          <cell r="AJ145" t="str">
            <v>ガソリン</v>
          </cell>
          <cell r="AL145" t="str">
            <v>4A</v>
          </cell>
          <cell r="AO145">
            <v>0</v>
          </cell>
        </row>
        <row r="146">
          <cell r="B146" t="str">
            <v>出雲</v>
          </cell>
          <cell r="C146" t="str">
            <v>会計管理課</v>
          </cell>
          <cell r="D146" t="str">
            <v>2-20</v>
          </cell>
          <cell r="E146">
            <v>0</v>
          </cell>
          <cell r="F146" t="str">
            <v>島根50ね7782</v>
          </cell>
          <cell r="G146" t="str">
            <v>17 928</v>
          </cell>
          <cell r="H146" t="str">
            <v>乗用</v>
          </cell>
          <cell r="I146" t="str">
            <v>スズキワゴンＲ</v>
          </cell>
          <cell r="J146" t="str">
            <v>GF-MC21S</v>
          </cell>
          <cell r="K146" t="str">
            <v>MC21S-920891</v>
          </cell>
          <cell r="L146" t="str">
            <v>12 929</v>
          </cell>
          <cell r="M146">
            <v>0</v>
          </cell>
          <cell r="O146">
            <v>339</v>
          </cell>
          <cell r="P146">
            <v>165</v>
          </cell>
          <cell r="Q146">
            <v>147</v>
          </cell>
          <cell r="R146">
            <v>1040</v>
          </cell>
          <cell r="S146">
            <v>820</v>
          </cell>
          <cell r="T146">
            <v>0.64999997615814209</v>
          </cell>
          <cell r="U146" t="str">
            <v>4</v>
          </cell>
          <cell r="W146">
            <v>0</v>
          </cell>
          <cell r="X146">
            <v>0</v>
          </cell>
          <cell r="Y146">
            <v>0</v>
          </cell>
          <cell r="Z146">
            <v>8800</v>
          </cell>
          <cell r="AA146">
            <v>0</v>
          </cell>
          <cell r="AD146" t="b">
            <v>0</v>
          </cell>
          <cell r="AE146" t="b">
            <v>0</v>
          </cell>
          <cell r="AF146">
            <v>14</v>
          </cell>
          <cell r="AG146">
            <v>0</v>
          </cell>
          <cell r="AH146" t="str">
            <v>軽自動車</v>
          </cell>
          <cell r="AI146" t="str">
            <v>箱型</v>
          </cell>
          <cell r="AJ146" t="str">
            <v>ガソリン</v>
          </cell>
          <cell r="AL146" t="str">
            <v>K6A</v>
          </cell>
          <cell r="AO146">
            <v>0</v>
          </cell>
        </row>
        <row r="147">
          <cell r="B147" t="str">
            <v>佐田</v>
          </cell>
          <cell r="C147" t="str">
            <v>地域振興課</v>
          </cell>
          <cell r="D147" t="str">
            <v>2-23</v>
          </cell>
          <cell r="E147">
            <v>0</v>
          </cell>
          <cell r="F147" t="str">
            <v>島根50ぬ147</v>
          </cell>
          <cell r="G147" t="str">
            <v>1812 9</v>
          </cell>
          <cell r="H147" t="str">
            <v>乗用</v>
          </cell>
          <cell r="I147" t="str">
            <v>スズキワゴンＲ</v>
          </cell>
          <cell r="J147" t="str">
            <v>GF-MC21S</v>
          </cell>
          <cell r="K147" t="str">
            <v>MC21S-776283</v>
          </cell>
          <cell r="L147" t="str">
            <v>111210</v>
          </cell>
          <cell r="M147">
            <v>0</v>
          </cell>
          <cell r="O147">
            <v>339</v>
          </cell>
          <cell r="P147">
            <v>165</v>
          </cell>
          <cell r="Q147">
            <v>147</v>
          </cell>
          <cell r="R147">
            <v>1050</v>
          </cell>
          <cell r="S147">
            <v>830</v>
          </cell>
          <cell r="T147">
            <v>0.64999997615814209</v>
          </cell>
          <cell r="U147" t="str">
            <v>4</v>
          </cell>
          <cell r="W147">
            <v>0</v>
          </cell>
          <cell r="X147">
            <v>0</v>
          </cell>
          <cell r="Y147">
            <v>0</v>
          </cell>
          <cell r="Z147">
            <v>8800</v>
          </cell>
          <cell r="AA147">
            <v>0</v>
          </cell>
          <cell r="AD147" t="b">
            <v>0</v>
          </cell>
          <cell r="AE147" t="b">
            <v>0</v>
          </cell>
          <cell r="AF147">
            <v>13</v>
          </cell>
          <cell r="AG147">
            <v>0</v>
          </cell>
          <cell r="AH147" t="str">
            <v>軽自動車</v>
          </cell>
          <cell r="AI147" t="str">
            <v>箱型</v>
          </cell>
          <cell r="AJ147" t="str">
            <v>ガソリン</v>
          </cell>
          <cell r="AL147" t="str">
            <v>K6A</v>
          </cell>
          <cell r="AO147">
            <v>0</v>
          </cell>
        </row>
        <row r="148">
          <cell r="B148" t="str">
            <v>佐田</v>
          </cell>
          <cell r="C148" t="str">
            <v>健康福祉課</v>
          </cell>
          <cell r="D148" t="str">
            <v>2-24</v>
          </cell>
          <cell r="E148">
            <v>0</v>
          </cell>
          <cell r="F148" t="str">
            <v>島根50そ3465</v>
          </cell>
          <cell r="G148" t="str">
            <v>18 513</v>
          </cell>
          <cell r="H148" t="str">
            <v>乗用</v>
          </cell>
          <cell r="I148" t="str">
            <v>ダイハツミラ</v>
          </cell>
          <cell r="J148" t="str">
            <v>E-L510S</v>
          </cell>
          <cell r="K148" t="str">
            <v>L510S-013378</v>
          </cell>
          <cell r="L148" t="str">
            <v xml:space="preserve"> 7 421</v>
          </cell>
          <cell r="M148">
            <v>0</v>
          </cell>
          <cell r="O148">
            <v>329</v>
          </cell>
          <cell r="P148">
            <v>146</v>
          </cell>
          <cell r="Q148">
            <v>139</v>
          </cell>
          <cell r="R148">
            <v>930</v>
          </cell>
          <cell r="S148">
            <v>710</v>
          </cell>
          <cell r="T148">
            <v>0.64999997615814209</v>
          </cell>
          <cell r="U148" t="str">
            <v>4</v>
          </cell>
          <cell r="W148">
            <v>0</v>
          </cell>
          <cell r="X148">
            <v>0</v>
          </cell>
          <cell r="Y148">
            <v>0</v>
          </cell>
          <cell r="Z148">
            <v>8800</v>
          </cell>
          <cell r="AA148">
            <v>0</v>
          </cell>
          <cell r="AD148" t="b">
            <v>0</v>
          </cell>
          <cell r="AE148" t="b">
            <v>0</v>
          </cell>
          <cell r="AF148">
            <v>9</v>
          </cell>
          <cell r="AG148">
            <v>4</v>
          </cell>
          <cell r="AH148" t="str">
            <v>軽自動車</v>
          </cell>
          <cell r="AI148" t="str">
            <v>箱型</v>
          </cell>
          <cell r="AJ148" t="str">
            <v>ガソリン</v>
          </cell>
          <cell r="AL148" t="str">
            <v>EF</v>
          </cell>
          <cell r="AO148">
            <v>0</v>
          </cell>
        </row>
        <row r="149">
          <cell r="B149" t="str">
            <v>出雲</v>
          </cell>
          <cell r="C149" t="str">
            <v>会計管理課</v>
          </cell>
          <cell r="D149" t="str">
            <v>2-25</v>
          </cell>
          <cell r="E149">
            <v>0</v>
          </cell>
          <cell r="F149" t="str">
            <v>島根57て532</v>
          </cell>
          <cell r="G149" t="str">
            <v>18 928</v>
          </cell>
          <cell r="H149" t="str">
            <v>乗用</v>
          </cell>
          <cell r="I149" t="str">
            <v>トヨタカリブ</v>
          </cell>
          <cell r="J149" t="str">
            <v>E-AE95G</v>
          </cell>
          <cell r="K149" t="str">
            <v>AE95-3074416</v>
          </cell>
          <cell r="L149" t="str">
            <v xml:space="preserve"> 5 929</v>
          </cell>
          <cell r="M149">
            <v>0</v>
          </cell>
          <cell r="O149">
            <v>438</v>
          </cell>
          <cell r="P149">
            <v>145</v>
          </cell>
          <cell r="Q149">
            <v>165</v>
          </cell>
          <cell r="R149">
            <v>1455</v>
          </cell>
          <cell r="S149">
            <v>1180</v>
          </cell>
          <cell r="T149">
            <v>1.5800000429153442</v>
          </cell>
          <cell r="U149" t="str">
            <v>5</v>
          </cell>
          <cell r="W149">
            <v>0</v>
          </cell>
          <cell r="X149">
            <v>0</v>
          </cell>
          <cell r="Y149">
            <v>0</v>
          </cell>
          <cell r="Z149">
            <v>37800</v>
          </cell>
          <cell r="AA149">
            <v>0</v>
          </cell>
          <cell r="AD149" t="b">
            <v>0</v>
          </cell>
          <cell r="AE149" t="b">
            <v>0</v>
          </cell>
          <cell r="AF149">
            <v>7</v>
          </cell>
          <cell r="AG149">
            <v>9</v>
          </cell>
          <cell r="AH149" t="str">
            <v>小型</v>
          </cell>
          <cell r="AI149" t="str">
            <v>ステーションワゴン</v>
          </cell>
          <cell r="AJ149" t="str">
            <v>ガソリン</v>
          </cell>
          <cell r="AL149" t="str">
            <v>4A</v>
          </cell>
          <cell r="AO149">
            <v>0</v>
          </cell>
        </row>
        <row r="150">
          <cell r="B150" t="str">
            <v>佐田</v>
          </cell>
          <cell r="C150" t="str">
            <v>産業建設課</v>
          </cell>
          <cell r="D150" t="str">
            <v>2-38</v>
          </cell>
          <cell r="E150">
            <v>0</v>
          </cell>
          <cell r="F150" t="str">
            <v>島根300そ8635</v>
          </cell>
          <cell r="G150" t="str">
            <v>181026</v>
          </cell>
          <cell r="H150" t="str">
            <v>乗用</v>
          </cell>
          <cell r="I150" t="str">
            <v>トヨタカルディナ</v>
          </cell>
          <cell r="J150" t="str">
            <v>TA-AZT246W</v>
          </cell>
          <cell r="K150" t="str">
            <v>AZT246-0008501</v>
          </cell>
          <cell r="L150" t="str">
            <v>151027</v>
          </cell>
          <cell r="M150">
            <v>0</v>
          </cell>
          <cell r="O150">
            <v>451</v>
          </cell>
          <cell r="P150">
            <v>144</v>
          </cell>
          <cell r="Q150">
            <v>174</v>
          </cell>
          <cell r="R150">
            <v>1645</v>
          </cell>
          <cell r="S150">
            <v>1370</v>
          </cell>
          <cell r="T150">
            <v>1.9900000095367432</v>
          </cell>
          <cell r="U150" t="str">
            <v>5</v>
          </cell>
          <cell r="W150">
            <v>0</v>
          </cell>
          <cell r="X150">
            <v>0</v>
          </cell>
          <cell r="Y150">
            <v>0</v>
          </cell>
          <cell r="Z150">
            <v>37800</v>
          </cell>
          <cell r="AA150">
            <v>0</v>
          </cell>
          <cell r="AD150" t="b">
            <v>0</v>
          </cell>
          <cell r="AE150" t="b">
            <v>0</v>
          </cell>
          <cell r="AF150">
            <v>17</v>
          </cell>
          <cell r="AG150">
            <v>10</v>
          </cell>
          <cell r="AH150" t="str">
            <v>普通</v>
          </cell>
          <cell r="AI150" t="str">
            <v>ステーションワゴン</v>
          </cell>
          <cell r="AJ150" t="str">
            <v>ガソリン</v>
          </cell>
          <cell r="AL150" t="str">
            <v>1AZ</v>
          </cell>
          <cell r="AO150">
            <v>0</v>
          </cell>
        </row>
        <row r="151">
          <cell r="B151" t="str">
            <v>佐田</v>
          </cell>
          <cell r="C151" t="str">
            <v>市民生活課</v>
          </cell>
          <cell r="D151" t="str">
            <v>2-5</v>
          </cell>
          <cell r="E151">
            <v>0</v>
          </cell>
          <cell r="F151" t="str">
            <v>島根480あ184</v>
          </cell>
          <cell r="G151" t="str">
            <v>19 119</v>
          </cell>
          <cell r="H151" t="str">
            <v>貨物</v>
          </cell>
          <cell r="I151" t="str">
            <v>ダイハツハイゼット</v>
          </cell>
          <cell r="J151" t="str">
            <v>TE-S210P</v>
          </cell>
          <cell r="K151" t="str">
            <v>S210P-2002872</v>
          </cell>
          <cell r="L151" t="str">
            <v>17 120</v>
          </cell>
          <cell r="M151">
            <v>0</v>
          </cell>
          <cell r="O151">
            <v>339</v>
          </cell>
          <cell r="P151">
            <v>178</v>
          </cell>
          <cell r="Q151">
            <v>147</v>
          </cell>
          <cell r="R151">
            <v>1210</v>
          </cell>
          <cell r="S151">
            <v>750</v>
          </cell>
          <cell r="T151">
            <v>0.64999997615814209</v>
          </cell>
          <cell r="U151" t="str">
            <v>2</v>
          </cell>
          <cell r="W151">
            <v>0</v>
          </cell>
          <cell r="X151">
            <v>0</v>
          </cell>
          <cell r="Y151">
            <v>0</v>
          </cell>
          <cell r="Z151">
            <v>8800</v>
          </cell>
          <cell r="AA151">
            <v>0</v>
          </cell>
          <cell r="AD151" t="b">
            <v>0</v>
          </cell>
          <cell r="AE151" t="b">
            <v>0</v>
          </cell>
          <cell r="AF151">
            <v>19</v>
          </cell>
          <cell r="AG151">
            <v>1</v>
          </cell>
          <cell r="AH151" t="str">
            <v>軽自動車</v>
          </cell>
          <cell r="AI151" t="str">
            <v>キャブオーバ</v>
          </cell>
          <cell r="AJ151" t="str">
            <v>ガソリン</v>
          </cell>
          <cell r="AK151" t="str">
            <v>350</v>
          </cell>
          <cell r="AL151" t="str">
            <v>EF</v>
          </cell>
          <cell r="AO151">
            <v>0</v>
          </cell>
        </row>
        <row r="152">
          <cell r="B152" t="str">
            <v>出雲</v>
          </cell>
          <cell r="C152" t="str">
            <v>会計管理課</v>
          </cell>
          <cell r="D152" t="str">
            <v>3- 4</v>
          </cell>
          <cell r="E152">
            <v>0</v>
          </cell>
          <cell r="F152" t="str">
            <v>島根33ち3024</v>
          </cell>
          <cell r="G152" t="str">
            <v>18 512</v>
          </cell>
          <cell r="H152" t="str">
            <v>乗用</v>
          </cell>
          <cell r="I152" t="str">
            <v>トヨタチェイサー</v>
          </cell>
          <cell r="J152" t="str">
            <v>E-JSX100</v>
          </cell>
          <cell r="K152" t="str">
            <v>JSX100-0064622</v>
          </cell>
          <cell r="L152" t="str">
            <v xml:space="preserve"> 9 513</v>
          </cell>
          <cell r="M152">
            <v>0</v>
          </cell>
          <cell r="O152">
            <v>471</v>
          </cell>
          <cell r="P152">
            <v>140</v>
          </cell>
          <cell r="Q152">
            <v>175</v>
          </cell>
          <cell r="R152">
            <v>1675</v>
          </cell>
          <cell r="S152">
            <v>1400</v>
          </cell>
          <cell r="T152">
            <v>2.4900000095367432</v>
          </cell>
          <cell r="U152" t="str">
            <v>5</v>
          </cell>
          <cell r="V152" t="str">
            <v>農協</v>
          </cell>
          <cell r="W152">
            <v>0</v>
          </cell>
          <cell r="X152">
            <v>0</v>
          </cell>
          <cell r="Y152">
            <v>0</v>
          </cell>
          <cell r="Z152">
            <v>37800</v>
          </cell>
          <cell r="AA152">
            <v>0</v>
          </cell>
          <cell r="AD152" t="b">
            <v>0</v>
          </cell>
          <cell r="AE152" t="b">
            <v>0</v>
          </cell>
          <cell r="AF152">
            <v>11</v>
          </cell>
          <cell r="AG152">
            <v>5</v>
          </cell>
          <cell r="AH152" t="str">
            <v>普通</v>
          </cell>
          <cell r="AI152" t="str">
            <v>箱型</v>
          </cell>
          <cell r="AJ152" t="str">
            <v>ガソリン</v>
          </cell>
          <cell r="AL152" t="str">
            <v>1JZ</v>
          </cell>
          <cell r="AO152">
            <v>0</v>
          </cell>
        </row>
        <row r="153">
          <cell r="B153" t="str">
            <v>多伎</v>
          </cell>
          <cell r="C153" t="str">
            <v>地域振興課</v>
          </cell>
          <cell r="D153" t="str">
            <v>3- 5</v>
          </cell>
          <cell r="E153">
            <v>0</v>
          </cell>
          <cell r="F153" t="str">
            <v>島根300す4117</v>
          </cell>
          <cell r="G153" t="str">
            <v>171218</v>
          </cell>
          <cell r="H153" t="str">
            <v>乗用</v>
          </cell>
          <cell r="I153" t="str">
            <v>トヨタハイエース</v>
          </cell>
          <cell r="J153" t="str">
            <v>GF-RCH41W</v>
          </cell>
          <cell r="K153" t="str">
            <v>RCH410047148</v>
          </cell>
          <cell r="L153" t="str">
            <v>121219</v>
          </cell>
          <cell r="M153">
            <v>0</v>
          </cell>
          <cell r="O153">
            <v>479</v>
          </cell>
          <cell r="P153">
            <v>196</v>
          </cell>
          <cell r="Q153">
            <v>171</v>
          </cell>
          <cell r="R153">
            <v>2330</v>
          </cell>
          <cell r="S153">
            <v>1890</v>
          </cell>
          <cell r="T153">
            <v>2.690000057220459</v>
          </cell>
          <cell r="U153" t="str">
            <v>8</v>
          </cell>
          <cell r="V153" t="str">
            <v>農協</v>
          </cell>
          <cell r="W153">
            <v>0</v>
          </cell>
          <cell r="X153">
            <v>0</v>
          </cell>
          <cell r="Y153">
            <v>0</v>
          </cell>
          <cell r="Z153">
            <v>50400</v>
          </cell>
          <cell r="AA153">
            <v>0</v>
          </cell>
          <cell r="AD153" t="b">
            <v>0</v>
          </cell>
          <cell r="AE153" t="b">
            <v>0</v>
          </cell>
          <cell r="AF153">
            <v>14</v>
          </cell>
          <cell r="AG153">
            <v>12</v>
          </cell>
          <cell r="AH153" t="str">
            <v>普通</v>
          </cell>
          <cell r="AI153" t="str">
            <v>ステーションワゴン</v>
          </cell>
          <cell r="AJ153" t="str">
            <v>ガソリン</v>
          </cell>
          <cell r="AL153" t="str">
            <v>3RZ</v>
          </cell>
          <cell r="AO153">
            <v>0</v>
          </cell>
        </row>
        <row r="154">
          <cell r="B154" t="str">
            <v>多伎</v>
          </cell>
          <cell r="C154" t="str">
            <v>地域振興課</v>
          </cell>
          <cell r="D154" t="str">
            <v>3- 6</v>
          </cell>
          <cell r="E154">
            <v>0</v>
          </cell>
          <cell r="F154" t="str">
            <v>島根41き2962</v>
          </cell>
          <cell r="G154" t="str">
            <v>17 726</v>
          </cell>
          <cell r="H154" t="str">
            <v>貨物</v>
          </cell>
          <cell r="I154" t="str">
            <v>ダイハツハイゼット</v>
          </cell>
          <cell r="J154" t="str">
            <v>GD-S210P</v>
          </cell>
          <cell r="K154" t="str">
            <v>S210P-0123648</v>
          </cell>
          <cell r="L154" t="str">
            <v>13 727</v>
          </cell>
          <cell r="M154">
            <v>0</v>
          </cell>
          <cell r="O154">
            <v>339</v>
          </cell>
          <cell r="P154">
            <v>178</v>
          </cell>
          <cell r="Q154">
            <v>147</v>
          </cell>
          <cell r="R154">
            <v>1230</v>
          </cell>
          <cell r="S154">
            <v>770</v>
          </cell>
          <cell r="T154">
            <v>0.64999997615814209</v>
          </cell>
          <cell r="U154" t="str">
            <v>2</v>
          </cell>
          <cell r="W154">
            <v>0</v>
          </cell>
          <cell r="X154">
            <v>0</v>
          </cell>
          <cell r="Y154">
            <v>0</v>
          </cell>
          <cell r="Z154">
            <v>8800</v>
          </cell>
          <cell r="AA154">
            <v>0</v>
          </cell>
          <cell r="AD154" t="b">
            <v>0</v>
          </cell>
          <cell r="AE154" t="b">
            <v>0</v>
          </cell>
          <cell r="AF154">
            <v>15</v>
          </cell>
          <cell r="AG154">
            <v>7</v>
          </cell>
          <cell r="AH154" t="str">
            <v>軽自動車</v>
          </cell>
          <cell r="AI154" t="str">
            <v>軽トラック</v>
          </cell>
          <cell r="AJ154" t="str">
            <v>ガソリン</v>
          </cell>
          <cell r="AK154" t="str">
            <v>350</v>
          </cell>
          <cell r="AL154" t="str">
            <v>EF</v>
          </cell>
          <cell r="AO154">
            <v>0</v>
          </cell>
        </row>
        <row r="155">
          <cell r="B155" t="str">
            <v>多伎</v>
          </cell>
          <cell r="C155" t="str">
            <v>地域振興課</v>
          </cell>
          <cell r="D155" t="str">
            <v>3- 7</v>
          </cell>
          <cell r="E155">
            <v>0</v>
          </cell>
          <cell r="F155" t="str">
            <v>島根500た2576</v>
          </cell>
          <cell r="G155" t="str">
            <v>18 426</v>
          </cell>
          <cell r="H155" t="str">
            <v>乗用</v>
          </cell>
          <cell r="I155" t="str">
            <v>トヨタプリウス</v>
          </cell>
          <cell r="J155" t="str">
            <v>ZA-NHW11</v>
          </cell>
          <cell r="K155" t="str">
            <v>NHW11-0029078</v>
          </cell>
          <cell r="L155" t="str">
            <v>13 424</v>
          </cell>
          <cell r="M155">
            <v>0</v>
          </cell>
          <cell r="O155">
            <v>431</v>
          </cell>
          <cell r="P155">
            <v>149</v>
          </cell>
          <cell r="Q155">
            <v>169</v>
          </cell>
          <cell r="R155">
            <v>1495</v>
          </cell>
          <cell r="S155">
            <v>1220</v>
          </cell>
          <cell r="T155">
            <v>1.4900000095367432</v>
          </cell>
          <cell r="U155" t="str">
            <v>5</v>
          </cell>
          <cell r="W155">
            <v>0</v>
          </cell>
          <cell r="X155">
            <v>0</v>
          </cell>
          <cell r="Y155">
            <v>0</v>
          </cell>
          <cell r="Z155">
            <v>37800</v>
          </cell>
          <cell r="AA155">
            <v>0</v>
          </cell>
          <cell r="AD155" t="b">
            <v>0</v>
          </cell>
          <cell r="AE155" t="b">
            <v>0</v>
          </cell>
          <cell r="AF155">
            <v>15</v>
          </cell>
          <cell r="AG155">
            <v>4</v>
          </cell>
          <cell r="AH155" t="str">
            <v>小型</v>
          </cell>
          <cell r="AI155" t="str">
            <v>箱型</v>
          </cell>
          <cell r="AJ155" t="str">
            <v>ガソリン</v>
          </cell>
          <cell r="AL155" t="str">
            <v>1NZ-2CM</v>
          </cell>
          <cell r="AO155">
            <v>0</v>
          </cell>
        </row>
        <row r="156">
          <cell r="B156" t="str">
            <v>多伎</v>
          </cell>
          <cell r="C156" t="str">
            <v>地域振興課</v>
          </cell>
          <cell r="D156" t="str">
            <v>3- 8</v>
          </cell>
          <cell r="E156">
            <v>0</v>
          </cell>
          <cell r="F156" t="str">
            <v>島根57め3656</v>
          </cell>
          <cell r="G156" t="str">
            <v>17 923</v>
          </cell>
          <cell r="H156" t="str">
            <v>乗用</v>
          </cell>
          <cell r="I156" t="str">
            <v>トヨタカローラ</v>
          </cell>
          <cell r="J156" t="str">
            <v>GE-AE104G</v>
          </cell>
          <cell r="K156" t="str">
            <v>AE104-3030234</v>
          </cell>
          <cell r="L156" t="str">
            <v>10 924</v>
          </cell>
          <cell r="M156">
            <v>0</v>
          </cell>
          <cell r="O156">
            <v>431</v>
          </cell>
          <cell r="P156">
            <v>147</v>
          </cell>
          <cell r="Q156">
            <v>168</v>
          </cell>
          <cell r="R156">
            <v>1525</v>
          </cell>
          <cell r="S156">
            <v>1250</v>
          </cell>
          <cell r="T156">
            <v>1.5800000429153442</v>
          </cell>
          <cell r="U156" t="str">
            <v>5</v>
          </cell>
          <cell r="W156">
            <v>0</v>
          </cell>
          <cell r="X156">
            <v>0</v>
          </cell>
          <cell r="Y156">
            <v>0</v>
          </cell>
          <cell r="Z156">
            <v>0</v>
          </cell>
          <cell r="AA156">
            <v>0</v>
          </cell>
          <cell r="AD156" t="b">
            <v>0</v>
          </cell>
          <cell r="AE156" t="b">
            <v>0</v>
          </cell>
          <cell r="AF156">
            <v>12</v>
          </cell>
          <cell r="AG156">
            <v>9</v>
          </cell>
          <cell r="AH156" t="str">
            <v>小型</v>
          </cell>
          <cell r="AI156" t="str">
            <v>ステーションワゴン</v>
          </cell>
          <cell r="AJ156" t="str">
            <v>ガソリン</v>
          </cell>
          <cell r="AL156" t="str">
            <v>4A</v>
          </cell>
          <cell r="AO156">
            <v>0</v>
          </cell>
        </row>
        <row r="157">
          <cell r="B157" t="str">
            <v>多伎</v>
          </cell>
          <cell r="C157" t="str">
            <v>地域振興課</v>
          </cell>
          <cell r="D157" t="str">
            <v>3- 9</v>
          </cell>
          <cell r="E157">
            <v>0</v>
          </cell>
          <cell r="F157" t="str">
            <v>島根41い6729</v>
          </cell>
          <cell r="G157" t="str">
            <v>18 923</v>
          </cell>
          <cell r="H157" t="str">
            <v>貨物</v>
          </cell>
          <cell r="I157" t="str">
            <v>スズキエブリィバン</v>
          </cell>
          <cell r="J157" t="str">
            <v>V-DF51V</v>
          </cell>
          <cell r="K157" t="str">
            <v>DF51870715</v>
          </cell>
          <cell r="L157" t="str">
            <v>10 924</v>
          </cell>
          <cell r="M157">
            <v>0</v>
          </cell>
          <cell r="O157">
            <v>329</v>
          </cell>
          <cell r="P157">
            <v>186</v>
          </cell>
          <cell r="Q157">
            <v>139</v>
          </cell>
          <cell r="R157">
            <v>1360</v>
          </cell>
          <cell r="S157">
            <v>890</v>
          </cell>
          <cell r="T157">
            <v>0.64999997615814209</v>
          </cell>
          <cell r="U157" t="str">
            <v>4</v>
          </cell>
          <cell r="W157">
            <v>0</v>
          </cell>
          <cell r="X157">
            <v>0</v>
          </cell>
          <cell r="Y157">
            <v>0</v>
          </cell>
          <cell r="Z157">
            <v>8800</v>
          </cell>
          <cell r="AA157">
            <v>0</v>
          </cell>
          <cell r="AD157" t="b">
            <v>0</v>
          </cell>
          <cell r="AE157" t="b">
            <v>0</v>
          </cell>
          <cell r="AF157">
            <v>12</v>
          </cell>
          <cell r="AG157">
            <v>9</v>
          </cell>
          <cell r="AH157" t="str">
            <v>軽自動車</v>
          </cell>
          <cell r="AI157" t="str">
            <v>箱バン</v>
          </cell>
          <cell r="AJ157" t="str">
            <v>ガソリン</v>
          </cell>
          <cell r="AK157" t="str">
            <v>350</v>
          </cell>
          <cell r="AL157" t="str">
            <v>F6A</v>
          </cell>
          <cell r="AO157">
            <v>0</v>
          </cell>
        </row>
        <row r="158">
          <cell r="B158" t="str">
            <v>多伎</v>
          </cell>
          <cell r="C158" t="str">
            <v>地域振興課</v>
          </cell>
          <cell r="D158" t="str">
            <v>3-10</v>
          </cell>
          <cell r="E158">
            <v>0</v>
          </cell>
          <cell r="F158" t="str">
            <v>島根50ひ8989</v>
          </cell>
          <cell r="G158" t="str">
            <v>19 319</v>
          </cell>
          <cell r="H158" t="str">
            <v>乗用</v>
          </cell>
          <cell r="I158" t="str">
            <v>ダイハツアトレー</v>
          </cell>
          <cell r="J158" t="str">
            <v>TA-S220G</v>
          </cell>
          <cell r="K158" t="str">
            <v>S220G-0057759</v>
          </cell>
          <cell r="L158" t="str">
            <v>14 320</v>
          </cell>
          <cell r="M158">
            <v>0</v>
          </cell>
          <cell r="O158">
            <v>339</v>
          </cell>
          <cell r="P158">
            <v>186</v>
          </cell>
          <cell r="Q158">
            <v>147</v>
          </cell>
          <cell r="R158">
            <v>1160</v>
          </cell>
          <cell r="S158">
            <v>940</v>
          </cell>
          <cell r="T158">
            <v>0.64999997615814209</v>
          </cell>
          <cell r="U158" t="str">
            <v>4</v>
          </cell>
          <cell r="W158">
            <v>0</v>
          </cell>
          <cell r="X158">
            <v>0</v>
          </cell>
          <cell r="Y158">
            <v>0</v>
          </cell>
          <cell r="Z158">
            <v>8800</v>
          </cell>
          <cell r="AA158">
            <v>0</v>
          </cell>
          <cell r="AD158" t="b">
            <v>0</v>
          </cell>
          <cell r="AE158" t="b">
            <v>0</v>
          </cell>
          <cell r="AF158">
            <v>16</v>
          </cell>
          <cell r="AG158">
            <v>3</v>
          </cell>
          <cell r="AH158" t="str">
            <v>軽自動車</v>
          </cell>
          <cell r="AI158" t="str">
            <v>ステーションワゴン</v>
          </cell>
          <cell r="AJ158" t="str">
            <v>ガソリン</v>
          </cell>
          <cell r="AK158" t="str">
            <v>-</v>
          </cell>
          <cell r="AL158" t="str">
            <v>EF</v>
          </cell>
          <cell r="AO158">
            <v>0</v>
          </cell>
        </row>
        <row r="159">
          <cell r="B159" t="str">
            <v>多伎</v>
          </cell>
          <cell r="C159" t="str">
            <v>地域振興課</v>
          </cell>
          <cell r="D159" t="str">
            <v>3-11</v>
          </cell>
          <cell r="E159">
            <v>0</v>
          </cell>
          <cell r="F159" t="str">
            <v>島根500た4452</v>
          </cell>
          <cell r="G159" t="str">
            <v>18 529</v>
          </cell>
          <cell r="H159" t="str">
            <v>乗用</v>
          </cell>
          <cell r="I159" t="str">
            <v>トヨタカローラ</v>
          </cell>
          <cell r="J159" t="str">
            <v>TA-NZE124G</v>
          </cell>
          <cell r="K159" t="str">
            <v>NZE124-0009716</v>
          </cell>
          <cell r="L159" t="str">
            <v>13 530</v>
          </cell>
          <cell r="M159">
            <v>0</v>
          </cell>
          <cell r="O159">
            <v>438</v>
          </cell>
          <cell r="P159">
            <v>153</v>
          </cell>
          <cell r="Q159">
            <v>169</v>
          </cell>
          <cell r="R159">
            <v>1475</v>
          </cell>
          <cell r="S159">
            <v>1200</v>
          </cell>
          <cell r="T159">
            <v>1.4900000095367432</v>
          </cell>
          <cell r="U159" t="str">
            <v>5</v>
          </cell>
          <cell r="W159">
            <v>0</v>
          </cell>
          <cell r="X159">
            <v>0</v>
          </cell>
          <cell r="Y159">
            <v>0</v>
          </cell>
          <cell r="Z159">
            <v>37800</v>
          </cell>
          <cell r="AA159">
            <v>0</v>
          </cell>
          <cell r="AD159" t="b">
            <v>0</v>
          </cell>
          <cell r="AE159" t="b">
            <v>0</v>
          </cell>
          <cell r="AF159">
            <v>15</v>
          </cell>
          <cell r="AG159">
            <v>5</v>
          </cell>
          <cell r="AH159" t="str">
            <v>小型</v>
          </cell>
          <cell r="AI159" t="str">
            <v>ステーションワゴン</v>
          </cell>
          <cell r="AJ159" t="str">
            <v>ガソリン</v>
          </cell>
          <cell r="AL159" t="str">
            <v>1NZ</v>
          </cell>
          <cell r="AO159">
            <v>0</v>
          </cell>
        </row>
        <row r="160">
          <cell r="B160" t="str">
            <v>多伎</v>
          </cell>
          <cell r="C160" t="str">
            <v>地域振興課</v>
          </cell>
          <cell r="D160" t="str">
            <v>3-12</v>
          </cell>
          <cell r="E160">
            <v>0</v>
          </cell>
          <cell r="F160" t="str">
            <v>島根500な1411</v>
          </cell>
          <cell r="G160" t="str">
            <v>18 9 4</v>
          </cell>
          <cell r="H160" t="str">
            <v>乗用</v>
          </cell>
          <cell r="I160" t="str">
            <v>トヨタカローラ</v>
          </cell>
          <cell r="J160" t="str">
            <v>UA-NZE121G</v>
          </cell>
          <cell r="K160" t="str">
            <v>NZE121-0249493</v>
          </cell>
          <cell r="L160" t="str">
            <v>15 9 5</v>
          </cell>
          <cell r="M160">
            <v>0</v>
          </cell>
          <cell r="O160">
            <v>441</v>
          </cell>
          <cell r="P160">
            <v>152</v>
          </cell>
          <cell r="Q160">
            <v>169</v>
          </cell>
          <cell r="R160">
            <v>1385</v>
          </cell>
          <cell r="S160">
            <v>1110</v>
          </cell>
          <cell r="T160">
            <v>1.4900000095367432</v>
          </cell>
          <cell r="U160" t="str">
            <v>5</v>
          </cell>
          <cell r="W160">
            <v>0</v>
          </cell>
          <cell r="X160">
            <v>0</v>
          </cell>
          <cell r="Y160">
            <v>0</v>
          </cell>
          <cell r="Z160">
            <v>37800</v>
          </cell>
          <cell r="AA160">
            <v>0</v>
          </cell>
          <cell r="AD160" t="b">
            <v>0</v>
          </cell>
          <cell r="AE160" t="b">
            <v>0</v>
          </cell>
          <cell r="AF160">
            <v>17</v>
          </cell>
          <cell r="AG160">
            <v>9</v>
          </cell>
          <cell r="AH160" t="str">
            <v>小型</v>
          </cell>
          <cell r="AI160" t="str">
            <v>ステーションワゴン</v>
          </cell>
          <cell r="AJ160" t="str">
            <v>ガソリン</v>
          </cell>
          <cell r="AL160" t="str">
            <v>1NZ</v>
          </cell>
          <cell r="AO160">
            <v>0</v>
          </cell>
        </row>
        <row r="161">
          <cell r="B161" t="str">
            <v>多伎</v>
          </cell>
          <cell r="C161" t="str">
            <v>地域振興課</v>
          </cell>
          <cell r="D161" t="str">
            <v>3-13</v>
          </cell>
          <cell r="E161">
            <v>0</v>
          </cell>
          <cell r="F161" t="str">
            <v>島根500つ8397</v>
          </cell>
          <cell r="G161" t="str">
            <v>17 725</v>
          </cell>
          <cell r="H161" t="str">
            <v>乗用</v>
          </cell>
          <cell r="I161" t="str">
            <v>トヨタカローラ</v>
          </cell>
          <cell r="J161" t="str">
            <v>TA-NZE121G</v>
          </cell>
          <cell r="K161" t="str">
            <v>NZE121-0154027</v>
          </cell>
          <cell r="L161" t="str">
            <v>14 726</v>
          </cell>
          <cell r="M161">
            <v>0</v>
          </cell>
          <cell r="O161">
            <v>438</v>
          </cell>
          <cell r="P161">
            <v>151</v>
          </cell>
          <cell r="Q161">
            <v>169</v>
          </cell>
          <cell r="R161">
            <v>1365</v>
          </cell>
          <cell r="S161">
            <v>1090</v>
          </cell>
          <cell r="T161">
            <v>1.4900000095367432</v>
          </cell>
          <cell r="U161" t="str">
            <v>5</v>
          </cell>
          <cell r="W161">
            <v>0</v>
          </cell>
          <cell r="X161">
            <v>0</v>
          </cell>
          <cell r="Y161">
            <v>0</v>
          </cell>
          <cell r="Z161">
            <v>37800</v>
          </cell>
          <cell r="AA161">
            <v>0</v>
          </cell>
          <cell r="AD161" t="b">
            <v>0</v>
          </cell>
          <cell r="AE161" t="b">
            <v>0</v>
          </cell>
          <cell r="AF161">
            <v>16</v>
          </cell>
          <cell r="AG161">
            <v>7</v>
          </cell>
          <cell r="AH161" t="str">
            <v>小型</v>
          </cell>
          <cell r="AI161" t="str">
            <v>ステーションワゴン</v>
          </cell>
          <cell r="AJ161" t="str">
            <v>ガソリン</v>
          </cell>
          <cell r="AK161" t="str">
            <v>-</v>
          </cell>
          <cell r="AL161" t="str">
            <v>1NZ</v>
          </cell>
          <cell r="AO161">
            <v>0</v>
          </cell>
        </row>
        <row r="162">
          <cell r="B162" t="str">
            <v>多伎</v>
          </cell>
          <cell r="C162" t="str">
            <v>地域振興課</v>
          </cell>
          <cell r="D162" t="str">
            <v>3-14</v>
          </cell>
          <cell r="E162">
            <v>0</v>
          </cell>
          <cell r="F162" t="str">
            <v>島根50ひ8695</v>
          </cell>
          <cell r="G162" t="str">
            <v>19 317</v>
          </cell>
          <cell r="H162" t="str">
            <v>乗用</v>
          </cell>
          <cell r="I162" t="str">
            <v>ミツビシｅｋワゴン</v>
          </cell>
          <cell r="J162" t="str">
            <v>LA-H81W</v>
          </cell>
          <cell r="K162" t="str">
            <v>H81W-0076971</v>
          </cell>
          <cell r="L162" t="str">
            <v>14 318</v>
          </cell>
          <cell r="M162">
            <v>0</v>
          </cell>
          <cell r="O162">
            <v>339</v>
          </cell>
          <cell r="P162">
            <v>155</v>
          </cell>
          <cell r="Q162">
            <v>147</v>
          </cell>
          <cell r="R162">
            <v>1060</v>
          </cell>
          <cell r="S162">
            <v>840</v>
          </cell>
          <cell r="T162">
            <v>0.64999997615814209</v>
          </cell>
          <cell r="U162" t="str">
            <v>4</v>
          </cell>
          <cell r="W162">
            <v>0</v>
          </cell>
          <cell r="X162">
            <v>0</v>
          </cell>
          <cell r="Y162">
            <v>0</v>
          </cell>
          <cell r="Z162">
            <v>8800</v>
          </cell>
          <cell r="AA162">
            <v>0</v>
          </cell>
          <cell r="AD162" t="b">
            <v>0</v>
          </cell>
          <cell r="AE162" t="b">
            <v>0</v>
          </cell>
          <cell r="AF162">
            <v>16</v>
          </cell>
          <cell r="AG162">
            <v>3</v>
          </cell>
          <cell r="AH162" t="str">
            <v>軽自動車</v>
          </cell>
          <cell r="AI162" t="str">
            <v>ステーションワゴン</v>
          </cell>
          <cell r="AJ162" t="str">
            <v>ガソリン</v>
          </cell>
          <cell r="AK162" t="str">
            <v>-</v>
          </cell>
          <cell r="AL162" t="str">
            <v>3G83</v>
          </cell>
          <cell r="AO162">
            <v>0</v>
          </cell>
        </row>
        <row r="163">
          <cell r="B163" t="str">
            <v>多伎</v>
          </cell>
          <cell r="C163" t="str">
            <v>地域振興課</v>
          </cell>
          <cell r="D163" t="str">
            <v>3-15</v>
          </cell>
          <cell r="E163">
            <v>0</v>
          </cell>
          <cell r="F163" t="str">
            <v>島根500に6684</v>
          </cell>
          <cell r="G163" t="str">
            <v>19 623</v>
          </cell>
          <cell r="H163" t="str">
            <v>乗用</v>
          </cell>
          <cell r="I163" t="str">
            <v>トヨタ</v>
          </cell>
          <cell r="J163" t="str">
            <v>CBA-NZE121G</v>
          </cell>
          <cell r="K163" t="str">
            <v>NZ121-0300187</v>
          </cell>
          <cell r="L163" t="str">
            <v>16 624</v>
          </cell>
          <cell r="M163">
            <v>0</v>
          </cell>
          <cell r="O163">
            <v>441</v>
          </cell>
          <cell r="P163">
            <v>151</v>
          </cell>
          <cell r="Q163">
            <v>169</v>
          </cell>
          <cell r="R163">
            <v>1385</v>
          </cell>
          <cell r="S163">
            <v>1110</v>
          </cell>
          <cell r="T163">
            <v>1.4900000095367432</v>
          </cell>
          <cell r="U163" t="str">
            <v>5</v>
          </cell>
          <cell r="W163">
            <v>0</v>
          </cell>
          <cell r="X163">
            <v>0</v>
          </cell>
          <cell r="Y163">
            <v>0</v>
          </cell>
          <cell r="Z163">
            <v>37800</v>
          </cell>
          <cell r="AA163">
            <v>0</v>
          </cell>
          <cell r="AD163" t="b">
            <v>0</v>
          </cell>
          <cell r="AE163" t="b">
            <v>0</v>
          </cell>
          <cell r="AF163">
            <v>18</v>
          </cell>
          <cell r="AG163">
            <v>6</v>
          </cell>
          <cell r="AH163" t="str">
            <v>小型</v>
          </cell>
          <cell r="AI163" t="str">
            <v>ステーションワゴン</v>
          </cell>
          <cell r="AJ163" t="str">
            <v>ガソリン</v>
          </cell>
          <cell r="AK163" t="str">
            <v>-</v>
          </cell>
          <cell r="AL163" t="str">
            <v>1NZ</v>
          </cell>
          <cell r="AO163">
            <v>0</v>
          </cell>
        </row>
        <row r="164">
          <cell r="B164" t="str">
            <v>湖陵</v>
          </cell>
          <cell r="C164" t="str">
            <v>地域振興課</v>
          </cell>
          <cell r="D164" t="str">
            <v>4- 2</v>
          </cell>
          <cell r="E164">
            <v>0</v>
          </cell>
          <cell r="F164" t="str">
            <v>島根33て2691</v>
          </cell>
          <cell r="G164" t="str">
            <v>18 421</v>
          </cell>
          <cell r="H164" t="str">
            <v>乗用</v>
          </cell>
          <cell r="I164" t="str">
            <v>トヨタハイエース</v>
          </cell>
          <cell r="J164" t="str">
            <v>E-RZH111G</v>
          </cell>
          <cell r="K164" t="str">
            <v>RZH111-6002156</v>
          </cell>
          <cell r="L164" t="str">
            <v>11 422</v>
          </cell>
          <cell r="M164">
            <v>0</v>
          </cell>
          <cell r="O164">
            <v>490</v>
          </cell>
          <cell r="P164">
            <v>196</v>
          </cell>
          <cell r="Q164">
            <v>169</v>
          </cell>
          <cell r="R164">
            <v>2270</v>
          </cell>
          <cell r="S164">
            <v>1720</v>
          </cell>
          <cell r="T164">
            <v>2.4300000667572021</v>
          </cell>
          <cell r="U164" t="str">
            <v>10</v>
          </cell>
          <cell r="W164">
            <v>0</v>
          </cell>
          <cell r="X164">
            <v>0</v>
          </cell>
          <cell r="Y164">
            <v>0</v>
          </cell>
          <cell r="Z164">
            <v>50400</v>
          </cell>
          <cell r="AA164">
            <v>0</v>
          </cell>
          <cell r="AD164" t="b">
            <v>0</v>
          </cell>
          <cell r="AE164" t="b">
            <v>0</v>
          </cell>
          <cell r="AF164">
            <v>13</v>
          </cell>
          <cell r="AG164">
            <v>4</v>
          </cell>
          <cell r="AH164" t="str">
            <v>普通</v>
          </cell>
          <cell r="AI164" t="str">
            <v>ステーションワゴン</v>
          </cell>
          <cell r="AJ164" t="str">
            <v>ガソリン</v>
          </cell>
          <cell r="AL164" t="str">
            <v>2RZ</v>
          </cell>
          <cell r="AO164">
            <v>0</v>
          </cell>
        </row>
        <row r="165">
          <cell r="B165" t="str">
            <v>湖陵</v>
          </cell>
          <cell r="C165" t="str">
            <v>地域振興課</v>
          </cell>
          <cell r="D165" t="str">
            <v>4- 3</v>
          </cell>
          <cell r="E165">
            <v>0</v>
          </cell>
          <cell r="F165" t="str">
            <v>島根500に4929</v>
          </cell>
          <cell r="G165" t="str">
            <v>19 517</v>
          </cell>
          <cell r="H165" t="str">
            <v>乗用</v>
          </cell>
          <cell r="I165" t="str">
            <v>トヨタカローラ</v>
          </cell>
          <cell r="J165" t="str">
            <v>CBA-NZE121</v>
          </cell>
          <cell r="K165" t="str">
            <v>NZE121-3262722</v>
          </cell>
          <cell r="L165" t="str">
            <v>16 518</v>
          </cell>
          <cell r="M165">
            <v>0</v>
          </cell>
          <cell r="O165">
            <v>441</v>
          </cell>
          <cell r="P165">
            <v>147</v>
          </cell>
          <cell r="Q165">
            <v>169</v>
          </cell>
          <cell r="R165">
            <v>1335</v>
          </cell>
          <cell r="S165">
            <v>1060</v>
          </cell>
          <cell r="T165">
            <v>1.4900000095367432</v>
          </cell>
          <cell r="U165" t="str">
            <v>5</v>
          </cell>
          <cell r="W165">
            <v>0</v>
          </cell>
          <cell r="X165">
            <v>0</v>
          </cell>
          <cell r="Y165">
            <v>0</v>
          </cell>
          <cell r="Z165">
            <v>37800</v>
          </cell>
          <cell r="AA165">
            <v>0</v>
          </cell>
          <cell r="AD165" t="b">
            <v>0</v>
          </cell>
          <cell r="AE165" t="b">
            <v>0</v>
          </cell>
          <cell r="AF165">
            <v>18</v>
          </cell>
          <cell r="AG165">
            <v>5</v>
          </cell>
          <cell r="AH165" t="str">
            <v>小型</v>
          </cell>
          <cell r="AI165" t="str">
            <v>箱型</v>
          </cell>
          <cell r="AJ165" t="str">
            <v>ガソリン</v>
          </cell>
          <cell r="AL165" t="str">
            <v>1NZ</v>
          </cell>
          <cell r="AO165">
            <v>0</v>
          </cell>
        </row>
        <row r="166">
          <cell r="B166" t="str">
            <v>湖陵</v>
          </cell>
          <cell r="C166" t="str">
            <v>地域振興課</v>
          </cell>
          <cell r="D166" t="str">
            <v>4- 4</v>
          </cell>
          <cell r="E166">
            <v>0</v>
          </cell>
          <cell r="F166" t="str">
            <v>島根40ゆ9881</v>
          </cell>
          <cell r="G166" t="str">
            <v>17 613</v>
          </cell>
          <cell r="H166" t="str">
            <v>貨物</v>
          </cell>
          <cell r="I166" t="str">
            <v>スズキ</v>
          </cell>
          <cell r="J166" t="str">
            <v>V-DE51V</v>
          </cell>
          <cell r="K166" t="str">
            <v>DE51V-773238</v>
          </cell>
          <cell r="L166" t="str">
            <v xml:space="preserve"> 7 614</v>
          </cell>
          <cell r="M166">
            <v>0</v>
          </cell>
          <cell r="O166">
            <v>329</v>
          </cell>
          <cell r="P166">
            <v>174</v>
          </cell>
          <cell r="Q166">
            <v>139</v>
          </cell>
          <cell r="R166">
            <v>1250</v>
          </cell>
          <cell r="S166">
            <v>780</v>
          </cell>
          <cell r="T166">
            <v>0.64999997615814209</v>
          </cell>
          <cell r="U166" t="str">
            <v>2/4</v>
          </cell>
          <cell r="W166">
            <v>0</v>
          </cell>
          <cell r="X166">
            <v>0</v>
          </cell>
          <cell r="Y166">
            <v>0</v>
          </cell>
          <cell r="Z166">
            <v>8800</v>
          </cell>
          <cell r="AA166">
            <v>0</v>
          </cell>
          <cell r="AD166" t="b">
            <v>0</v>
          </cell>
          <cell r="AE166" t="b">
            <v>0</v>
          </cell>
          <cell r="AF166">
            <v>9</v>
          </cell>
          <cell r="AG166">
            <v>0</v>
          </cell>
          <cell r="AH166" t="str">
            <v>軽自動車</v>
          </cell>
          <cell r="AI166" t="str">
            <v>バン</v>
          </cell>
          <cell r="AJ166" t="str">
            <v>ガソリン</v>
          </cell>
          <cell r="AK166" t="str">
            <v>350/250</v>
          </cell>
          <cell r="AL166" t="str">
            <v>F6A</v>
          </cell>
          <cell r="AO166">
            <v>0</v>
          </cell>
        </row>
        <row r="167">
          <cell r="B167" t="str">
            <v>湖陵</v>
          </cell>
          <cell r="C167" t="str">
            <v>地域振興課</v>
          </cell>
          <cell r="D167" t="str">
            <v>4- 5</v>
          </cell>
          <cell r="E167">
            <v>0</v>
          </cell>
          <cell r="F167" t="str">
            <v>島根500さ9838</v>
          </cell>
          <cell r="G167" t="str">
            <v>181028</v>
          </cell>
          <cell r="H167" t="str">
            <v>乗用</v>
          </cell>
          <cell r="I167" t="str">
            <v>ダイハツ</v>
          </cell>
          <cell r="J167" t="str">
            <v>GF-M100S</v>
          </cell>
          <cell r="K167" t="str">
            <v>M100S-018650</v>
          </cell>
          <cell r="L167" t="str">
            <v>111029</v>
          </cell>
          <cell r="M167">
            <v>0</v>
          </cell>
          <cell r="O167">
            <v>366</v>
          </cell>
          <cell r="P167">
            <v>145</v>
          </cell>
          <cell r="Q167">
            <v>160</v>
          </cell>
          <cell r="R167">
            <v>1125</v>
          </cell>
          <cell r="S167">
            <v>850</v>
          </cell>
          <cell r="T167">
            <v>0.98000001907348633</v>
          </cell>
          <cell r="U167" t="str">
            <v>5</v>
          </cell>
          <cell r="W167">
            <v>0</v>
          </cell>
          <cell r="X167">
            <v>0</v>
          </cell>
          <cell r="Y167">
            <v>0</v>
          </cell>
          <cell r="Z167">
            <v>25200</v>
          </cell>
          <cell r="AA167">
            <v>0</v>
          </cell>
          <cell r="AD167" t="b">
            <v>0</v>
          </cell>
          <cell r="AE167" t="b">
            <v>0</v>
          </cell>
          <cell r="AF167">
            <v>13</v>
          </cell>
          <cell r="AG167">
            <v>10</v>
          </cell>
          <cell r="AH167" t="str">
            <v>小型</v>
          </cell>
          <cell r="AI167" t="str">
            <v>箱型</v>
          </cell>
          <cell r="AJ167" t="str">
            <v>ガソリン</v>
          </cell>
          <cell r="AL167" t="str">
            <v>EJ</v>
          </cell>
          <cell r="AO167">
            <v>0</v>
          </cell>
        </row>
        <row r="168">
          <cell r="B168" t="str">
            <v>出雲</v>
          </cell>
          <cell r="C168" t="str">
            <v>会計管理課</v>
          </cell>
          <cell r="D168" t="str">
            <v>4- 8</v>
          </cell>
          <cell r="E168">
            <v>0</v>
          </cell>
          <cell r="F168" t="str">
            <v>島根44は1186</v>
          </cell>
          <cell r="G168" t="str">
            <v>17 727</v>
          </cell>
          <cell r="H168" t="str">
            <v>貨物</v>
          </cell>
          <cell r="I168" t="str">
            <v>トヨタカローラバン</v>
          </cell>
          <cell r="J168" t="str">
            <v>KA-CE109V</v>
          </cell>
          <cell r="K168" t="str">
            <v>CE109-0026730</v>
          </cell>
          <cell r="L168" t="str">
            <v xml:space="preserve"> 7 728</v>
          </cell>
          <cell r="M168">
            <v>0</v>
          </cell>
          <cell r="O168">
            <v>426</v>
          </cell>
          <cell r="P168">
            <v>145</v>
          </cell>
          <cell r="Q168">
            <v>168</v>
          </cell>
          <cell r="R168">
            <v>1685</v>
          </cell>
          <cell r="S168">
            <v>1160</v>
          </cell>
          <cell r="T168">
            <v>1.9700000286102295</v>
          </cell>
          <cell r="U168" t="str">
            <v>2/5</v>
          </cell>
          <cell r="W168">
            <v>0</v>
          </cell>
          <cell r="X168">
            <v>0</v>
          </cell>
          <cell r="Y168">
            <v>0</v>
          </cell>
          <cell r="Z168">
            <v>8800</v>
          </cell>
          <cell r="AA168">
            <v>0</v>
          </cell>
          <cell r="AD168" t="b">
            <v>0</v>
          </cell>
          <cell r="AE168" t="b">
            <v>0</v>
          </cell>
          <cell r="AF168">
            <v>9</v>
          </cell>
          <cell r="AG168">
            <v>7</v>
          </cell>
          <cell r="AH168" t="str">
            <v>小型</v>
          </cell>
          <cell r="AI168" t="str">
            <v>バン</v>
          </cell>
          <cell r="AJ168" t="str">
            <v>ガソリン</v>
          </cell>
          <cell r="AK168" t="str">
            <v>400/250</v>
          </cell>
          <cell r="AL168" t="str">
            <v>2C</v>
          </cell>
          <cell r="AO168">
            <v>0</v>
          </cell>
        </row>
        <row r="169">
          <cell r="B169" t="str">
            <v>湖陵</v>
          </cell>
          <cell r="C169" t="str">
            <v>地域振興課</v>
          </cell>
          <cell r="D169" t="str">
            <v>4- 9</v>
          </cell>
          <cell r="E169">
            <v>0</v>
          </cell>
          <cell r="F169" t="str">
            <v>島根40や3595</v>
          </cell>
          <cell r="G169" t="str">
            <v>18 530</v>
          </cell>
          <cell r="H169" t="str">
            <v>貨物</v>
          </cell>
          <cell r="I169" t="str">
            <v>ダイハツ</v>
          </cell>
          <cell r="J169" t="str">
            <v>V-S110P改</v>
          </cell>
          <cell r="K169" t="str">
            <v>S110P-016744</v>
          </cell>
          <cell r="L169" t="str">
            <v xml:space="preserve"> 6 531</v>
          </cell>
          <cell r="M169">
            <v>0</v>
          </cell>
          <cell r="O169">
            <v>329</v>
          </cell>
          <cell r="P169">
            <v>181</v>
          </cell>
          <cell r="Q169">
            <v>139</v>
          </cell>
          <cell r="R169">
            <v>1310</v>
          </cell>
          <cell r="S169">
            <v>850</v>
          </cell>
          <cell r="T169">
            <v>0.64999997615814209</v>
          </cell>
          <cell r="U169" t="str">
            <v>2</v>
          </cell>
          <cell r="W169">
            <v>0</v>
          </cell>
          <cell r="X169">
            <v>0</v>
          </cell>
          <cell r="Y169">
            <v>0</v>
          </cell>
          <cell r="Z169">
            <v>8800</v>
          </cell>
          <cell r="AA169">
            <v>0</v>
          </cell>
          <cell r="AD169" t="b">
            <v>0</v>
          </cell>
          <cell r="AE169" t="b">
            <v>0</v>
          </cell>
          <cell r="AF169">
            <v>8</v>
          </cell>
          <cell r="AG169">
            <v>5</v>
          </cell>
          <cell r="AH169" t="str">
            <v>軽自動車</v>
          </cell>
          <cell r="AI169" t="str">
            <v>ダンプ</v>
          </cell>
          <cell r="AJ169" t="str">
            <v>ガソリン</v>
          </cell>
          <cell r="AK169" t="str">
            <v>350</v>
          </cell>
          <cell r="AL169" t="str">
            <v>EF</v>
          </cell>
          <cell r="AO169">
            <v>0</v>
          </cell>
        </row>
        <row r="170">
          <cell r="B170" t="str">
            <v>出雲</v>
          </cell>
          <cell r="C170" t="str">
            <v>会計管理課</v>
          </cell>
          <cell r="D170" t="str">
            <v>4-10</v>
          </cell>
          <cell r="E170">
            <v>0</v>
          </cell>
          <cell r="F170" t="str">
            <v>島根40ゆ4307</v>
          </cell>
          <cell r="G170" t="str">
            <v>17 926</v>
          </cell>
          <cell r="H170" t="str">
            <v>貨物</v>
          </cell>
          <cell r="I170" t="str">
            <v>ダイハツミラ</v>
          </cell>
          <cell r="J170" t="str">
            <v>V-L510V</v>
          </cell>
          <cell r="K170" t="str">
            <v>L510V-002248</v>
          </cell>
          <cell r="L170" t="str">
            <v xml:space="preserve"> 7 927</v>
          </cell>
          <cell r="M170">
            <v>0</v>
          </cell>
          <cell r="O170">
            <v>329</v>
          </cell>
          <cell r="P170">
            <v>146</v>
          </cell>
          <cell r="Q170">
            <v>139</v>
          </cell>
          <cell r="R170">
            <v>1000</v>
          </cell>
          <cell r="S170">
            <v>680</v>
          </cell>
          <cell r="T170">
            <v>0.64999997615814209</v>
          </cell>
          <cell r="U170" t="str">
            <v>2/4</v>
          </cell>
          <cell r="W170">
            <v>0</v>
          </cell>
          <cell r="X170">
            <v>0</v>
          </cell>
          <cell r="Y170">
            <v>0</v>
          </cell>
          <cell r="Z170">
            <v>8800</v>
          </cell>
          <cell r="AA170">
            <v>0</v>
          </cell>
          <cell r="AD170" t="b">
            <v>0</v>
          </cell>
          <cell r="AE170" t="b">
            <v>0</v>
          </cell>
          <cell r="AF170">
            <v>9</v>
          </cell>
          <cell r="AH170" t="str">
            <v>軽自動車</v>
          </cell>
          <cell r="AI170" t="str">
            <v>バン</v>
          </cell>
          <cell r="AJ170" t="str">
            <v>ガソリン</v>
          </cell>
          <cell r="AK170" t="str">
            <v>350/250</v>
          </cell>
          <cell r="AL170" t="str">
            <v>EF</v>
          </cell>
          <cell r="AO170">
            <v>0</v>
          </cell>
        </row>
        <row r="171">
          <cell r="B171" t="str">
            <v>湖陵</v>
          </cell>
          <cell r="C171" t="str">
            <v>地域振興課</v>
          </cell>
          <cell r="D171" t="str">
            <v>4-11</v>
          </cell>
          <cell r="E171">
            <v>0</v>
          </cell>
          <cell r="F171" t="str">
            <v>島根40ゆ7095</v>
          </cell>
          <cell r="G171" t="str">
            <v>17 413</v>
          </cell>
          <cell r="H171" t="str">
            <v>貨物</v>
          </cell>
          <cell r="I171" t="str">
            <v>ホンダ</v>
          </cell>
          <cell r="J171" t="str">
            <v>N-HA4</v>
          </cell>
          <cell r="K171" t="str">
            <v>HA4-2218864</v>
          </cell>
          <cell r="L171" t="str">
            <v xml:space="preserve"> 7 4 3</v>
          </cell>
          <cell r="M171">
            <v>0</v>
          </cell>
          <cell r="O171">
            <v>325</v>
          </cell>
          <cell r="P171">
            <v>175</v>
          </cell>
          <cell r="Q171">
            <v>139</v>
          </cell>
          <cell r="R171">
            <v>1210</v>
          </cell>
          <cell r="S171">
            <v>750</v>
          </cell>
          <cell r="T171">
            <v>0.64999997615814209</v>
          </cell>
          <cell r="U171" t="str">
            <v>2</v>
          </cell>
          <cell r="W171">
            <v>0</v>
          </cell>
          <cell r="X171">
            <v>0</v>
          </cell>
          <cell r="Y171">
            <v>0</v>
          </cell>
          <cell r="Z171">
            <v>8800</v>
          </cell>
          <cell r="AA171">
            <v>0</v>
          </cell>
          <cell r="AD171" t="b">
            <v>0</v>
          </cell>
          <cell r="AE171" t="b">
            <v>0</v>
          </cell>
          <cell r="AF171">
            <v>9</v>
          </cell>
          <cell r="AG171">
            <v>0</v>
          </cell>
          <cell r="AH171" t="str">
            <v>軽自動車</v>
          </cell>
          <cell r="AI171" t="str">
            <v>キャブオーバ</v>
          </cell>
          <cell r="AJ171" t="str">
            <v>ガソリン</v>
          </cell>
          <cell r="AK171" t="str">
            <v>350</v>
          </cell>
          <cell r="AL171" t="str">
            <v>E07A</v>
          </cell>
          <cell r="AO171">
            <v>0</v>
          </cell>
        </row>
        <row r="172">
          <cell r="B172" t="str">
            <v>湖陵</v>
          </cell>
          <cell r="C172" t="str">
            <v>地域振興課</v>
          </cell>
          <cell r="D172" t="str">
            <v>4-12</v>
          </cell>
          <cell r="E172">
            <v>0</v>
          </cell>
          <cell r="F172" t="str">
            <v>島根500ち5751</v>
          </cell>
          <cell r="G172" t="str">
            <v>181225</v>
          </cell>
          <cell r="H172" t="str">
            <v>乗用</v>
          </cell>
          <cell r="I172" t="str">
            <v>トヨタファンカーゴ</v>
          </cell>
          <cell r="J172" t="str">
            <v>TA-NCP25</v>
          </cell>
          <cell r="K172" t="str">
            <v>NCP25-0030706</v>
          </cell>
          <cell r="L172" t="str">
            <v>131226</v>
          </cell>
          <cell r="M172">
            <v>0</v>
          </cell>
          <cell r="O172">
            <v>386</v>
          </cell>
          <cell r="P172">
            <v>169</v>
          </cell>
          <cell r="Q172">
            <v>166</v>
          </cell>
          <cell r="R172">
            <v>1395</v>
          </cell>
          <cell r="S172">
            <v>1120</v>
          </cell>
          <cell r="T172">
            <v>1.4900000095367432</v>
          </cell>
          <cell r="U172" t="str">
            <v>5</v>
          </cell>
          <cell r="W172">
            <v>0</v>
          </cell>
          <cell r="X172">
            <v>0</v>
          </cell>
          <cell r="Y172">
            <v>0</v>
          </cell>
          <cell r="Z172">
            <v>37800</v>
          </cell>
          <cell r="AA172">
            <v>0</v>
          </cell>
          <cell r="AD172" t="b">
            <v>0</v>
          </cell>
          <cell r="AE172" t="b">
            <v>0</v>
          </cell>
          <cell r="AF172">
            <v>15</v>
          </cell>
          <cell r="AG172">
            <v>12</v>
          </cell>
          <cell r="AH172" t="str">
            <v>小型</v>
          </cell>
          <cell r="AI172" t="str">
            <v>箱型</v>
          </cell>
          <cell r="AJ172" t="str">
            <v>ガソリン</v>
          </cell>
          <cell r="AL172" t="str">
            <v>1NZ</v>
          </cell>
          <cell r="AO172">
            <v>0</v>
          </cell>
        </row>
        <row r="173">
          <cell r="B173" t="str">
            <v>湖陵</v>
          </cell>
          <cell r="C173" t="str">
            <v>地域振興課</v>
          </cell>
          <cell r="D173" t="str">
            <v>4-13</v>
          </cell>
          <cell r="E173">
            <v>0</v>
          </cell>
          <cell r="F173" t="str">
            <v>島根40ら3874</v>
          </cell>
          <cell r="G173" t="str">
            <v>18 519</v>
          </cell>
          <cell r="H173" t="str">
            <v>貨物</v>
          </cell>
          <cell r="I173" t="str">
            <v>スズキ</v>
          </cell>
          <cell r="J173" t="str">
            <v>V-DE51V</v>
          </cell>
          <cell r="K173" t="str">
            <v>DE51V-807235</v>
          </cell>
          <cell r="L173" t="str">
            <v xml:space="preserve"> 8 520</v>
          </cell>
          <cell r="M173">
            <v>0</v>
          </cell>
          <cell r="O173">
            <v>329</v>
          </cell>
          <cell r="P173">
            <v>186</v>
          </cell>
          <cell r="Q173">
            <v>139</v>
          </cell>
          <cell r="R173">
            <v>1260</v>
          </cell>
          <cell r="S173">
            <v>790</v>
          </cell>
          <cell r="T173">
            <v>0.64999997615814209</v>
          </cell>
          <cell r="U173" t="str">
            <v>2/4</v>
          </cell>
          <cell r="W173">
            <v>0</v>
          </cell>
          <cell r="X173">
            <v>0</v>
          </cell>
          <cell r="Y173">
            <v>0</v>
          </cell>
          <cell r="Z173">
            <v>8800</v>
          </cell>
          <cell r="AA173">
            <v>0</v>
          </cell>
          <cell r="AD173" t="b">
            <v>0</v>
          </cell>
          <cell r="AE173" t="b">
            <v>0</v>
          </cell>
          <cell r="AF173">
            <v>10</v>
          </cell>
          <cell r="AG173">
            <v>0</v>
          </cell>
          <cell r="AH173" t="str">
            <v>軽自動車</v>
          </cell>
          <cell r="AI173" t="str">
            <v>バン</v>
          </cell>
          <cell r="AJ173" t="str">
            <v>ガソリン</v>
          </cell>
          <cell r="AK173" t="str">
            <v>350/250</v>
          </cell>
          <cell r="AL173" t="str">
            <v>F6A</v>
          </cell>
          <cell r="AO173">
            <v>0</v>
          </cell>
        </row>
        <row r="174">
          <cell r="B174" t="str">
            <v>湖陵</v>
          </cell>
          <cell r="C174" t="str">
            <v>地域振興課</v>
          </cell>
          <cell r="D174" t="str">
            <v>4-14</v>
          </cell>
          <cell r="E174">
            <v>0</v>
          </cell>
          <cell r="F174" t="str">
            <v>島根50て9493</v>
          </cell>
          <cell r="G174" t="str">
            <v>17 412</v>
          </cell>
          <cell r="H174" t="str">
            <v>乗用</v>
          </cell>
          <cell r="I174" t="str">
            <v>スズキ</v>
          </cell>
          <cell r="J174" t="str">
            <v>E-HA11S</v>
          </cell>
          <cell r="K174" t="str">
            <v>HA11S-724885</v>
          </cell>
          <cell r="L174" t="str">
            <v>10 413</v>
          </cell>
          <cell r="M174">
            <v>0</v>
          </cell>
          <cell r="O174">
            <v>329</v>
          </cell>
          <cell r="P174">
            <v>140</v>
          </cell>
          <cell r="Q174">
            <v>139</v>
          </cell>
          <cell r="R174">
            <v>870</v>
          </cell>
          <cell r="S174">
            <v>650</v>
          </cell>
          <cell r="T174">
            <v>0.64999997615814209</v>
          </cell>
          <cell r="U174" t="str">
            <v>4</v>
          </cell>
          <cell r="W174">
            <v>0</v>
          </cell>
          <cell r="X174">
            <v>0</v>
          </cell>
          <cell r="Y174">
            <v>0</v>
          </cell>
          <cell r="Z174">
            <v>8800</v>
          </cell>
          <cell r="AA174">
            <v>0</v>
          </cell>
          <cell r="AD174" t="b">
            <v>0</v>
          </cell>
          <cell r="AE174" t="b">
            <v>0</v>
          </cell>
          <cell r="AF174">
            <v>12</v>
          </cell>
          <cell r="AG174">
            <v>0</v>
          </cell>
          <cell r="AH174" t="str">
            <v>軽自動車</v>
          </cell>
          <cell r="AI174" t="str">
            <v>箱型</v>
          </cell>
          <cell r="AJ174" t="str">
            <v>ガソリン</v>
          </cell>
          <cell r="AL174" t="str">
            <v>F6A</v>
          </cell>
          <cell r="AO174">
            <v>0</v>
          </cell>
        </row>
        <row r="175">
          <cell r="B175" t="str">
            <v>湖陵</v>
          </cell>
          <cell r="C175" t="str">
            <v>地域振興課</v>
          </cell>
          <cell r="D175" t="str">
            <v>4-15</v>
          </cell>
          <cell r="E175">
            <v>0</v>
          </cell>
          <cell r="F175" t="str">
            <v>島根40る8073</v>
          </cell>
          <cell r="G175" t="str">
            <v>17 420</v>
          </cell>
          <cell r="H175" t="str">
            <v>貨物</v>
          </cell>
          <cell r="I175" t="str">
            <v>スズキ</v>
          </cell>
          <cell r="J175" t="str">
            <v>V-DE51V</v>
          </cell>
          <cell r="K175" t="str">
            <v>DF51V-797667</v>
          </cell>
          <cell r="L175" t="str">
            <v xml:space="preserve"> 9 421</v>
          </cell>
          <cell r="M175">
            <v>0</v>
          </cell>
          <cell r="O175">
            <v>329</v>
          </cell>
          <cell r="P175">
            <v>186</v>
          </cell>
          <cell r="Q175">
            <v>139</v>
          </cell>
          <cell r="R175">
            <v>1320</v>
          </cell>
          <cell r="S175">
            <v>850</v>
          </cell>
          <cell r="T175">
            <v>0.64999997615814209</v>
          </cell>
          <cell r="U175" t="str">
            <v>2/4</v>
          </cell>
          <cell r="W175">
            <v>0</v>
          </cell>
          <cell r="X175">
            <v>0</v>
          </cell>
          <cell r="Y175">
            <v>0</v>
          </cell>
          <cell r="Z175">
            <v>0</v>
          </cell>
          <cell r="AA175">
            <v>0</v>
          </cell>
          <cell r="AD175" t="b">
            <v>0</v>
          </cell>
          <cell r="AE175" t="b">
            <v>0</v>
          </cell>
          <cell r="AF175">
            <v>11</v>
          </cell>
          <cell r="AG175">
            <v>0</v>
          </cell>
          <cell r="AH175" t="str">
            <v>軽自動車</v>
          </cell>
          <cell r="AI175" t="str">
            <v>バン</v>
          </cell>
          <cell r="AJ175" t="str">
            <v>ガソリン</v>
          </cell>
          <cell r="AK175" t="str">
            <v>350/250</v>
          </cell>
          <cell r="AL175" t="str">
            <v>F6A</v>
          </cell>
          <cell r="AO175">
            <v>0</v>
          </cell>
        </row>
        <row r="176">
          <cell r="B176" t="str">
            <v>大社</v>
          </cell>
          <cell r="C176" t="str">
            <v>地域振興課</v>
          </cell>
          <cell r="D176" t="str">
            <v>5- 2</v>
          </cell>
          <cell r="E176">
            <v>0</v>
          </cell>
          <cell r="F176" t="str">
            <v>島根44ひ3482</v>
          </cell>
          <cell r="G176" t="str">
            <v>17 822</v>
          </cell>
          <cell r="H176" t="str">
            <v>貨物</v>
          </cell>
          <cell r="I176" t="str">
            <v>トヨタカローラバン</v>
          </cell>
          <cell r="J176" t="str">
            <v>GC-EE102V</v>
          </cell>
          <cell r="K176" t="str">
            <v>EE102-6025594</v>
          </cell>
          <cell r="L176" t="str">
            <v>11 422</v>
          </cell>
          <cell r="M176">
            <v>0</v>
          </cell>
          <cell r="O176">
            <v>426</v>
          </cell>
          <cell r="P176">
            <v>143</v>
          </cell>
          <cell r="Q176">
            <v>168</v>
          </cell>
          <cell r="R176">
            <v>1470</v>
          </cell>
          <cell r="S176">
            <v>960</v>
          </cell>
          <cell r="T176">
            <v>1.3300000429153442</v>
          </cell>
          <cell r="U176" t="str">
            <v>2/5</v>
          </cell>
          <cell r="W176">
            <v>0</v>
          </cell>
          <cell r="X176">
            <v>0</v>
          </cell>
          <cell r="Y176">
            <v>0</v>
          </cell>
          <cell r="Z176">
            <v>8800</v>
          </cell>
          <cell r="AA176">
            <v>0</v>
          </cell>
          <cell r="AD176" t="b">
            <v>0</v>
          </cell>
          <cell r="AE176" t="b">
            <v>0</v>
          </cell>
          <cell r="AF176">
            <v>13</v>
          </cell>
          <cell r="AG176">
            <v>4</v>
          </cell>
          <cell r="AH176" t="str">
            <v>小型</v>
          </cell>
          <cell r="AI176" t="str">
            <v>バン</v>
          </cell>
          <cell r="AJ176" t="str">
            <v>ガソリン</v>
          </cell>
          <cell r="AK176" t="str">
            <v>400/250</v>
          </cell>
          <cell r="AL176" t="str">
            <v>4E</v>
          </cell>
          <cell r="AO176">
            <v>0</v>
          </cell>
        </row>
        <row r="177">
          <cell r="B177" t="str">
            <v>大社</v>
          </cell>
          <cell r="C177" t="str">
            <v>地域振興課</v>
          </cell>
          <cell r="D177" t="str">
            <v>5- 3</v>
          </cell>
          <cell r="E177">
            <v>0</v>
          </cell>
          <cell r="F177" t="str">
            <v>島根41う3913</v>
          </cell>
          <cell r="G177" t="str">
            <v>17 4 6</v>
          </cell>
          <cell r="H177" t="str">
            <v>貨物</v>
          </cell>
          <cell r="I177" t="str">
            <v>スズキアルトバン</v>
          </cell>
          <cell r="J177" t="str">
            <v>GD-HA12V</v>
          </cell>
          <cell r="K177" t="str">
            <v>HA12V-120198</v>
          </cell>
          <cell r="L177" t="str">
            <v>11 4 1</v>
          </cell>
          <cell r="M177">
            <v>0</v>
          </cell>
          <cell r="O177">
            <v>339</v>
          </cell>
          <cell r="P177">
            <v>145</v>
          </cell>
          <cell r="Q177">
            <v>147</v>
          </cell>
          <cell r="R177">
            <v>940</v>
          </cell>
          <cell r="S177">
            <v>620</v>
          </cell>
          <cell r="T177">
            <v>0.64999997615814209</v>
          </cell>
          <cell r="U177" t="str">
            <v>2/4</v>
          </cell>
          <cell r="W177">
            <v>0</v>
          </cell>
          <cell r="X177">
            <v>0</v>
          </cell>
          <cell r="Y177">
            <v>0</v>
          </cell>
          <cell r="Z177">
            <v>8800</v>
          </cell>
          <cell r="AA177">
            <v>0</v>
          </cell>
          <cell r="AD177" t="b">
            <v>0</v>
          </cell>
          <cell r="AE177" t="b">
            <v>0</v>
          </cell>
          <cell r="AF177">
            <v>13</v>
          </cell>
          <cell r="AG177">
            <v>0</v>
          </cell>
          <cell r="AH177" t="str">
            <v>軽自動車</v>
          </cell>
          <cell r="AI177" t="str">
            <v>バン</v>
          </cell>
          <cell r="AJ177" t="str">
            <v>ガソリン</v>
          </cell>
          <cell r="AK177" t="str">
            <v>200/100</v>
          </cell>
          <cell r="AL177" t="str">
            <v>F6A</v>
          </cell>
          <cell r="AO177">
            <v>0</v>
          </cell>
        </row>
        <row r="178">
          <cell r="B178" t="str">
            <v>大社</v>
          </cell>
          <cell r="C178" t="str">
            <v>地域振興課</v>
          </cell>
          <cell r="D178" t="str">
            <v>5- 6</v>
          </cell>
          <cell r="E178">
            <v>0</v>
          </cell>
          <cell r="F178" t="str">
            <v>島根40ゆ8269</v>
          </cell>
          <cell r="G178" t="str">
            <v>17 427</v>
          </cell>
          <cell r="H178" t="str">
            <v>貨物</v>
          </cell>
          <cell r="I178" t="str">
            <v>スズキキャリィ</v>
          </cell>
          <cell r="J178" t="str">
            <v>V-DC51T</v>
          </cell>
          <cell r="K178" t="str">
            <v>DC51T-350343</v>
          </cell>
          <cell r="L178" t="str">
            <v xml:space="preserve"> 7 428</v>
          </cell>
          <cell r="M178">
            <v>0</v>
          </cell>
          <cell r="O178">
            <v>329</v>
          </cell>
          <cell r="P178">
            <v>171</v>
          </cell>
          <cell r="Q178">
            <v>139</v>
          </cell>
          <cell r="R178">
            <v>1110</v>
          </cell>
          <cell r="S178">
            <v>650</v>
          </cell>
          <cell r="T178">
            <v>0.64999997615814209</v>
          </cell>
          <cell r="U178" t="str">
            <v>2</v>
          </cell>
          <cell r="W178">
            <v>0</v>
          </cell>
          <cell r="X178">
            <v>0</v>
          </cell>
          <cell r="Y178">
            <v>0</v>
          </cell>
          <cell r="Z178">
            <v>8800</v>
          </cell>
          <cell r="AA178">
            <v>0</v>
          </cell>
          <cell r="AD178" t="b">
            <v>0</v>
          </cell>
          <cell r="AE178" t="b">
            <v>0</v>
          </cell>
          <cell r="AF178">
            <v>9</v>
          </cell>
          <cell r="AG178">
            <v>0</v>
          </cell>
          <cell r="AH178" t="str">
            <v>軽自動車</v>
          </cell>
          <cell r="AI178" t="str">
            <v>キャブオーバ</v>
          </cell>
          <cell r="AJ178" t="str">
            <v>ガソリン</v>
          </cell>
          <cell r="AK178" t="str">
            <v>350</v>
          </cell>
          <cell r="AL178" t="str">
            <v>F6A</v>
          </cell>
          <cell r="AO178">
            <v>0</v>
          </cell>
        </row>
        <row r="179">
          <cell r="B179" t="str">
            <v>大社</v>
          </cell>
          <cell r="C179" t="str">
            <v>地域振興課</v>
          </cell>
          <cell r="D179" t="str">
            <v>5- 7</v>
          </cell>
          <cell r="E179">
            <v>0</v>
          </cell>
          <cell r="F179" t="str">
            <v>島根40て9453</v>
          </cell>
          <cell r="G179" t="str">
            <v>17 4 9</v>
          </cell>
          <cell r="H179" t="str">
            <v>乗用</v>
          </cell>
          <cell r="I179" t="str">
            <v>ダイハツミラ</v>
          </cell>
          <cell r="J179" t="str">
            <v>E-L5008</v>
          </cell>
          <cell r="K179" t="str">
            <v>L500S-259138</v>
          </cell>
          <cell r="L179" t="str">
            <v>10 410</v>
          </cell>
          <cell r="M179">
            <v>0</v>
          </cell>
          <cell r="O179">
            <v>329</v>
          </cell>
          <cell r="P179">
            <v>143</v>
          </cell>
          <cell r="Q179">
            <v>139</v>
          </cell>
          <cell r="R179">
            <v>880</v>
          </cell>
          <cell r="S179">
            <v>660</v>
          </cell>
          <cell r="T179">
            <v>0.64999997615814209</v>
          </cell>
          <cell r="U179" t="str">
            <v>4</v>
          </cell>
          <cell r="W179">
            <v>0</v>
          </cell>
          <cell r="X179">
            <v>0</v>
          </cell>
          <cell r="Y179">
            <v>0</v>
          </cell>
          <cell r="Z179">
            <v>8800</v>
          </cell>
          <cell r="AA179">
            <v>0</v>
          </cell>
          <cell r="AD179" t="b">
            <v>0</v>
          </cell>
          <cell r="AE179" t="b">
            <v>0</v>
          </cell>
          <cell r="AF179">
            <v>12</v>
          </cell>
          <cell r="AG179">
            <v>0</v>
          </cell>
          <cell r="AH179" t="str">
            <v>軽自動車</v>
          </cell>
          <cell r="AI179" t="str">
            <v>箱型</v>
          </cell>
          <cell r="AJ179" t="str">
            <v>ガソリン</v>
          </cell>
          <cell r="AL179" t="str">
            <v>EF</v>
          </cell>
          <cell r="AO179">
            <v>0</v>
          </cell>
        </row>
        <row r="180">
          <cell r="B180" t="str">
            <v>大社</v>
          </cell>
          <cell r="C180" t="str">
            <v>地域振興課</v>
          </cell>
          <cell r="D180" t="str">
            <v>5- 9</v>
          </cell>
          <cell r="E180">
            <v>0</v>
          </cell>
          <cell r="F180" t="str">
            <v>島根41う4986</v>
          </cell>
          <cell r="G180" t="str">
            <v>17 5 9</v>
          </cell>
          <cell r="H180" t="str">
            <v>貨物</v>
          </cell>
          <cell r="I180" t="str">
            <v>スズキエブリィ</v>
          </cell>
          <cell r="J180" t="str">
            <v>GD-DA52V</v>
          </cell>
          <cell r="K180" t="str">
            <v>DA52V-115017</v>
          </cell>
          <cell r="L180" t="str">
            <v>11 510</v>
          </cell>
          <cell r="M180">
            <v>0</v>
          </cell>
          <cell r="O180">
            <v>339</v>
          </cell>
          <cell r="P180">
            <v>390</v>
          </cell>
          <cell r="Q180">
            <v>147</v>
          </cell>
          <cell r="R180">
            <v>1280</v>
          </cell>
          <cell r="S180">
            <v>810</v>
          </cell>
          <cell r="T180">
            <v>0.64999997615814209</v>
          </cell>
          <cell r="U180" t="str">
            <v>2/4</v>
          </cell>
          <cell r="W180">
            <v>0</v>
          </cell>
          <cell r="X180">
            <v>0</v>
          </cell>
          <cell r="Y180">
            <v>0</v>
          </cell>
          <cell r="Z180">
            <v>8800</v>
          </cell>
          <cell r="AA180">
            <v>0</v>
          </cell>
          <cell r="AD180" t="b">
            <v>0</v>
          </cell>
          <cell r="AE180" t="b">
            <v>0</v>
          </cell>
          <cell r="AF180">
            <v>13</v>
          </cell>
          <cell r="AG180">
            <v>0</v>
          </cell>
          <cell r="AH180" t="str">
            <v>軽自動車</v>
          </cell>
          <cell r="AI180" t="str">
            <v>バン</v>
          </cell>
          <cell r="AJ180" t="str">
            <v>ガソリン</v>
          </cell>
          <cell r="AK180" t="str">
            <v>350/250</v>
          </cell>
          <cell r="AL180" t="str">
            <v>F6A</v>
          </cell>
          <cell r="AO180">
            <v>0</v>
          </cell>
        </row>
        <row r="181">
          <cell r="B181" t="str">
            <v>大社</v>
          </cell>
          <cell r="C181" t="str">
            <v>地域振興課</v>
          </cell>
          <cell r="D181" t="str">
            <v>5-14</v>
          </cell>
          <cell r="E181">
            <v>0</v>
          </cell>
          <cell r="F181" t="str">
            <v>島根41け4109</v>
          </cell>
          <cell r="G181" t="str">
            <v>17 626</v>
          </cell>
          <cell r="H181" t="str">
            <v>貨物</v>
          </cell>
          <cell r="I181" t="str">
            <v>ダイハツハイゼット</v>
          </cell>
          <cell r="J181" t="str">
            <v>TE-S200P</v>
          </cell>
          <cell r="K181" t="str">
            <v>S200P-0113469</v>
          </cell>
          <cell r="L181" t="str">
            <v>15 627</v>
          </cell>
          <cell r="M181">
            <v>0</v>
          </cell>
          <cell r="O181">
            <v>339</v>
          </cell>
          <cell r="P181">
            <v>178</v>
          </cell>
          <cell r="Q181">
            <v>147</v>
          </cell>
          <cell r="R181">
            <v>1180</v>
          </cell>
          <cell r="S181">
            <v>720</v>
          </cell>
          <cell r="T181">
            <v>0.64999997615814209</v>
          </cell>
          <cell r="U181" t="str">
            <v>2</v>
          </cell>
          <cell r="W181">
            <v>0</v>
          </cell>
          <cell r="X181">
            <v>0</v>
          </cell>
          <cell r="Y181">
            <v>0</v>
          </cell>
          <cell r="Z181">
            <v>8800</v>
          </cell>
          <cell r="AA181">
            <v>0</v>
          </cell>
          <cell r="AD181" t="b">
            <v>0</v>
          </cell>
          <cell r="AE181" t="b">
            <v>0</v>
          </cell>
          <cell r="AF181">
            <v>17</v>
          </cell>
          <cell r="AG181">
            <v>0</v>
          </cell>
          <cell r="AH181" t="str">
            <v>軽自動車</v>
          </cell>
          <cell r="AI181" t="str">
            <v>キャブオーバ</v>
          </cell>
          <cell r="AJ181" t="str">
            <v>ガソリン</v>
          </cell>
          <cell r="AK181" t="str">
            <v>350</v>
          </cell>
          <cell r="AL181" t="str">
            <v>EF</v>
          </cell>
          <cell r="AO181">
            <v>0</v>
          </cell>
        </row>
        <row r="182">
          <cell r="B182" t="str">
            <v>大社</v>
          </cell>
          <cell r="C182" t="str">
            <v>地域振興課</v>
          </cell>
          <cell r="D182" t="str">
            <v>5-15</v>
          </cell>
          <cell r="E182">
            <v>0</v>
          </cell>
          <cell r="F182" t="str">
            <v>島根57な8125</v>
          </cell>
          <cell r="G182" t="str">
            <v>17 519</v>
          </cell>
          <cell r="H182" t="str">
            <v>乗用</v>
          </cell>
          <cell r="I182" t="str">
            <v>トヨタライトエース</v>
          </cell>
          <cell r="J182" t="str">
            <v>Y-CR22G</v>
          </cell>
          <cell r="K182" t="str">
            <v>CR22-5013632</v>
          </cell>
          <cell r="L182" t="str">
            <v xml:space="preserve"> 6 520</v>
          </cell>
          <cell r="M182">
            <v>0</v>
          </cell>
          <cell r="O182">
            <v>439</v>
          </cell>
          <cell r="P182">
            <v>194</v>
          </cell>
          <cell r="Q182">
            <v>168</v>
          </cell>
          <cell r="R182">
            <v>1955</v>
          </cell>
          <cell r="S182">
            <v>1570</v>
          </cell>
          <cell r="T182">
            <v>2.1800000667572021</v>
          </cell>
          <cell r="U182" t="str">
            <v>7</v>
          </cell>
          <cell r="W182">
            <v>0</v>
          </cell>
          <cell r="X182">
            <v>0</v>
          </cell>
          <cell r="Y182">
            <v>0</v>
          </cell>
          <cell r="Z182">
            <v>50400</v>
          </cell>
          <cell r="AA182">
            <v>0</v>
          </cell>
          <cell r="AD182" t="b">
            <v>0</v>
          </cell>
          <cell r="AE182" t="b">
            <v>0</v>
          </cell>
          <cell r="AF182">
            <v>1</v>
          </cell>
          <cell r="AG182">
            <v>5</v>
          </cell>
          <cell r="AH182" t="str">
            <v>小型</v>
          </cell>
          <cell r="AI182" t="str">
            <v>ステーションワゴン</v>
          </cell>
          <cell r="AJ182" t="str">
            <v>軽油</v>
          </cell>
          <cell r="AL182" t="str">
            <v>3C</v>
          </cell>
          <cell r="AO182">
            <v>0</v>
          </cell>
        </row>
        <row r="183">
          <cell r="B183" t="str">
            <v>大社</v>
          </cell>
          <cell r="C183" t="str">
            <v>地域振興課</v>
          </cell>
          <cell r="D183" t="str">
            <v>5-16</v>
          </cell>
          <cell r="E183">
            <v>0</v>
          </cell>
          <cell r="F183" t="str">
            <v>島根44ね8018</v>
          </cell>
          <cell r="G183" t="str">
            <v>17 414</v>
          </cell>
          <cell r="H183" t="str">
            <v>貨物</v>
          </cell>
          <cell r="I183" t="str">
            <v>トヨタスプリンター</v>
          </cell>
          <cell r="J183" t="str">
            <v>R-EE106V</v>
          </cell>
          <cell r="K183" t="str">
            <v>EE106-0007965</v>
          </cell>
          <cell r="L183" t="str">
            <v xml:space="preserve"> 4 416</v>
          </cell>
          <cell r="M183">
            <v>0</v>
          </cell>
          <cell r="O183">
            <v>426</v>
          </cell>
          <cell r="P183">
            <v>143</v>
          </cell>
          <cell r="Q183">
            <v>168</v>
          </cell>
          <cell r="R183">
            <v>1440</v>
          </cell>
          <cell r="S183">
            <v>930</v>
          </cell>
          <cell r="T183">
            <v>1.2899999618530273</v>
          </cell>
          <cell r="U183" t="str">
            <v>2/5</v>
          </cell>
          <cell r="V183" t="str">
            <v>町村会</v>
          </cell>
          <cell r="W183">
            <v>0</v>
          </cell>
          <cell r="X183">
            <v>0</v>
          </cell>
          <cell r="Y183">
            <v>0</v>
          </cell>
          <cell r="Z183">
            <v>8800</v>
          </cell>
          <cell r="AA183">
            <v>0</v>
          </cell>
          <cell r="AD183" t="b">
            <v>0</v>
          </cell>
          <cell r="AE183" t="b">
            <v>0</v>
          </cell>
          <cell r="AF183">
            <v>6</v>
          </cell>
          <cell r="AG183">
            <v>4</v>
          </cell>
          <cell r="AH183" t="str">
            <v>小型</v>
          </cell>
          <cell r="AI183" t="str">
            <v>バン</v>
          </cell>
          <cell r="AJ183" t="str">
            <v>ガソリン</v>
          </cell>
          <cell r="AK183" t="str">
            <v>400/250</v>
          </cell>
          <cell r="AL183" t="str">
            <v>2E</v>
          </cell>
          <cell r="AO183">
            <v>0</v>
          </cell>
        </row>
        <row r="184">
          <cell r="B184" t="str">
            <v>大社</v>
          </cell>
          <cell r="C184" t="str">
            <v>地域振興課</v>
          </cell>
          <cell r="D184" t="str">
            <v>5-16</v>
          </cell>
          <cell r="E184">
            <v>0</v>
          </cell>
          <cell r="F184" t="str">
            <v>島根40ゆ9476</v>
          </cell>
          <cell r="G184" t="str">
            <v>17 530</v>
          </cell>
          <cell r="H184" t="str">
            <v>貨物</v>
          </cell>
          <cell r="I184" t="str">
            <v>ミツビシミニキャブ</v>
          </cell>
          <cell r="J184" t="str">
            <v>V-U42V</v>
          </cell>
          <cell r="K184" t="str">
            <v>U42V-0300870</v>
          </cell>
          <cell r="L184" t="str">
            <v xml:space="preserve"> 7 531</v>
          </cell>
          <cell r="M184">
            <v>0</v>
          </cell>
          <cell r="O184">
            <v>329</v>
          </cell>
          <cell r="P184">
            <v>191</v>
          </cell>
          <cell r="Q184">
            <v>139</v>
          </cell>
          <cell r="R184">
            <v>1260</v>
          </cell>
          <cell r="S184">
            <v>800</v>
          </cell>
          <cell r="T184">
            <v>0.64999997615814209</v>
          </cell>
          <cell r="U184" t="str">
            <v>2/4</v>
          </cell>
          <cell r="W184">
            <v>0</v>
          </cell>
          <cell r="X184">
            <v>0</v>
          </cell>
          <cell r="Y184">
            <v>0</v>
          </cell>
          <cell r="Z184">
            <v>8800</v>
          </cell>
          <cell r="AA184">
            <v>0</v>
          </cell>
          <cell r="AD184" t="b">
            <v>0</v>
          </cell>
          <cell r="AE184" t="b">
            <v>0</v>
          </cell>
          <cell r="AF184">
            <v>9</v>
          </cell>
          <cell r="AG184">
            <v>0</v>
          </cell>
          <cell r="AH184" t="str">
            <v>軽自動車</v>
          </cell>
          <cell r="AI184" t="str">
            <v>バン</v>
          </cell>
          <cell r="AJ184" t="str">
            <v>ガソリン</v>
          </cell>
          <cell r="AK184" t="str">
            <v>350/250</v>
          </cell>
          <cell r="AL184" t="str">
            <v>3G83</v>
          </cell>
          <cell r="AO184">
            <v>0</v>
          </cell>
        </row>
        <row r="185">
          <cell r="B185" t="str">
            <v>大社</v>
          </cell>
          <cell r="C185" t="str">
            <v>地域振興課</v>
          </cell>
          <cell r="D185" t="str">
            <v>5-18</v>
          </cell>
          <cell r="E185">
            <v>0</v>
          </cell>
          <cell r="F185" t="str">
            <v>島根41え5189</v>
          </cell>
          <cell r="G185" t="str">
            <v>18 227</v>
          </cell>
          <cell r="H185" t="str">
            <v>貨物</v>
          </cell>
          <cell r="I185" t="str">
            <v>スズキエブリィ</v>
          </cell>
          <cell r="J185" t="str">
            <v>GD-DA52V</v>
          </cell>
          <cell r="K185" t="str">
            <v>DA52V-164185</v>
          </cell>
          <cell r="L185" t="str">
            <v>12 228</v>
          </cell>
          <cell r="M185">
            <v>0</v>
          </cell>
          <cell r="O185">
            <v>339</v>
          </cell>
          <cell r="P185">
            <v>187</v>
          </cell>
          <cell r="Q185">
            <v>147</v>
          </cell>
          <cell r="R185">
            <v>1290</v>
          </cell>
          <cell r="S185">
            <v>820</v>
          </cell>
          <cell r="T185">
            <v>0.64999997615814209</v>
          </cell>
          <cell r="U185" t="str">
            <v>2/4</v>
          </cell>
          <cell r="W185">
            <v>0</v>
          </cell>
          <cell r="X185">
            <v>0</v>
          </cell>
          <cell r="Y185">
            <v>0</v>
          </cell>
          <cell r="Z185">
            <v>8800</v>
          </cell>
          <cell r="AA185">
            <v>0</v>
          </cell>
          <cell r="AD185" t="b">
            <v>0</v>
          </cell>
          <cell r="AE185" t="b">
            <v>0</v>
          </cell>
          <cell r="AF185">
            <v>14</v>
          </cell>
          <cell r="AG185">
            <v>0</v>
          </cell>
          <cell r="AH185" t="str">
            <v>軽自動車</v>
          </cell>
          <cell r="AI185" t="str">
            <v>バン</v>
          </cell>
          <cell r="AJ185" t="str">
            <v>ガソリン</v>
          </cell>
          <cell r="AK185" t="str">
            <v>350/250</v>
          </cell>
          <cell r="AL185" t="str">
            <v>F6A</v>
          </cell>
          <cell r="AO185">
            <v>0</v>
          </cell>
        </row>
        <row r="186">
          <cell r="B186" t="str">
            <v>出雲</v>
          </cell>
          <cell r="C186" t="str">
            <v>会計管理課</v>
          </cell>
          <cell r="D186" t="str">
            <v>5-19</v>
          </cell>
          <cell r="E186">
            <v>0</v>
          </cell>
          <cell r="F186" t="str">
            <v>島根500さ9191</v>
          </cell>
          <cell r="G186" t="str">
            <v>181019</v>
          </cell>
          <cell r="H186" t="str">
            <v>乗用</v>
          </cell>
          <cell r="I186" t="str">
            <v>ニッサンウイングロード</v>
          </cell>
          <cell r="J186" t="str">
            <v>GF-WHNY11</v>
          </cell>
          <cell r="K186" t="str">
            <v>WHNY11-003768</v>
          </cell>
          <cell r="L186" t="str">
            <v>111020</v>
          </cell>
          <cell r="M186">
            <v>0</v>
          </cell>
          <cell r="O186">
            <v>437</v>
          </cell>
          <cell r="P186">
            <v>148</v>
          </cell>
          <cell r="Q186">
            <v>169</v>
          </cell>
          <cell r="R186">
            <v>1535</v>
          </cell>
          <cell r="S186">
            <v>1260</v>
          </cell>
          <cell r="T186">
            <v>1.7599999904632568</v>
          </cell>
          <cell r="U186" t="str">
            <v>5</v>
          </cell>
          <cell r="W186">
            <v>0</v>
          </cell>
          <cell r="X186">
            <v>0</v>
          </cell>
          <cell r="Y186">
            <v>0</v>
          </cell>
          <cell r="Z186">
            <v>37800</v>
          </cell>
          <cell r="AA186">
            <v>0</v>
          </cell>
          <cell r="AD186" t="b">
            <v>0</v>
          </cell>
          <cell r="AE186" t="b">
            <v>0</v>
          </cell>
          <cell r="AF186">
            <v>13</v>
          </cell>
          <cell r="AG186">
            <v>10</v>
          </cell>
          <cell r="AH186" t="str">
            <v>小型</v>
          </cell>
          <cell r="AI186" t="str">
            <v>ステーションワゴン</v>
          </cell>
          <cell r="AJ186" t="str">
            <v>ガソリン</v>
          </cell>
          <cell r="AL186" t="str">
            <v>QG18</v>
          </cell>
          <cell r="AO186">
            <v>0</v>
          </cell>
        </row>
        <row r="187">
          <cell r="B187" t="str">
            <v>大社</v>
          </cell>
          <cell r="C187" t="str">
            <v>地域振興課</v>
          </cell>
          <cell r="D187" t="str">
            <v>5-20</v>
          </cell>
          <cell r="E187">
            <v>0</v>
          </cell>
          <cell r="F187" t="str">
            <v>島根50ね7972</v>
          </cell>
          <cell r="G187" t="str">
            <v>1710 3</v>
          </cell>
          <cell r="H187" t="str">
            <v>乗用</v>
          </cell>
          <cell r="I187" t="str">
            <v>スズキワゴンＲ</v>
          </cell>
          <cell r="J187" t="str">
            <v>GF-MC11S</v>
          </cell>
          <cell r="K187" t="str">
            <v>MC11S-745774</v>
          </cell>
          <cell r="L187" t="str">
            <v>1210 4</v>
          </cell>
          <cell r="M187">
            <v>0</v>
          </cell>
          <cell r="O187">
            <v>339</v>
          </cell>
          <cell r="P187">
            <v>168</v>
          </cell>
          <cell r="Q187">
            <v>147</v>
          </cell>
          <cell r="R187">
            <v>1080</v>
          </cell>
          <cell r="S187">
            <v>860</v>
          </cell>
          <cell r="T187">
            <v>0.64999997615814209</v>
          </cell>
          <cell r="U187" t="str">
            <v>4</v>
          </cell>
          <cell r="W187">
            <v>0</v>
          </cell>
          <cell r="X187">
            <v>0</v>
          </cell>
          <cell r="Y187">
            <v>0</v>
          </cell>
          <cell r="Z187">
            <v>8800</v>
          </cell>
          <cell r="AA187">
            <v>0</v>
          </cell>
          <cell r="AD187" t="b">
            <v>0</v>
          </cell>
          <cell r="AE187" t="b">
            <v>0</v>
          </cell>
          <cell r="AF187">
            <v>14</v>
          </cell>
          <cell r="AG187">
            <v>0</v>
          </cell>
          <cell r="AH187" t="str">
            <v>軽自動車</v>
          </cell>
          <cell r="AI187" t="str">
            <v>箱型</v>
          </cell>
          <cell r="AJ187" t="str">
            <v>ガソリン</v>
          </cell>
          <cell r="AK187" t="str">
            <v>-</v>
          </cell>
          <cell r="AL187" t="str">
            <v>F6A</v>
          </cell>
          <cell r="AO187">
            <v>0</v>
          </cell>
        </row>
        <row r="188">
          <cell r="B188" t="str">
            <v>大社</v>
          </cell>
          <cell r="C188" t="str">
            <v>地域振興課</v>
          </cell>
          <cell r="D188" t="str">
            <v>5-21</v>
          </cell>
          <cell r="E188">
            <v>0</v>
          </cell>
          <cell r="F188" t="str">
            <v>島根44ひ810</v>
          </cell>
          <cell r="G188" t="str">
            <v>17 421</v>
          </cell>
          <cell r="H188" t="str">
            <v>貨物</v>
          </cell>
          <cell r="I188" t="str">
            <v>トヨタカローラバン</v>
          </cell>
          <cell r="J188" t="str">
            <v>GC-AE109V</v>
          </cell>
          <cell r="K188" t="str">
            <v>AE109-0008978</v>
          </cell>
          <cell r="L188" t="str">
            <v>10 422</v>
          </cell>
          <cell r="M188">
            <v>0</v>
          </cell>
          <cell r="O188">
            <v>426</v>
          </cell>
          <cell r="P188">
            <v>145</v>
          </cell>
          <cell r="Q188">
            <v>168</v>
          </cell>
          <cell r="R188">
            <v>1610</v>
          </cell>
          <cell r="S188">
            <v>1100</v>
          </cell>
          <cell r="T188">
            <v>1.5800000429153442</v>
          </cell>
          <cell r="U188" t="str">
            <v>2/5</v>
          </cell>
          <cell r="W188">
            <v>0</v>
          </cell>
          <cell r="X188">
            <v>0</v>
          </cell>
          <cell r="Y188">
            <v>0</v>
          </cell>
          <cell r="Z188">
            <v>8800</v>
          </cell>
          <cell r="AA188">
            <v>0</v>
          </cell>
          <cell r="AD188" t="b">
            <v>0</v>
          </cell>
          <cell r="AE188" t="b">
            <v>0</v>
          </cell>
          <cell r="AF188">
            <v>12</v>
          </cell>
          <cell r="AG188">
            <v>4</v>
          </cell>
          <cell r="AH188" t="str">
            <v>小型</v>
          </cell>
          <cell r="AI188" t="str">
            <v>バン</v>
          </cell>
          <cell r="AJ188" t="str">
            <v>ガソリン</v>
          </cell>
          <cell r="AK188" t="str">
            <v>400/250</v>
          </cell>
          <cell r="AL188" t="str">
            <v>4A</v>
          </cell>
          <cell r="AO188">
            <v>0</v>
          </cell>
        </row>
        <row r="189">
          <cell r="B189" t="str">
            <v>大社</v>
          </cell>
          <cell r="C189" t="str">
            <v>地域振興課</v>
          </cell>
          <cell r="D189" t="str">
            <v>5-22</v>
          </cell>
          <cell r="E189">
            <v>0</v>
          </cell>
          <cell r="F189" t="str">
            <v>島根56る7204</v>
          </cell>
          <cell r="G189" t="str">
            <v>18 424</v>
          </cell>
          <cell r="H189" t="str">
            <v>乗用</v>
          </cell>
          <cell r="I189" t="str">
            <v>トヨタカローラ</v>
          </cell>
          <cell r="J189" t="str">
            <v>E-AE91G</v>
          </cell>
          <cell r="K189" t="str">
            <v>AE91-8057927</v>
          </cell>
          <cell r="L189" t="str">
            <v xml:space="preserve"> 3 425</v>
          </cell>
          <cell r="M189">
            <v>0</v>
          </cell>
          <cell r="O189">
            <v>422</v>
          </cell>
          <cell r="P189">
            <v>142</v>
          </cell>
          <cell r="Q189">
            <v>165</v>
          </cell>
          <cell r="R189">
            <v>1265</v>
          </cell>
          <cell r="S189">
            <v>990</v>
          </cell>
          <cell r="T189">
            <v>1.4900000095367432</v>
          </cell>
          <cell r="U189" t="str">
            <v>5</v>
          </cell>
          <cell r="W189">
            <v>0</v>
          </cell>
          <cell r="X189">
            <v>0</v>
          </cell>
          <cell r="Y189">
            <v>0</v>
          </cell>
          <cell r="Z189">
            <v>25200</v>
          </cell>
          <cell r="AA189">
            <v>0</v>
          </cell>
          <cell r="AD189" t="b">
            <v>0</v>
          </cell>
          <cell r="AE189" t="b">
            <v>0</v>
          </cell>
          <cell r="AF189">
            <v>5</v>
          </cell>
          <cell r="AG189">
            <v>4</v>
          </cell>
          <cell r="AH189" t="str">
            <v>小型</v>
          </cell>
          <cell r="AI189" t="str">
            <v>ステーションワゴン</v>
          </cell>
          <cell r="AJ189" t="str">
            <v>ガソリン</v>
          </cell>
          <cell r="AL189" t="str">
            <v>5A</v>
          </cell>
          <cell r="AO189">
            <v>0</v>
          </cell>
        </row>
        <row r="190">
          <cell r="B190" t="str">
            <v>大社</v>
          </cell>
          <cell r="C190" t="str">
            <v>地域振興課</v>
          </cell>
          <cell r="D190" t="str">
            <v>5-23</v>
          </cell>
          <cell r="E190">
            <v>0</v>
          </cell>
          <cell r="F190" t="str">
            <v>島根41う6677</v>
          </cell>
          <cell r="G190" t="str">
            <v>17 623</v>
          </cell>
          <cell r="H190" t="str">
            <v>貨物</v>
          </cell>
          <cell r="I190" t="str">
            <v>スズキアルトバン</v>
          </cell>
          <cell r="J190" t="str">
            <v>GD-HA12V</v>
          </cell>
          <cell r="K190" t="str">
            <v>HA12V-139632</v>
          </cell>
          <cell r="L190" t="str">
            <v>11 624</v>
          </cell>
          <cell r="M190">
            <v>0</v>
          </cell>
          <cell r="O190">
            <v>0</v>
          </cell>
          <cell r="P190">
            <v>0</v>
          </cell>
          <cell r="Q190">
            <v>0</v>
          </cell>
          <cell r="R190">
            <v>940</v>
          </cell>
          <cell r="S190">
            <v>620</v>
          </cell>
          <cell r="T190">
            <v>0.64999997615814209</v>
          </cell>
          <cell r="U190" t="str">
            <v>2/4</v>
          </cell>
          <cell r="W190">
            <v>0</v>
          </cell>
          <cell r="X190">
            <v>0</v>
          </cell>
          <cell r="Y190">
            <v>0</v>
          </cell>
          <cell r="Z190">
            <v>8800</v>
          </cell>
          <cell r="AA190">
            <v>0</v>
          </cell>
          <cell r="AD190" t="b">
            <v>0</v>
          </cell>
          <cell r="AE190" t="b">
            <v>0</v>
          </cell>
          <cell r="AF190">
            <v>13</v>
          </cell>
          <cell r="AG190">
            <v>0</v>
          </cell>
          <cell r="AH190" t="str">
            <v>軽自動車</v>
          </cell>
          <cell r="AI190" t="str">
            <v>バン</v>
          </cell>
          <cell r="AK190" t="str">
            <v>200/100</v>
          </cell>
          <cell r="AL190" t="str">
            <v>F6A</v>
          </cell>
          <cell r="AO190">
            <v>0</v>
          </cell>
        </row>
        <row r="191">
          <cell r="B191" t="str">
            <v>大社</v>
          </cell>
          <cell r="C191" t="str">
            <v>地域振興課</v>
          </cell>
          <cell r="D191" t="str">
            <v>5-24</v>
          </cell>
          <cell r="E191">
            <v>0</v>
          </cell>
          <cell r="F191" t="str">
            <v>島根41う6676</v>
          </cell>
          <cell r="G191" t="str">
            <v>17 623</v>
          </cell>
          <cell r="H191" t="str">
            <v>貨物</v>
          </cell>
          <cell r="I191" t="str">
            <v>スズキアルトバン</v>
          </cell>
          <cell r="J191" t="str">
            <v>GD-HA12V</v>
          </cell>
          <cell r="K191" t="str">
            <v>HA12V-139634</v>
          </cell>
          <cell r="L191" t="str">
            <v>11 624</v>
          </cell>
          <cell r="M191">
            <v>0</v>
          </cell>
          <cell r="O191">
            <v>339</v>
          </cell>
          <cell r="P191">
            <v>145</v>
          </cell>
          <cell r="Q191">
            <v>147</v>
          </cell>
          <cell r="R191">
            <v>940</v>
          </cell>
          <cell r="S191">
            <v>620</v>
          </cell>
          <cell r="T191">
            <v>0.64999997615814209</v>
          </cell>
          <cell r="U191" t="str">
            <v>2/4</v>
          </cell>
          <cell r="W191">
            <v>0</v>
          </cell>
          <cell r="X191">
            <v>0</v>
          </cell>
          <cell r="Y191">
            <v>0</v>
          </cell>
          <cell r="Z191">
            <v>8800</v>
          </cell>
          <cell r="AA191">
            <v>0</v>
          </cell>
          <cell r="AD191" t="b">
            <v>0</v>
          </cell>
          <cell r="AE191" t="b">
            <v>0</v>
          </cell>
          <cell r="AF191">
            <v>13</v>
          </cell>
          <cell r="AG191">
            <v>0</v>
          </cell>
          <cell r="AH191" t="str">
            <v>軽自動車</v>
          </cell>
          <cell r="AI191" t="str">
            <v>バン</v>
          </cell>
          <cell r="AJ191" t="str">
            <v>ガソリン</v>
          </cell>
          <cell r="AK191" t="str">
            <v>200/100</v>
          </cell>
          <cell r="AL191" t="str">
            <v>F6A</v>
          </cell>
          <cell r="AO191">
            <v>0</v>
          </cell>
        </row>
        <row r="192">
          <cell r="B192" t="str">
            <v>大社</v>
          </cell>
          <cell r="C192" t="str">
            <v>地域振興課</v>
          </cell>
          <cell r="D192" t="str">
            <v>5-25</v>
          </cell>
          <cell r="E192">
            <v>0</v>
          </cell>
          <cell r="F192" t="str">
            <v>島根57た3150</v>
          </cell>
          <cell r="G192" t="str">
            <v>171018</v>
          </cell>
          <cell r="H192" t="str">
            <v>乗用</v>
          </cell>
          <cell r="I192" t="str">
            <v>トヨタカローラ</v>
          </cell>
          <cell r="J192" t="str">
            <v>E-AE100</v>
          </cell>
          <cell r="K192" t="str">
            <v>AE100-3148400</v>
          </cell>
          <cell r="L192" t="str">
            <v xml:space="preserve"> 41019</v>
          </cell>
          <cell r="M192">
            <v>0</v>
          </cell>
          <cell r="O192">
            <v>427</v>
          </cell>
          <cell r="P192">
            <v>138</v>
          </cell>
          <cell r="Q192">
            <v>168</v>
          </cell>
          <cell r="R192">
            <v>1275</v>
          </cell>
          <cell r="S192">
            <v>1000</v>
          </cell>
          <cell r="T192">
            <v>1.4900000095367432</v>
          </cell>
          <cell r="U192" t="str">
            <v>5</v>
          </cell>
          <cell r="W192">
            <v>0</v>
          </cell>
          <cell r="X192">
            <v>0</v>
          </cell>
          <cell r="Y192">
            <v>0</v>
          </cell>
          <cell r="Z192">
            <v>25200</v>
          </cell>
          <cell r="AA192">
            <v>0</v>
          </cell>
          <cell r="AD192" t="b">
            <v>0</v>
          </cell>
          <cell r="AE192" t="b">
            <v>0</v>
          </cell>
          <cell r="AF192">
            <v>6</v>
          </cell>
          <cell r="AG192">
            <v>10</v>
          </cell>
          <cell r="AH192" t="str">
            <v>小型</v>
          </cell>
          <cell r="AI192" t="str">
            <v>箱型</v>
          </cell>
          <cell r="AJ192" t="str">
            <v>ガソリン</v>
          </cell>
          <cell r="AL192" t="str">
            <v>5A</v>
          </cell>
          <cell r="AO192">
            <v>0</v>
          </cell>
        </row>
        <row r="193">
          <cell r="B193" t="str">
            <v>出雲</v>
          </cell>
          <cell r="C193" t="str">
            <v>道路河川課</v>
          </cell>
          <cell r="D193" t="str">
            <v>№1</v>
          </cell>
          <cell r="E193">
            <v>0</v>
          </cell>
          <cell r="F193" t="str">
            <v>島根40ゆ8271</v>
          </cell>
          <cell r="G193" t="str">
            <v>17 427</v>
          </cell>
          <cell r="H193" t="str">
            <v>貨物</v>
          </cell>
          <cell r="I193" t="str">
            <v>ホンダアクティバン</v>
          </cell>
          <cell r="J193" t="str">
            <v>V-HH4</v>
          </cell>
          <cell r="K193" t="str">
            <v>HH4-2207351</v>
          </cell>
          <cell r="L193" t="str">
            <v xml:space="preserve"> 7 726</v>
          </cell>
          <cell r="M193">
            <v>1133000</v>
          </cell>
          <cell r="O193">
            <v>329</v>
          </cell>
          <cell r="P193">
            <v>188</v>
          </cell>
          <cell r="Q193">
            <v>139</v>
          </cell>
          <cell r="R193">
            <v>1320</v>
          </cell>
          <cell r="S193">
            <v>860</v>
          </cell>
          <cell r="T193">
            <v>0.64999997615814209</v>
          </cell>
          <cell r="U193" t="str">
            <v>2/5</v>
          </cell>
          <cell r="W193">
            <v>0</v>
          </cell>
          <cell r="X193">
            <v>0</v>
          </cell>
          <cell r="Y193">
            <v>0</v>
          </cell>
          <cell r="Z193">
            <v>0</v>
          </cell>
          <cell r="AA193">
            <v>0</v>
          </cell>
          <cell r="AD193" t="b">
            <v>0</v>
          </cell>
          <cell r="AE193" t="b">
            <v>0</v>
          </cell>
          <cell r="AF193">
            <v>9</v>
          </cell>
          <cell r="AG193">
            <v>0</v>
          </cell>
          <cell r="AH193" t="str">
            <v>軽自動車</v>
          </cell>
          <cell r="AI193" t="str">
            <v>バン</v>
          </cell>
          <cell r="AJ193" t="str">
            <v>ガソリン</v>
          </cell>
          <cell r="AK193" t="str">
            <v>350/250</v>
          </cell>
          <cell r="AL193" t="str">
            <v>E07A</v>
          </cell>
          <cell r="AO193">
            <v>0</v>
          </cell>
          <cell r="AP193" t="str">
            <v>島根中央ホンダ販売㈱</v>
          </cell>
        </row>
        <row r="194">
          <cell r="B194" t="str">
            <v>出雲</v>
          </cell>
          <cell r="C194" t="str">
            <v>道路河川課</v>
          </cell>
          <cell r="D194" t="str">
            <v>№2</v>
          </cell>
          <cell r="E194">
            <v>0</v>
          </cell>
          <cell r="F194" t="str">
            <v>島根11せ5022</v>
          </cell>
          <cell r="G194" t="str">
            <v>17 729</v>
          </cell>
          <cell r="H194" t="str">
            <v>貨物</v>
          </cell>
          <cell r="I194" t="str">
            <v>ニッサンアトラス</v>
          </cell>
          <cell r="J194" t="str">
            <v>GB-SK4F23</v>
          </cell>
          <cell r="K194" t="str">
            <v>K4F23-055932</v>
          </cell>
          <cell r="L194" t="str">
            <v>10 728</v>
          </cell>
          <cell r="M194">
            <v>2068500</v>
          </cell>
          <cell r="O194">
            <v>469</v>
          </cell>
          <cell r="P194">
            <v>216</v>
          </cell>
          <cell r="Q194">
            <v>169</v>
          </cell>
          <cell r="R194">
            <v>3160</v>
          </cell>
          <cell r="S194">
            <v>1580</v>
          </cell>
          <cell r="T194">
            <v>1.9900000095367432</v>
          </cell>
          <cell r="U194" t="str">
            <v>6</v>
          </cell>
          <cell r="W194">
            <v>0</v>
          </cell>
          <cell r="X194">
            <v>0</v>
          </cell>
          <cell r="Y194">
            <v>0</v>
          </cell>
          <cell r="Z194">
            <v>0</v>
          </cell>
          <cell r="AA194">
            <v>0</v>
          </cell>
          <cell r="AD194" t="b">
            <v>0</v>
          </cell>
          <cell r="AE194" t="b">
            <v>0</v>
          </cell>
          <cell r="AF194">
            <v>12</v>
          </cell>
          <cell r="AG194">
            <v>7</v>
          </cell>
          <cell r="AH194" t="str">
            <v>普通</v>
          </cell>
          <cell r="AI194" t="str">
            <v>キャブオーバ</v>
          </cell>
          <cell r="AJ194" t="str">
            <v>ガソリン</v>
          </cell>
          <cell r="AK194" t="str">
            <v>1250</v>
          </cell>
          <cell r="AL194" t="str">
            <v>NA20</v>
          </cell>
          <cell r="AO194">
            <v>0</v>
          </cell>
          <cell r="AP194" t="str">
            <v>日産サティオ島根㈱　　　出雲店</v>
          </cell>
        </row>
        <row r="195">
          <cell r="B195" t="str">
            <v>大社</v>
          </cell>
          <cell r="D195" t="str">
            <v>旧大社町長車</v>
          </cell>
          <cell r="E195">
            <v>0</v>
          </cell>
          <cell r="F195" t="str">
            <v>島根300せ9980</v>
          </cell>
          <cell r="G195" t="str">
            <v>171015</v>
          </cell>
          <cell r="H195" t="str">
            <v>乗用</v>
          </cell>
          <cell r="I195" t="str">
            <v>トヨタクラウン</v>
          </cell>
          <cell r="J195" t="str">
            <v>TA-JZS171</v>
          </cell>
          <cell r="K195" t="str">
            <v>JZS171-0097796</v>
          </cell>
          <cell r="L195" t="str">
            <v>141016</v>
          </cell>
          <cell r="M195">
            <v>0</v>
          </cell>
          <cell r="O195">
            <v>482</v>
          </cell>
          <cell r="P195">
            <v>145</v>
          </cell>
          <cell r="Q195">
            <v>176</v>
          </cell>
          <cell r="R195">
            <v>1795</v>
          </cell>
          <cell r="S195">
            <v>1520</v>
          </cell>
          <cell r="T195">
            <v>2.4900000095367432</v>
          </cell>
          <cell r="U195" t="str">
            <v>5</v>
          </cell>
          <cell r="W195">
            <v>0</v>
          </cell>
          <cell r="X195">
            <v>0</v>
          </cell>
          <cell r="Y195">
            <v>0</v>
          </cell>
          <cell r="Z195">
            <v>50400</v>
          </cell>
          <cell r="AA195">
            <v>0</v>
          </cell>
          <cell r="AD195" t="b">
            <v>0</v>
          </cell>
          <cell r="AE195" t="b">
            <v>0</v>
          </cell>
          <cell r="AF195">
            <v>16</v>
          </cell>
          <cell r="AG195">
            <v>10</v>
          </cell>
          <cell r="AH195" t="str">
            <v>普通</v>
          </cell>
          <cell r="AI195" t="str">
            <v>箱型</v>
          </cell>
          <cell r="AJ195" t="str">
            <v>ガソリン</v>
          </cell>
          <cell r="AL195" t="str">
            <v>1JZ</v>
          </cell>
          <cell r="AO195">
            <v>0</v>
          </cell>
        </row>
        <row r="196">
          <cell r="B196" t="str">
            <v>出雲</v>
          </cell>
          <cell r="C196" t="str">
            <v>会計管理課</v>
          </cell>
          <cell r="D196" t="str">
            <v>シビック</v>
          </cell>
          <cell r="E196">
            <v>0</v>
          </cell>
          <cell r="F196" t="str">
            <v>島根57な3928</v>
          </cell>
          <cell r="G196" t="str">
            <v>19 324</v>
          </cell>
          <cell r="H196" t="str">
            <v>乗用</v>
          </cell>
          <cell r="I196" t="str">
            <v>ホンダシビック</v>
          </cell>
          <cell r="J196" t="str">
            <v>E-EG8</v>
          </cell>
          <cell r="K196" t="str">
            <v>EG8-1219839</v>
          </cell>
          <cell r="L196" t="str">
            <v xml:space="preserve"> 6 328</v>
          </cell>
          <cell r="M196">
            <v>0</v>
          </cell>
          <cell r="O196">
            <v>439</v>
          </cell>
          <cell r="P196">
            <v>137</v>
          </cell>
          <cell r="Q196">
            <v>169</v>
          </cell>
          <cell r="R196">
            <v>1275</v>
          </cell>
          <cell r="S196">
            <v>1000</v>
          </cell>
          <cell r="T196">
            <v>1.4900000095367432</v>
          </cell>
          <cell r="U196" t="str">
            <v>5</v>
          </cell>
          <cell r="W196">
            <v>0</v>
          </cell>
          <cell r="X196">
            <v>0</v>
          </cell>
          <cell r="Y196">
            <v>0</v>
          </cell>
          <cell r="Z196">
            <v>0</v>
          </cell>
          <cell r="AA196">
            <v>0</v>
          </cell>
          <cell r="AD196" t="b">
            <v>0</v>
          </cell>
          <cell r="AE196" t="b">
            <v>0</v>
          </cell>
          <cell r="AF196">
            <v>8</v>
          </cell>
          <cell r="AG196">
            <v>3</v>
          </cell>
          <cell r="AH196" t="str">
            <v>小型</v>
          </cell>
          <cell r="AI196" t="str">
            <v>箱型</v>
          </cell>
          <cell r="AJ196" t="str">
            <v>ガソリン</v>
          </cell>
          <cell r="AL196" t="str">
            <v>D15B</v>
          </cell>
          <cell r="AO196">
            <v>0</v>
          </cell>
          <cell r="AP196" t="str">
            <v>島根中央ホンダ販売㈱</v>
          </cell>
        </row>
        <row r="197">
          <cell r="B197" t="str">
            <v>出雲</v>
          </cell>
          <cell r="C197" t="str">
            <v>環境保全課</v>
          </cell>
          <cell r="D197" t="str">
            <v>ダンプ</v>
          </cell>
          <cell r="E197">
            <v>0</v>
          </cell>
          <cell r="F197" t="str">
            <v>島根41く3209</v>
          </cell>
          <cell r="G197" t="str">
            <v>18 623</v>
          </cell>
          <cell r="H197" t="str">
            <v>貨物</v>
          </cell>
          <cell r="I197" t="str">
            <v>ダイハツハイゼット</v>
          </cell>
          <cell r="J197" t="str">
            <v>TE-S210P</v>
          </cell>
          <cell r="K197" t="str">
            <v>S210P-0164237</v>
          </cell>
          <cell r="L197" t="str">
            <v>14 622</v>
          </cell>
          <cell r="M197">
            <v>0</v>
          </cell>
          <cell r="O197">
            <v>339</v>
          </cell>
          <cell r="P197">
            <v>174</v>
          </cell>
          <cell r="Q197">
            <v>147</v>
          </cell>
          <cell r="R197">
            <v>1400</v>
          </cell>
          <cell r="S197">
            <v>940</v>
          </cell>
          <cell r="T197">
            <v>0.64999997615814209</v>
          </cell>
          <cell r="U197" t="str">
            <v>2</v>
          </cell>
          <cell r="W197">
            <v>0</v>
          </cell>
          <cell r="X197">
            <v>0</v>
          </cell>
          <cell r="Y197">
            <v>0</v>
          </cell>
          <cell r="Z197">
            <v>0</v>
          </cell>
          <cell r="AA197">
            <v>0</v>
          </cell>
          <cell r="AD197" t="b">
            <v>0</v>
          </cell>
          <cell r="AE197" t="b">
            <v>1</v>
          </cell>
          <cell r="AF197">
            <v>16</v>
          </cell>
          <cell r="AG197">
            <v>0</v>
          </cell>
          <cell r="AH197" t="str">
            <v>軽自動車</v>
          </cell>
          <cell r="AI197" t="str">
            <v>ダンプ</v>
          </cell>
          <cell r="AJ197" t="str">
            <v>ガソリン</v>
          </cell>
          <cell r="AK197" t="str">
            <v>350</v>
          </cell>
          <cell r="AL197" t="str">
            <v>EF</v>
          </cell>
          <cell r="AO197">
            <v>0</v>
          </cell>
          <cell r="AP197" t="str">
            <v>島根ダイハツ販売㈱　　出雲店</v>
          </cell>
        </row>
        <row r="198">
          <cell r="B198" t="str">
            <v>出雲</v>
          </cell>
          <cell r="C198" t="str">
            <v>福祉推進課</v>
          </cell>
          <cell r="D198" t="str">
            <v>ファミリーサポートセンター</v>
          </cell>
          <cell r="E198">
            <v>0</v>
          </cell>
          <cell r="F198" t="str">
            <v>島根41か2858</v>
          </cell>
          <cell r="G198" t="str">
            <v>18 925</v>
          </cell>
          <cell r="H198" t="str">
            <v>貨物</v>
          </cell>
          <cell r="I198" t="str">
            <v>ミツビシミニキャブバン</v>
          </cell>
          <cell r="J198" t="str">
            <v>GD-U61V</v>
          </cell>
          <cell r="K198" t="str">
            <v>U61V-0214149</v>
          </cell>
          <cell r="L198" t="str">
            <v>12 9 2</v>
          </cell>
          <cell r="M198">
            <v>806400</v>
          </cell>
          <cell r="O198">
            <v>339</v>
          </cell>
          <cell r="P198">
            <v>189</v>
          </cell>
          <cell r="Q198">
            <v>147</v>
          </cell>
          <cell r="R198">
            <v>1330</v>
          </cell>
          <cell r="S198">
            <v>860</v>
          </cell>
          <cell r="T198">
            <v>0.64999997615814209</v>
          </cell>
          <cell r="U198" t="str">
            <v>2/4</v>
          </cell>
          <cell r="W198">
            <v>0</v>
          </cell>
          <cell r="X198">
            <v>0</v>
          </cell>
          <cell r="Y198">
            <v>0</v>
          </cell>
          <cell r="Z198">
            <v>0</v>
          </cell>
          <cell r="AA198">
            <v>0</v>
          </cell>
          <cell r="AD198" t="b">
            <v>0</v>
          </cell>
          <cell r="AE198" t="b">
            <v>0</v>
          </cell>
          <cell r="AF198">
            <v>14</v>
          </cell>
          <cell r="AG198">
            <v>0</v>
          </cell>
          <cell r="AH198" t="str">
            <v>軽自動車</v>
          </cell>
          <cell r="AI198" t="str">
            <v>バン</v>
          </cell>
          <cell r="AJ198" t="str">
            <v>ガソリン</v>
          </cell>
          <cell r="AK198" t="str">
            <v>350/250</v>
          </cell>
          <cell r="AL198" t="str">
            <v>3G83</v>
          </cell>
          <cell r="AO198">
            <v>0</v>
          </cell>
          <cell r="AP198" t="str">
            <v>島根三菱自動車㈱出雲支店</v>
          </cell>
        </row>
        <row r="199">
          <cell r="B199" t="str">
            <v>出雲</v>
          </cell>
          <cell r="C199" t="str">
            <v>会計管理課</v>
          </cell>
          <cell r="D199" t="str">
            <v>プリウス</v>
          </cell>
          <cell r="E199">
            <v>0</v>
          </cell>
          <cell r="F199" t="str">
            <v>島根500つ4601</v>
          </cell>
          <cell r="G199" t="str">
            <v>17 519</v>
          </cell>
          <cell r="H199" t="str">
            <v>乗用</v>
          </cell>
          <cell r="I199" t="str">
            <v>トヨタプリウス</v>
          </cell>
          <cell r="J199" t="str">
            <v>ZA-NHW11</v>
          </cell>
          <cell r="K199" t="str">
            <v>NHW11-0061917</v>
          </cell>
          <cell r="L199" t="str">
            <v>14 520</v>
          </cell>
          <cell r="M199">
            <v>0</v>
          </cell>
          <cell r="O199">
            <v>431</v>
          </cell>
          <cell r="P199">
            <v>149</v>
          </cell>
          <cell r="Q199">
            <v>169</v>
          </cell>
          <cell r="R199">
            <v>1495</v>
          </cell>
          <cell r="S199">
            <v>1220</v>
          </cell>
          <cell r="T199">
            <v>1.4900000095367432</v>
          </cell>
          <cell r="U199" t="str">
            <v>5</v>
          </cell>
          <cell r="W199">
            <v>0</v>
          </cell>
          <cell r="X199">
            <v>0</v>
          </cell>
          <cell r="Y199">
            <v>0</v>
          </cell>
          <cell r="Z199">
            <v>0</v>
          </cell>
          <cell r="AA199">
            <v>0</v>
          </cell>
          <cell r="AD199" t="b">
            <v>0</v>
          </cell>
          <cell r="AE199" t="b">
            <v>1</v>
          </cell>
          <cell r="AF199">
            <v>16</v>
          </cell>
          <cell r="AG199">
            <v>5</v>
          </cell>
          <cell r="AH199" t="str">
            <v>小型</v>
          </cell>
          <cell r="AI199" t="str">
            <v>箱型</v>
          </cell>
          <cell r="AJ199" t="str">
            <v>ガソリン</v>
          </cell>
          <cell r="AL199" t="str">
            <v>1NZ-2CM</v>
          </cell>
          <cell r="AO199">
            <v>0</v>
          </cell>
          <cell r="AP199" t="str">
            <v>島根トヨタ自動車㈱　　　出雲営業所</v>
          </cell>
        </row>
        <row r="200">
          <cell r="B200" t="str">
            <v>平田</v>
          </cell>
          <cell r="C200" t="str">
            <v>総務課</v>
          </cell>
          <cell r="D200" t="str">
            <v>マイクロ1号</v>
          </cell>
          <cell r="E200">
            <v>2</v>
          </cell>
          <cell r="F200" t="str">
            <v>島根22さ2344</v>
          </cell>
          <cell r="G200" t="str">
            <v>17 624</v>
          </cell>
          <cell r="H200" t="str">
            <v>乗合</v>
          </cell>
          <cell r="I200" t="str">
            <v>ミツビシ</v>
          </cell>
          <cell r="J200" t="str">
            <v>U-BE439F</v>
          </cell>
          <cell r="K200" t="str">
            <v>BE439F-10196</v>
          </cell>
          <cell r="L200" t="str">
            <v xml:space="preserve"> 2 625</v>
          </cell>
          <cell r="M200">
            <v>4451525</v>
          </cell>
          <cell r="O200">
            <v>695</v>
          </cell>
          <cell r="P200">
            <v>269</v>
          </cell>
          <cell r="Q200">
            <v>199</v>
          </cell>
          <cell r="R200">
            <v>4940</v>
          </cell>
          <cell r="S200">
            <v>3510</v>
          </cell>
          <cell r="T200">
            <v>3.9000000953674316</v>
          </cell>
          <cell r="U200" t="str">
            <v>26</v>
          </cell>
          <cell r="V200" t="str">
            <v>農協</v>
          </cell>
          <cell r="W200">
            <v>0</v>
          </cell>
          <cell r="X200">
            <v>0</v>
          </cell>
          <cell r="Y200">
            <v>0</v>
          </cell>
          <cell r="Z200">
            <v>31500</v>
          </cell>
          <cell r="AA200">
            <v>0</v>
          </cell>
          <cell r="AC200" t="str">
            <v>バス</v>
          </cell>
          <cell r="AD200" t="b">
            <v>0</v>
          </cell>
          <cell r="AE200" t="b">
            <v>0</v>
          </cell>
          <cell r="AF200">
            <v>4</v>
          </cell>
          <cell r="AG200">
            <v>6</v>
          </cell>
          <cell r="AH200" t="str">
            <v>普通</v>
          </cell>
          <cell r="AI200" t="str">
            <v>キャブオーバ</v>
          </cell>
          <cell r="AJ200" t="str">
            <v>軽油</v>
          </cell>
          <cell r="AL200" t="str">
            <v>4D34</v>
          </cell>
        </row>
        <row r="201">
          <cell r="B201" t="str">
            <v>平田</v>
          </cell>
          <cell r="C201" t="str">
            <v>総務課</v>
          </cell>
          <cell r="D201" t="str">
            <v>マイクロ2号</v>
          </cell>
          <cell r="E201">
            <v>1037</v>
          </cell>
          <cell r="F201" t="str">
            <v>島根22や307</v>
          </cell>
          <cell r="G201" t="str">
            <v>171118</v>
          </cell>
          <cell r="H201" t="str">
            <v>乗合</v>
          </cell>
          <cell r="I201" t="str">
            <v>ミツビシ</v>
          </cell>
          <cell r="J201" t="str">
            <v>KC-BE642J</v>
          </cell>
          <cell r="K201" t="str">
            <v>BE642J00015</v>
          </cell>
          <cell r="L201" t="str">
            <v>101119</v>
          </cell>
          <cell r="M201">
            <v>0</v>
          </cell>
          <cell r="O201">
            <v>773</v>
          </cell>
          <cell r="P201">
            <v>263</v>
          </cell>
          <cell r="Q201">
            <v>201</v>
          </cell>
          <cell r="R201">
            <v>5780</v>
          </cell>
          <cell r="S201">
            <v>3910</v>
          </cell>
          <cell r="T201">
            <v>5.2399997711181641</v>
          </cell>
          <cell r="U201" t="str">
            <v>34</v>
          </cell>
          <cell r="V201" t="str">
            <v>業者負担</v>
          </cell>
          <cell r="W201">
            <v>0</v>
          </cell>
          <cell r="X201">
            <v>0</v>
          </cell>
          <cell r="Y201" t="str">
            <v>マイクロ２号</v>
          </cell>
          <cell r="Z201">
            <v>0</v>
          </cell>
          <cell r="AA201">
            <v>37800</v>
          </cell>
          <cell r="AB201">
            <v>0</v>
          </cell>
          <cell r="AC201" t="str">
            <v>バス</v>
          </cell>
          <cell r="AD201" t="b">
            <v>0</v>
          </cell>
          <cell r="AE201" t="b">
            <v>1</v>
          </cell>
          <cell r="AF201">
            <v>12</v>
          </cell>
          <cell r="AG201">
            <v>11</v>
          </cell>
          <cell r="AH201" t="str">
            <v>普通</v>
          </cell>
          <cell r="AI201" t="str">
            <v>キャブオーバ</v>
          </cell>
          <cell r="AJ201" t="str">
            <v>軽油</v>
          </cell>
          <cell r="AL201" t="str">
            <v>4M51</v>
          </cell>
        </row>
        <row r="202">
          <cell r="B202" t="str">
            <v>出雲</v>
          </cell>
          <cell r="C202" t="str">
            <v>環境保全課</v>
          </cell>
          <cell r="D202" t="str">
            <v>みどり号</v>
          </cell>
          <cell r="E202">
            <v>0</v>
          </cell>
          <cell r="F202" t="str">
            <v>島根40ゆ8392</v>
          </cell>
          <cell r="G202" t="str">
            <v>17 430</v>
          </cell>
          <cell r="H202" t="str">
            <v>貨物</v>
          </cell>
          <cell r="I202" t="str">
            <v>ホンダアクティバン</v>
          </cell>
          <cell r="J202" t="str">
            <v>V-HH3</v>
          </cell>
          <cell r="K202" t="str">
            <v>HH3-2211408</v>
          </cell>
          <cell r="L202" t="str">
            <v xml:space="preserve"> 7 429</v>
          </cell>
          <cell r="M202">
            <v>890950</v>
          </cell>
          <cell r="O202">
            <v>329</v>
          </cell>
          <cell r="P202">
            <v>187</v>
          </cell>
          <cell r="Q202">
            <v>139</v>
          </cell>
          <cell r="R202">
            <v>1290</v>
          </cell>
          <cell r="S202">
            <v>820</v>
          </cell>
          <cell r="T202">
            <v>0.64999997615814209</v>
          </cell>
          <cell r="U202" t="str">
            <v>2/4</v>
          </cell>
          <cell r="W202">
            <v>0</v>
          </cell>
          <cell r="X202">
            <v>0</v>
          </cell>
          <cell r="Y202">
            <v>0</v>
          </cell>
          <cell r="Z202">
            <v>0</v>
          </cell>
          <cell r="AA202">
            <v>0</v>
          </cell>
          <cell r="AD202" t="b">
            <v>0</v>
          </cell>
          <cell r="AE202" t="b">
            <v>0</v>
          </cell>
          <cell r="AF202">
            <v>9</v>
          </cell>
          <cell r="AG202">
            <v>0</v>
          </cell>
          <cell r="AH202" t="str">
            <v>軽自動車</v>
          </cell>
          <cell r="AI202" t="str">
            <v>バン</v>
          </cell>
          <cell r="AJ202" t="str">
            <v>ガソリン</v>
          </cell>
          <cell r="AK202" t="str">
            <v>350/250</v>
          </cell>
          <cell r="AL202" t="str">
            <v>E07A</v>
          </cell>
          <cell r="AO202">
            <v>0</v>
          </cell>
          <cell r="AP202" t="str">
            <v>島根中央ホンダ㈱</v>
          </cell>
        </row>
        <row r="203">
          <cell r="B203" t="str">
            <v>湖陵</v>
          </cell>
          <cell r="D203" t="str">
            <v>元湖陵町長車</v>
          </cell>
          <cell r="E203">
            <v>0</v>
          </cell>
          <cell r="F203" t="str">
            <v>島根33た1136</v>
          </cell>
          <cell r="G203" t="str">
            <v>17 417</v>
          </cell>
          <cell r="H203" t="str">
            <v>乗用</v>
          </cell>
          <cell r="I203" t="str">
            <v>トヨタ</v>
          </cell>
          <cell r="J203" t="str">
            <v>E-JZS155</v>
          </cell>
          <cell r="K203" t="str">
            <v>JZS155-0040771</v>
          </cell>
          <cell r="L203" t="str">
            <v xml:space="preserve"> 8 418</v>
          </cell>
          <cell r="M203">
            <v>0</v>
          </cell>
          <cell r="O203">
            <v>484</v>
          </cell>
          <cell r="P203">
            <v>145</v>
          </cell>
          <cell r="Q203">
            <v>171</v>
          </cell>
          <cell r="R203">
            <v>1825</v>
          </cell>
          <cell r="S203">
            <v>1550</v>
          </cell>
          <cell r="T203">
            <v>2.9900000095367432</v>
          </cell>
          <cell r="U203" t="str">
            <v>5</v>
          </cell>
          <cell r="W203">
            <v>0</v>
          </cell>
          <cell r="X203">
            <v>0</v>
          </cell>
          <cell r="Y203">
            <v>0</v>
          </cell>
          <cell r="Z203">
            <v>50400</v>
          </cell>
          <cell r="AA203">
            <v>0</v>
          </cell>
          <cell r="AD203" t="b">
            <v>0</v>
          </cell>
          <cell r="AE203" t="b">
            <v>0</v>
          </cell>
          <cell r="AF203">
            <v>10</v>
          </cell>
          <cell r="AG203">
            <v>4</v>
          </cell>
          <cell r="AH203" t="str">
            <v>普通</v>
          </cell>
          <cell r="AI203" t="str">
            <v>箱型</v>
          </cell>
          <cell r="AJ203" t="str">
            <v>ガソリン</v>
          </cell>
          <cell r="AL203" t="str">
            <v>2JZ</v>
          </cell>
          <cell r="AO203">
            <v>0</v>
          </cell>
        </row>
        <row r="204">
          <cell r="B204" t="str">
            <v>出雲</v>
          </cell>
          <cell r="C204" t="str">
            <v>会計管理課</v>
          </cell>
          <cell r="D204" t="str">
            <v>やまびこ号</v>
          </cell>
          <cell r="E204">
            <v>0</v>
          </cell>
          <cell r="F204" t="str">
            <v>島根88な4636</v>
          </cell>
          <cell r="G204" t="str">
            <v>18 324</v>
          </cell>
          <cell r="H204" t="str">
            <v>緊急</v>
          </cell>
          <cell r="I204" t="str">
            <v>トヨタクラウンバン</v>
          </cell>
          <cell r="J204" t="str">
            <v>ＧＡ-ＧＳ136Ｖ</v>
          </cell>
          <cell r="K204" t="str">
            <v>GS136-1009133</v>
          </cell>
          <cell r="L204" t="str">
            <v>10 327</v>
          </cell>
          <cell r="M204">
            <v>0</v>
          </cell>
          <cell r="O204">
            <v>469</v>
          </cell>
          <cell r="P204">
            <v>189</v>
          </cell>
          <cell r="Q204">
            <v>169</v>
          </cell>
          <cell r="R204">
            <v>2175</v>
          </cell>
          <cell r="S204">
            <v>1500</v>
          </cell>
          <cell r="T204">
            <v>1.98</v>
          </cell>
          <cell r="U204" t="str">
            <v>2/5</v>
          </cell>
          <cell r="W204">
            <v>0</v>
          </cell>
          <cell r="X204">
            <v>0</v>
          </cell>
          <cell r="Y204" t="str">
            <v>緊急無線搭載車</v>
          </cell>
          <cell r="Z204">
            <v>0</v>
          </cell>
          <cell r="AA204">
            <v>37800</v>
          </cell>
          <cell r="AB204">
            <v>0</v>
          </cell>
          <cell r="AD204" t="b">
            <v>0</v>
          </cell>
          <cell r="AE204" t="b">
            <v>0</v>
          </cell>
          <cell r="AF204">
            <v>12</v>
          </cell>
          <cell r="AG204">
            <v>3</v>
          </cell>
          <cell r="AH204" t="str">
            <v>小型</v>
          </cell>
          <cell r="AI204" t="str">
            <v>バン</v>
          </cell>
          <cell r="AJ204" t="str">
            <v>ガソリン</v>
          </cell>
          <cell r="AK204" t="str">
            <v>500/400</v>
          </cell>
          <cell r="AL204" t="str">
            <v>1G</v>
          </cell>
          <cell r="AO204">
            <v>0</v>
          </cell>
          <cell r="AP204" t="str">
            <v>島根トヨタ自動車㈱　　　出雲営業所</v>
          </cell>
        </row>
        <row r="205">
          <cell r="B205" t="str">
            <v>出雲</v>
          </cell>
          <cell r="C205" t="str">
            <v>環境保全課</v>
          </cell>
          <cell r="D205" t="str">
            <v>リフト車</v>
          </cell>
          <cell r="E205">
            <v>0</v>
          </cell>
          <cell r="F205" t="str">
            <v>島根41こ3927</v>
          </cell>
          <cell r="G205" t="str">
            <v>18 527</v>
          </cell>
          <cell r="H205" t="str">
            <v>貨物</v>
          </cell>
          <cell r="I205" t="str">
            <v>スズキキャリィ</v>
          </cell>
          <cell r="J205" t="str">
            <v>LE-DA63T</v>
          </cell>
          <cell r="K205" t="str">
            <v>DA63T-24737</v>
          </cell>
          <cell r="L205" t="str">
            <v>16 527</v>
          </cell>
          <cell r="M205">
            <v>0</v>
          </cell>
          <cell r="O205">
            <v>339</v>
          </cell>
          <cell r="P205">
            <v>175</v>
          </cell>
          <cell r="Q205">
            <v>147</v>
          </cell>
          <cell r="R205">
            <v>1320</v>
          </cell>
          <cell r="S205">
            <v>800</v>
          </cell>
          <cell r="T205">
            <v>0.64999997615814209</v>
          </cell>
          <cell r="U205" t="str">
            <v>2</v>
          </cell>
          <cell r="W205">
            <v>0</v>
          </cell>
          <cell r="X205">
            <v>0</v>
          </cell>
          <cell r="Y205">
            <v>0</v>
          </cell>
          <cell r="Z205">
            <v>0</v>
          </cell>
          <cell r="AA205">
            <v>0</v>
          </cell>
          <cell r="AD205" t="b">
            <v>0</v>
          </cell>
          <cell r="AE205" t="b">
            <v>1</v>
          </cell>
          <cell r="AF205">
            <v>18</v>
          </cell>
          <cell r="AG205">
            <v>0</v>
          </cell>
          <cell r="AH205" t="str">
            <v>軽自動車</v>
          </cell>
          <cell r="AI205" t="str">
            <v>キャブオーバ</v>
          </cell>
          <cell r="AJ205" t="str">
            <v>ガソリン</v>
          </cell>
          <cell r="AK205" t="str">
            <v>350</v>
          </cell>
          <cell r="AL205" t="str">
            <v>K6A</v>
          </cell>
          <cell r="AM205" t="str">
            <v>16 6 1</v>
          </cell>
          <cell r="AN205" t="str">
            <v>21 531</v>
          </cell>
          <cell r="AO205">
            <v>0</v>
          </cell>
          <cell r="AP205" t="str">
            <v>㈱スズキ自販島根　　　　出雲営業所</v>
          </cell>
        </row>
        <row r="206">
          <cell r="B206" t="str">
            <v>出雲</v>
          </cell>
          <cell r="C206" t="str">
            <v>政策課</v>
          </cell>
          <cell r="D206" t="str">
            <v>塩冶ｺﾐｭﾆﾃｨｾﾝﾀｰ</v>
          </cell>
          <cell r="E206">
            <v>0</v>
          </cell>
          <cell r="F206" t="str">
            <v>島根40ゆ7950</v>
          </cell>
          <cell r="G206" t="str">
            <v>17 423</v>
          </cell>
          <cell r="H206" t="str">
            <v>貨物</v>
          </cell>
          <cell r="I206" t="str">
            <v>ミツビシミニキャブバン</v>
          </cell>
          <cell r="J206" t="str">
            <v>V-U41V</v>
          </cell>
          <cell r="K206" t="str">
            <v>U41V-0302291</v>
          </cell>
          <cell r="L206" t="str">
            <v xml:space="preserve"> 7 422</v>
          </cell>
          <cell r="M206">
            <v>857000</v>
          </cell>
          <cell r="O206">
            <v>329</v>
          </cell>
          <cell r="P206">
            <v>179</v>
          </cell>
          <cell r="Q206">
            <v>139</v>
          </cell>
          <cell r="R206">
            <v>1210</v>
          </cell>
          <cell r="S206">
            <v>740</v>
          </cell>
          <cell r="T206">
            <v>0.64999997615814209</v>
          </cell>
          <cell r="U206" t="str">
            <v>2/4</v>
          </cell>
          <cell r="W206">
            <v>0</v>
          </cell>
          <cell r="X206">
            <v>0</v>
          </cell>
          <cell r="Y206">
            <v>0</v>
          </cell>
          <cell r="Z206">
            <v>0</v>
          </cell>
          <cell r="AA206">
            <v>0</v>
          </cell>
          <cell r="AD206" t="b">
            <v>0</v>
          </cell>
          <cell r="AE206" t="b">
            <v>0</v>
          </cell>
          <cell r="AF206">
            <v>9</v>
          </cell>
          <cell r="AG206">
            <v>0</v>
          </cell>
          <cell r="AH206" t="str">
            <v>軽自動車</v>
          </cell>
          <cell r="AI206" t="str">
            <v>バン</v>
          </cell>
          <cell r="AJ206" t="str">
            <v>ガソリン</v>
          </cell>
          <cell r="AK206" t="str">
            <v>350/250</v>
          </cell>
          <cell r="AL206" t="str">
            <v>3G83</v>
          </cell>
          <cell r="AO206">
            <v>0</v>
          </cell>
          <cell r="AP206" t="str">
            <v>島根三菱自動車㈱出雲店</v>
          </cell>
        </row>
        <row r="207">
          <cell r="B207" t="str">
            <v>出雲</v>
          </cell>
          <cell r="C207" t="str">
            <v>医療対策課</v>
          </cell>
          <cell r="D207" t="str">
            <v>乙立里家診療所</v>
          </cell>
          <cell r="E207">
            <v>0</v>
          </cell>
          <cell r="F207" t="str">
            <v>島根50て4433</v>
          </cell>
          <cell r="G207" t="str">
            <v>181224</v>
          </cell>
          <cell r="H207" t="str">
            <v>乗用</v>
          </cell>
          <cell r="I207" t="str">
            <v>ミツビシミニカ</v>
          </cell>
          <cell r="J207" t="str">
            <v>T-H36A</v>
          </cell>
          <cell r="K207" t="str">
            <v>H36A-0601860</v>
          </cell>
          <cell r="L207" t="str">
            <v xml:space="preserve"> 91223</v>
          </cell>
          <cell r="M207">
            <v>844903</v>
          </cell>
          <cell r="O207">
            <v>329</v>
          </cell>
          <cell r="P207">
            <v>150</v>
          </cell>
          <cell r="Q207">
            <v>137</v>
          </cell>
          <cell r="R207">
            <v>970</v>
          </cell>
          <cell r="S207">
            <v>750</v>
          </cell>
          <cell r="T207">
            <v>0.64999997615814209</v>
          </cell>
          <cell r="U207" t="str">
            <v>4</v>
          </cell>
          <cell r="W207">
            <v>0</v>
          </cell>
          <cell r="X207">
            <v>0</v>
          </cell>
          <cell r="Y207">
            <v>0</v>
          </cell>
          <cell r="Z207">
            <v>0</v>
          </cell>
          <cell r="AA207">
            <v>0</v>
          </cell>
          <cell r="AD207" t="b">
            <v>0</v>
          </cell>
          <cell r="AE207" t="b">
            <v>0</v>
          </cell>
          <cell r="AF207">
            <v>11</v>
          </cell>
          <cell r="AG207">
            <v>0</v>
          </cell>
          <cell r="AH207" t="str">
            <v>軽自動車</v>
          </cell>
          <cell r="AI207" t="str">
            <v>箱型</v>
          </cell>
          <cell r="AJ207" t="str">
            <v>ガソリン</v>
          </cell>
          <cell r="AL207" t="str">
            <v>4A30</v>
          </cell>
          <cell r="AO207">
            <v>0</v>
          </cell>
          <cell r="AP207" t="str">
            <v>島根三菱自動車販売㈱出雲支店</v>
          </cell>
        </row>
        <row r="208">
          <cell r="B208" t="str">
            <v>出雲</v>
          </cell>
          <cell r="C208" t="str">
            <v>下水道課</v>
          </cell>
          <cell r="D208" t="str">
            <v>下水道№2</v>
          </cell>
          <cell r="E208">
            <v>0</v>
          </cell>
          <cell r="F208" t="str">
            <v>島根41け2520</v>
          </cell>
          <cell r="G208" t="str">
            <v>17 429</v>
          </cell>
          <cell r="H208" t="str">
            <v>貨物</v>
          </cell>
          <cell r="I208" t="str">
            <v>スズキエブリィ</v>
          </cell>
          <cell r="J208" t="str">
            <v>LE-D62V</v>
          </cell>
          <cell r="K208" t="str">
            <v>DA62V-390478</v>
          </cell>
          <cell r="L208" t="str">
            <v>15 428</v>
          </cell>
          <cell r="M208">
            <v>0</v>
          </cell>
          <cell r="O208">
            <v>339</v>
          </cell>
          <cell r="P208">
            <v>187</v>
          </cell>
          <cell r="Q208">
            <v>147</v>
          </cell>
          <cell r="R208">
            <v>1370</v>
          </cell>
          <cell r="S208">
            <v>900</v>
          </cell>
          <cell r="T208">
            <v>0.64999997615814209</v>
          </cell>
          <cell r="U208" t="str">
            <v>2/4</v>
          </cell>
          <cell r="W208">
            <v>0</v>
          </cell>
          <cell r="X208">
            <v>0</v>
          </cell>
          <cell r="Y208">
            <v>0</v>
          </cell>
          <cell r="Z208">
            <v>0</v>
          </cell>
          <cell r="AA208">
            <v>0</v>
          </cell>
          <cell r="AD208" t="b">
            <v>0</v>
          </cell>
          <cell r="AE208" t="b">
            <v>1</v>
          </cell>
          <cell r="AF208">
            <v>17</v>
          </cell>
          <cell r="AG208">
            <v>0</v>
          </cell>
          <cell r="AH208" t="str">
            <v>軽自動車</v>
          </cell>
          <cell r="AI208" t="str">
            <v>バン</v>
          </cell>
          <cell r="AJ208" t="str">
            <v>ガソリン</v>
          </cell>
          <cell r="AK208" t="str">
            <v>350/250</v>
          </cell>
          <cell r="AL208" t="str">
            <v>K6A</v>
          </cell>
          <cell r="AO208">
            <v>0</v>
          </cell>
          <cell r="AP208" t="str">
            <v>㈱スズキ自販島根　　　　出雲営業所</v>
          </cell>
        </row>
        <row r="209">
          <cell r="B209" t="str">
            <v>出雲</v>
          </cell>
          <cell r="C209" t="str">
            <v>議会事務局</v>
          </cell>
          <cell r="D209" t="str">
            <v>議長車</v>
          </cell>
          <cell r="E209">
            <v>0</v>
          </cell>
          <cell r="F209" t="str">
            <v>島根33た9813</v>
          </cell>
          <cell r="G209" t="str">
            <v>18 219</v>
          </cell>
          <cell r="H209" t="str">
            <v>乗用</v>
          </cell>
          <cell r="I209" t="str">
            <v>ニッサングロリア</v>
          </cell>
          <cell r="J209" t="str">
            <v>E-PAY31</v>
          </cell>
          <cell r="K209" t="str">
            <v>PAY31-4621236</v>
          </cell>
          <cell r="L209" t="str">
            <v xml:space="preserve"> 9 218</v>
          </cell>
          <cell r="M209">
            <v>3957444</v>
          </cell>
          <cell r="O209">
            <v>486</v>
          </cell>
          <cell r="P209">
            <v>140</v>
          </cell>
          <cell r="Q209">
            <v>172</v>
          </cell>
          <cell r="R209">
            <v>1815</v>
          </cell>
          <cell r="S209">
            <v>1540</v>
          </cell>
          <cell r="T209">
            <v>2.9600000381469727</v>
          </cell>
          <cell r="U209" t="str">
            <v>5</v>
          </cell>
          <cell r="W209">
            <v>0</v>
          </cell>
          <cell r="X209">
            <v>0</v>
          </cell>
          <cell r="Y209">
            <v>0</v>
          </cell>
          <cell r="Z209">
            <v>0</v>
          </cell>
          <cell r="AA209">
            <v>0</v>
          </cell>
          <cell r="AD209" t="b">
            <v>0</v>
          </cell>
          <cell r="AE209" t="b">
            <v>0</v>
          </cell>
          <cell r="AF209">
            <v>11</v>
          </cell>
          <cell r="AG209">
            <v>2</v>
          </cell>
          <cell r="AH209" t="str">
            <v>普通</v>
          </cell>
          <cell r="AI209" t="str">
            <v>箱型</v>
          </cell>
          <cell r="AJ209" t="str">
            <v>ガソリン</v>
          </cell>
          <cell r="AL209" t="str">
            <v>VG30</v>
          </cell>
          <cell r="AO209">
            <v>0</v>
          </cell>
          <cell r="AP209" t="str">
            <v>日産サティオ島根㈱　　　出雲店</v>
          </cell>
        </row>
        <row r="210">
          <cell r="B210" t="str">
            <v>出雲</v>
          </cell>
          <cell r="C210" t="str">
            <v>建築課</v>
          </cell>
          <cell r="D210" t="str">
            <v>建築課</v>
          </cell>
          <cell r="E210">
            <v>0</v>
          </cell>
          <cell r="F210" t="str">
            <v>島根40や6200</v>
          </cell>
          <cell r="G210" t="str">
            <v>18 728</v>
          </cell>
          <cell r="H210" t="str">
            <v>貨物</v>
          </cell>
          <cell r="I210" t="str">
            <v>ミツビシミニキャブバン</v>
          </cell>
          <cell r="J210" t="str">
            <v>V-U41</v>
          </cell>
          <cell r="K210" t="str">
            <v>U41V-0210019</v>
          </cell>
          <cell r="L210" t="str">
            <v xml:space="preserve"> 6 727</v>
          </cell>
          <cell r="M210">
            <v>939360</v>
          </cell>
          <cell r="O210">
            <v>329</v>
          </cell>
          <cell r="P210">
            <v>179</v>
          </cell>
          <cell r="Q210">
            <v>139</v>
          </cell>
          <cell r="R210">
            <v>1210</v>
          </cell>
          <cell r="S210">
            <v>740</v>
          </cell>
          <cell r="T210">
            <v>0.64999997615814209</v>
          </cell>
          <cell r="U210" t="str">
            <v>2/4</v>
          </cell>
          <cell r="W210">
            <v>0</v>
          </cell>
          <cell r="X210">
            <v>0</v>
          </cell>
          <cell r="Y210">
            <v>0</v>
          </cell>
          <cell r="Z210">
            <v>0</v>
          </cell>
          <cell r="AA210">
            <v>0</v>
          </cell>
          <cell r="AD210" t="b">
            <v>0</v>
          </cell>
          <cell r="AE210" t="b">
            <v>0</v>
          </cell>
          <cell r="AF210">
            <v>8</v>
          </cell>
          <cell r="AG210">
            <v>0</v>
          </cell>
          <cell r="AH210" t="str">
            <v>軽自動車</v>
          </cell>
          <cell r="AI210" t="str">
            <v>バン</v>
          </cell>
          <cell r="AJ210" t="str">
            <v>ガソリン</v>
          </cell>
          <cell r="AK210" t="str">
            <v>350/250</v>
          </cell>
          <cell r="AL210" t="str">
            <v>3G83</v>
          </cell>
          <cell r="AO210">
            <v>0</v>
          </cell>
          <cell r="AP210" t="str">
            <v>島根三菱自動車㈱　　　出雲店</v>
          </cell>
        </row>
        <row r="211">
          <cell r="B211" t="str">
            <v>出雲</v>
          </cell>
          <cell r="C211" t="str">
            <v>政策課</v>
          </cell>
          <cell r="D211" t="str">
            <v>古志ｺﾐｭﾆﾃｨｾﾝﾀｰ</v>
          </cell>
          <cell r="E211">
            <v>0</v>
          </cell>
          <cell r="F211" t="str">
            <v>島根41う9967</v>
          </cell>
          <cell r="G211" t="str">
            <v>17 923</v>
          </cell>
          <cell r="H211" t="str">
            <v>貨物</v>
          </cell>
          <cell r="I211" t="str">
            <v>ミツビシミニキャブバン</v>
          </cell>
          <cell r="J211" t="str">
            <v>GD-U61V</v>
          </cell>
          <cell r="K211" t="str">
            <v>U61V-0108415</v>
          </cell>
          <cell r="L211" t="str">
            <v>11 923</v>
          </cell>
          <cell r="M211">
            <v>795900</v>
          </cell>
          <cell r="O211">
            <v>339</v>
          </cell>
          <cell r="P211">
            <v>189</v>
          </cell>
          <cell r="Q211">
            <v>147</v>
          </cell>
          <cell r="R211">
            <v>1320</v>
          </cell>
          <cell r="S211">
            <v>860</v>
          </cell>
          <cell r="T211">
            <v>0.64999997615814209</v>
          </cell>
          <cell r="U211" t="str">
            <v>2/4</v>
          </cell>
          <cell r="W211">
            <v>0</v>
          </cell>
          <cell r="X211">
            <v>0</v>
          </cell>
          <cell r="Y211">
            <v>0</v>
          </cell>
          <cell r="Z211">
            <v>0</v>
          </cell>
          <cell r="AA211">
            <v>0</v>
          </cell>
          <cell r="AD211" t="b">
            <v>0</v>
          </cell>
          <cell r="AE211" t="b">
            <v>0</v>
          </cell>
          <cell r="AF211">
            <v>13</v>
          </cell>
          <cell r="AG211">
            <v>0</v>
          </cell>
          <cell r="AH211" t="str">
            <v>軽自動車</v>
          </cell>
          <cell r="AI211" t="str">
            <v>バン</v>
          </cell>
          <cell r="AJ211" t="str">
            <v>ガソリン</v>
          </cell>
          <cell r="AK211" t="str">
            <v>350/250</v>
          </cell>
          <cell r="AL211" t="str">
            <v>3G83</v>
          </cell>
          <cell r="AO211">
            <v>0</v>
          </cell>
          <cell r="AP211" t="str">
            <v>島根三菱自動車販売㈱出雲店</v>
          </cell>
        </row>
        <row r="212">
          <cell r="B212" t="str">
            <v>出雲</v>
          </cell>
          <cell r="C212" t="str">
            <v>政策課</v>
          </cell>
          <cell r="D212" t="str">
            <v>高松ｺﾐｭﾆﾃｨｾﾝﾀｰ</v>
          </cell>
          <cell r="E212">
            <v>0</v>
          </cell>
          <cell r="F212" t="str">
            <v>島根40や1743</v>
          </cell>
          <cell r="G212" t="str">
            <v>18 418</v>
          </cell>
          <cell r="H212" t="str">
            <v>貨物</v>
          </cell>
          <cell r="I212" t="str">
            <v>スズキエブリィバン</v>
          </cell>
          <cell r="J212" t="str">
            <v>V-DE51V</v>
          </cell>
          <cell r="K212" t="str">
            <v>DE51V-712850</v>
          </cell>
          <cell r="L212" t="str">
            <v xml:space="preserve"> 6 417</v>
          </cell>
          <cell r="M212">
            <v>650000</v>
          </cell>
          <cell r="O212">
            <v>329</v>
          </cell>
          <cell r="P212">
            <v>174</v>
          </cell>
          <cell r="Q212">
            <v>139</v>
          </cell>
          <cell r="R212">
            <v>1240</v>
          </cell>
          <cell r="S212">
            <v>770</v>
          </cell>
          <cell r="T212">
            <v>0.64999997615814209</v>
          </cell>
          <cell r="U212" t="str">
            <v>2/4</v>
          </cell>
          <cell r="W212">
            <v>0</v>
          </cell>
          <cell r="X212">
            <v>0</v>
          </cell>
          <cell r="Y212">
            <v>0</v>
          </cell>
          <cell r="Z212">
            <v>0</v>
          </cell>
          <cell r="AA212">
            <v>0</v>
          </cell>
          <cell r="AD212" t="b">
            <v>0</v>
          </cell>
          <cell r="AE212" t="b">
            <v>0</v>
          </cell>
          <cell r="AF212">
            <v>1</v>
          </cell>
          <cell r="AG212">
            <v>0</v>
          </cell>
          <cell r="AH212" t="str">
            <v>軽自動車</v>
          </cell>
          <cell r="AI212" t="str">
            <v>バン</v>
          </cell>
          <cell r="AJ212" t="str">
            <v>ガソリン</v>
          </cell>
          <cell r="AK212" t="str">
            <v>350/250</v>
          </cell>
          <cell r="AL212" t="str">
            <v>F6A</v>
          </cell>
          <cell r="AO212">
            <v>0</v>
          </cell>
        </row>
        <row r="213">
          <cell r="B213" t="str">
            <v>出雲</v>
          </cell>
          <cell r="C213" t="str">
            <v>政策課</v>
          </cell>
          <cell r="D213" t="str">
            <v>高浜ｺﾐｭﾆﾃｨｾﾝﾀｰ</v>
          </cell>
          <cell r="E213">
            <v>0</v>
          </cell>
          <cell r="F213" t="str">
            <v>島根40ら4375</v>
          </cell>
          <cell r="G213" t="str">
            <v>18 529</v>
          </cell>
          <cell r="H213" t="str">
            <v>貨物</v>
          </cell>
          <cell r="I213" t="str">
            <v>ミツビシミニキャブバン</v>
          </cell>
          <cell r="J213" t="str">
            <v>V-U41V</v>
          </cell>
          <cell r="K213" t="str">
            <v>U41V-0403782</v>
          </cell>
          <cell r="L213" t="str">
            <v xml:space="preserve"> 8 528</v>
          </cell>
          <cell r="M213">
            <v>786920</v>
          </cell>
          <cell r="O213">
            <v>329</v>
          </cell>
          <cell r="P213">
            <v>193</v>
          </cell>
          <cell r="Q213">
            <v>139</v>
          </cell>
          <cell r="R213">
            <v>1280</v>
          </cell>
          <cell r="S213">
            <v>810</v>
          </cell>
          <cell r="T213">
            <v>0.64999997615814209</v>
          </cell>
          <cell r="U213" t="str">
            <v>2/4</v>
          </cell>
          <cell r="W213">
            <v>0</v>
          </cell>
          <cell r="X213">
            <v>0</v>
          </cell>
          <cell r="Y213">
            <v>0</v>
          </cell>
          <cell r="Z213">
            <v>0</v>
          </cell>
          <cell r="AA213">
            <v>0</v>
          </cell>
          <cell r="AD213" t="b">
            <v>0</v>
          </cell>
          <cell r="AE213" t="b">
            <v>0</v>
          </cell>
          <cell r="AF213">
            <v>10</v>
          </cell>
          <cell r="AG213">
            <v>0</v>
          </cell>
          <cell r="AH213" t="str">
            <v>軽自動車</v>
          </cell>
          <cell r="AI213" t="str">
            <v>バン</v>
          </cell>
          <cell r="AJ213" t="str">
            <v>ガソリン</v>
          </cell>
          <cell r="AK213" t="str">
            <v>350/250</v>
          </cell>
          <cell r="AL213" t="str">
            <v>3G83</v>
          </cell>
          <cell r="AO213">
            <v>0</v>
          </cell>
          <cell r="AP213" t="str">
            <v>島根三菱自動車販売㈱出雲店</v>
          </cell>
        </row>
        <row r="214">
          <cell r="B214" t="str">
            <v>出雲</v>
          </cell>
          <cell r="C214" t="str">
            <v>政策課</v>
          </cell>
          <cell r="D214" t="str">
            <v>今市ｺﾐｭﾆﾃｨｾﾝﾀｰ</v>
          </cell>
          <cell r="E214">
            <v>0</v>
          </cell>
          <cell r="F214" t="str">
            <v>島根40ら4382</v>
          </cell>
          <cell r="G214" t="str">
            <v>18 529</v>
          </cell>
          <cell r="H214" t="str">
            <v>貨物</v>
          </cell>
          <cell r="I214" t="str">
            <v>ミツビシミニキャブバン</v>
          </cell>
          <cell r="J214" t="str">
            <v>V-U41V</v>
          </cell>
          <cell r="K214" t="str">
            <v>U41V-0407335</v>
          </cell>
          <cell r="L214" t="str">
            <v xml:space="preserve"> 8 528</v>
          </cell>
          <cell r="M214">
            <v>806490</v>
          </cell>
          <cell r="O214">
            <v>329</v>
          </cell>
          <cell r="P214">
            <v>191</v>
          </cell>
          <cell r="Q214">
            <v>139</v>
          </cell>
          <cell r="R214">
            <v>1260</v>
          </cell>
          <cell r="S214">
            <v>790</v>
          </cell>
          <cell r="T214">
            <v>0.64999997615814209</v>
          </cell>
          <cell r="U214" t="str">
            <v>2/4</v>
          </cell>
          <cell r="W214">
            <v>0</v>
          </cell>
          <cell r="X214">
            <v>0</v>
          </cell>
          <cell r="Y214">
            <v>0</v>
          </cell>
          <cell r="Z214">
            <v>0</v>
          </cell>
          <cell r="AA214">
            <v>0</v>
          </cell>
          <cell r="AD214" t="b">
            <v>0</v>
          </cell>
          <cell r="AE214" t="b">
            <v>0</v>
          </cell>
          <cell r="AF214">
            <v>10</v>
          </cell>
          <cell r="AG214">
            <v>0</v>
          </cell>
          <cell r="AH214" t="str">
            <v>軽自動車</v>
          </cell>
          <cell r="AI214" t="str">
            <v>バン</v>
          </cell>
          <cell r="AJ214" t="str">
            <v>ガソリン</v>
          </cell>
          <cell r="AK214" t="str">
            <v>350/250</v>
          </cell>
          <cell r="AL214" t="str">
            <v>3G83</v>
          </cell>
          <cell r="AO214">
            <v>0</v>
          </cell>
          <cell r="AP214" t="str">
            <v>島根三菱自動車㈱出雲支店</v>
          </cell>
        </row>
        <row r="215">
          <cell r="B215" t="str">
            <v>出雲</v>
          </cell>
          <cell r="C215" t="str">
            <v>政策課</v>
          </cell>
          <cell r="D215" t="str">
            <v>四絡ｺﾐｭﾆﾃｨｾﾝﾀｰ</v>
          </cell>
          <cell r="E215">
            <v>0</v>
          </cell>
          <cell r="F215" t="str">
            <v>島根40ら4385</v>
          </cell>
          <cell r="G215" t="str">
            <v>18 529</v>
          </cell>
          <cell r="H215" t="str">
            <v>貨物</v>
          </cell>
          <cell r="I215" t="str">
            <v>ミツビシミニキャブバン</v>
          </cell>
          <cell r="J215" t="str">
            <v>V-U41V</v>
          </cell>
          <cell r="K215" t="str">
            <v>U41V-0407441</v>
          </cell>
          <cell r="L215" t="str">
            <v xml:space="preserve"> 8 528</v>
          </cell>
          <cell r="M215">
            <v>806490</v>
          </cell>
          <cell r="O215">
            <v>329</v>
          </cell>
          <cell r="P215">
            <v>191</v>
          </cell>
          <cell r="Q215">
            <v>139</v>
          </cell>
          <cell r="R215">
            <v>1260</v>
          </cell>
          <cell r="S215">
            <v>790</v>
          </cell>
          <cell r="T215">
            <v>0.64999997615814209</v>
          </cell>
          <cell r="U215" t="str">
            <v>2/4</v>
          </cell>
          <cell r="W215">
            <v>0</v>
          </cell>
          <cell r="X215">
            <v>0</v>
          </cell>
          <cell r="Y215">
            <v>0</v>
          </cell>
          <cell r="Z215">
            <v>0</v>
          </cell>
          <cell r="AA215">
            <v>0</v>
          </cell>
          <cell r="AD215" t="b">
            <v>0</v>
          </cell>
          <cell r="AE215" t="b">
            <v>0</v>
          </cell>
          <cell r="AF215">
            <v>10</v>
          </cell>
          <cell r="AG215">
            <v>0</v>
          </cell>
          <cell r="AH215" t="str">
            <v>軽自動車</v>
          </cell>
          <cell r="AI215" t="str">
            <v>バン</v>
          </cell>
          <cell r="AJ215" t="str">
            <v>ガソリン</v>
          </cell>
          <cell r="AK215" t="str">
            <v>350/250</v>
          </cell>
          <cell r="AL215" t="str">
            <v>3G83</v>
          </cell>
          <cell r="AO215">
            <v>0</v>
          </cell>
          <cell r="AP215" t="str">
            <v>島根三菱自動車販売㈱出雲店</v>
          </cell>
        </row>
        <row r="216">
          <cell r="B216" t="str">
            <v>出雲</v>
          </cell>
          <cell r="C216" t="str">
            <v>総務課</v>
          </cell>
          <cell r="D216" t="str">
            <v>市長車</v>
          </cell>
          <cell r="E216">
            <v>1</v>
          </cell>
          <cell r="F216" t="str">
            <v>島根300せ9298</v>
          </cell>
          <cell r="G216" t="str">
            <v>17 916</v>
          </cell>
          <cell r="H216" t="str">
            <v>乗用</v>
          </cell>
          <cell r="I216" t="str">
            <v>トヨタクラウン</v>
          </cell>
          <cell r="J216" t="str">
            <v>YA-JSK175</v>
          </cell>
          <cell r="K216" t="str">
            <v>JKS175-0003952</v>
          </cell>
          <cell r="L216" t="str">
            <v>14 917</v>
          </cell>
          <cell r="M216">
            <v>4641000</v>
          </cell>
          <cell r="O216">
            <v>482</v>
          </cell>
          <cell r="P216">
            <v>146</v>
          </cell>
          <cell r="Q216">
            <v>176</v>
          </cell>
          <cell r="R216">
            <v>1945</v>
          </cell>
          <cell r="S216">
            <v>1670</v>
          </cell>
          <cell r="T216">
            <v>2.9900000095367432</v>
          </cell>
          <cell r="U216" t="str">
            <v>5</v>
          </cell>
          <cell r="V216" t="str">
            <v>農協</v>
          </cell>
          <cell r="AC216" t="str">
            <v>乗用車：大型</v>
          </cell>
          <cell r="AD216" t="b">
            <v>0</v>
          </cell>
          <cell r="AE216" t="b">
            <v>0</v>
          </cell>
          <cell r="AF216">
            <v>16</v>
          </cell>
          <cell r="AG216">
            <v>9</v>
          </cell>
          <cell r="AH216" t="str">
            <v>普通</v>
          </cell>
          <cell r="AI216" t="str">
            <v>箱型</v>
          </cell>
          <cell r="AJ216" t="str">
            <v>ガソリン</v>
          </cell>
          <cell r="AL216" t="str">
            <v>2JZ-1GM</v>
          </cell>
        </row>
        <row r="217">
          <cell r="B217" t="str">
            <v>出雲</v>
          </cell>
          <cell r="C217" t="str">
            <v>秘書課</v>
          </cell>
          <cell r="D217" t="str">
            <v>市長車</v>
          </cell>
          <cell r="E217">
            <v>0</v>
          </cell>
          <cell r="F217" t="str">
            <v>島根330せ2100</v>
          </cell>
          <cell r="G217" t="str">
            <v>17 4 4</v>
          </cell>
          <cell r="H217" t="str">
            <v>乗用</v>
          </cell>
          <cell r="I217" t="str">
            <v>トヨタクラウン</v>
          </cell>
          <cell r="J217" t="str">
            <v>YA-JKS175</v>
          </cell>
          <cell r="K217" t="str">
            <v>JKS175-0003346</v>
          </cell>
          <cell r="L217" t="str">
            <v>14 4 3</v>
          </cell>
          <cell r="M217">
            <v>0</v>
          </cell>
          <cell r="O217">
            <v>482</v>
          </cell>
          <cell r="P217">
            <v>146</v>
          </cell>
          <cell r="Q217">
            <v>176</v>
          </cell>
          <cell r="R217">
            <v>1955</v>
          </cell>
          <cell r="S217">
            <v>1680</v>
          </cell>
          <cell r="T217">
            <v>2.9900000095367432</v>
          </cell>
          <cell r="U217" t="str">
            <v>5</v>
          </cell>
          <cell r="W217">
            <v>0</v>
          </cell>
          <cell r="X217">
            <v>0</v>
          </cell>
          <cell r="Y217">
            <v>0</v>
          </cell>
          <cell r="Z217">
            <v>0</v>
          </cell>
          <cell r="AA217">
            <v>0</v>
          </cell>
          <cell r="AD217" t="b">
            <v>0</v>
          </cell>
          <cell r="AE217" t="b">
            <v>1</v>
          </cell>
          <cell r="AF217">
            <v>16</v>
          </cell>
          <cell r="AG217">
            <v>4</v>
          </cell>
          <cell r="AH217" t="str">
            <v>普通</v>
          </cell>
          <cell r="AI217" t="str">
            <v>箱型</v>
          </cell>
          <cell r="AJ217" t="str">
            <v>ガソリン</v>
          </cell>
          <cell r="AL217" t="str">
            <v>2JZ-1MG</v>
          </cell>
          <cell r="AO217">
            <v>0</v>
          </cell>
          <cell r="AP217" t="str">
            <v>一畑電鉄㈱出雲営業所</v>
          </cell>
        </row>
        <row r="218">
          <cell r="B218" t="str">
            <v>出雲</v>
          </cell>
          <cell r="C218" t="str">
            <v>秘書室</v>
          </cell>
          <cell r="D218" t="str">
            <v>市長車</v>
          </cell>
          <cell r="E218">
            <v>0</v>
          </cell>
          <cell r="F218" t="str">
            <v>島根330せ2100</v>
          </cell>
          <cell r="G218" t="str">
            <v>17 4 4</v>
          </cell>
          <cell r="H218" t="str">
            <v>乗用</v>
          </cell>
          <cell r="I218" t="str">
            <v>トヨタクラウン</v>
          </cell>
          <cell r="J218" t="str">
            <v>YA-JKS175</v>
          </cell>
          <cell r="K218" t="str">
            <v>JKS175-0003346</v>
          </cell>
          <cell r="L218" t="str">
            <v>14 4 5</v>
          </cell>
          <cell r="M218">
            <v>0</v>
          </cell>
          <cell r="O218">
            <v>482</v>
          </cell>
          <cell r="P218">
            <v>146</v>
          </cell>
          <cell r="Q218">
            <v>176</v>
          </cell>
          <cell r="R218">
            <v>1955</v>
          </cell>
          <cell r="S218">
            <v>1680</v>
          </cell>
          <cell r="T218">
            <v>2.9900000095367432</v>
          </cell>
          <cell r="U218" t="str">
            <v>5</v>
          </cell>
          <cell r="W218">
            <v>0</v>
          </cell>
          <cell r="X218">
            <v>0</v>
          </cell>
          <cell r="Y218">
            <v>0</v>
          </cell>
          <cell r="Z218">
            <v>0</v>
          </cell>
          <cell r="AA218">
            <v>0</v>
          </cell>
          <cell r="AD218" t="b">
            <v>0</v>
          </cell>
          <cell r="AE218" t="b">
            <v>1</v>
          </cell>
          <cell r="AF218">
            <v>16</v>
          </cell>
          <cell r="AG218">
            <v>4</v>
          </cell>
          <cell r="AH218" t="str">
            <v>普通</v>
          </cell>
          <cell r="AI218" t="str">
            <v>箱型</v>
          </cell>
          <cell r="AJ218" t="str">
            <v>ガソリン</v>
          </cell>
          <cell r="AL218" t="str">
            <v>2JZ-1GM</v>
          </cell>
          <cell r="AM218" t="str">
            <v>14 4 4</v>
          </cell>
          <cell r="AN218" t="str">
            <v>19 4 3</v>
          </cell>
          <cell r="AO218">
            <v>0</v>
          </cell>
          <cell r="AP218" t="str">
            <v>一畑電機鉄道㈱　　　　　出雲営業所</v>
          </cell>
        </row>
        <row r="219">
          <cell r="B219" t="str">
            <v>出雲</v>
          </cell>
          <cell r="C219" t="str">
            <v>健康増進課</v>
          </cell>
          <cell r="D219" t="str">
            <v>出雲ゆうプラザ</v>
          </cell>
          <cell r="E219">
            <v>0</v>
          </cell>
          <cell r="F219" t="str">
            <v>島根41い3934</v>
          </cell>
          <cell r="G219" t="str">
            <v>18 629</v>
          </cell>
          <cell r="H219" t="str">
            <v>貨物</v>
          </cell>
          <cell r="I219" t="str">
            <v>スズキエブリィ</v>
          </cell>
          <cell r="J219" t="str">
            <v>V-DE51V</v>
          </cell>
          <cell r="K219" t="str">
            <v>DE51V-891102</v>
          </cell>
          <cell r="L219" t="str">
            <v>10 628</v>
          </cell>
          <cell r="M219">
            <v>802725</v>
          </cell>
          <cell r="O219">
            <v>329</v>
          </cell>
          <cell r="P219">
            <v>186</v>
          </cell>
          <cell r="Q219">
            <v>139</v>
          </cell>
          <cell r="R219">
            <v>1270</v>
          </cell>
          <cell r="S219">
            <v>800</v>
          </cell>
          <cell r="T219">
            <v>0.64999997615814209</v>
          </cell>
          <cell r="U219" t="str">
            <v>2/4</v>
          </cell>
          <cell r="W219">
            <v>0</v>
          </cell>
          <cell r="X219">
            <v>0</v>
          </cell>
          <cell r="Y219" t="str">
            <v>箱バン</v>
          </cell>
          <cell r="Z219">
            <v>0</v>
          </cell>
          <cell r="AA219">
            <v>0</v>
          </cell>
          <cell r="AB219">
            <v>0</v>
          </cell>
          <cell r="AD219" t="b">
            <v>0</v>
          </cell>
          <cell r="AE219" t="b">
            <v>0</v>
          </cell>
          <cell r="AF219">
            <v>12</v>
          </cell>
          <cell r="AG219">
            <v>0</v>
          </cell>
          <cell r="AH219" t="str">
            <v>軽自動車</v>
          </cell>
          <cell r="AI219" t="str">
            <v>バン</v>
          </cell>
          <cell r="AJ219" t="str">
            <v>ガソリン</v>
          </cell>
          <cell r="AK219" t="str">
            <v>350/250</v>
          </cell>
          <cell r="AL219" t="str">
            <v>F6A</v>
          </cell>
          <cell r="AO219">
            <v>0</v>
          </cell>
          <cell r="AP219" t="str">
            <v>㈱スズキ自販島根　　　　出雲営業所</v>
          </cell>
        </row>
        <row r="220">
          <cell r="B220" t="str">
            <v>出雲</v>
          </cell>
          <cell r="C220" t="str">
            <v>健康増進課</v>
          </cell>
          <cell r="D220" t="str">
            <v>出雲ゆうプラザ</v>
          </cell>
          <cell r="E220">
            <v>0</v>
          </cell>
          <cell r="F220" t="str">
            <v>島根22さ2989</v>
          </cell>
          <cell r="G220" t="str">
            <v>17 716</v>
          </cell>
          <cell r="H220" t="str">
            <v>乗合</v>
          </cell>
          <cell r="I220" t="str">
            <v>トヨタコースター</v>
          </cell>
          <cell r="J220" t="str">
            <v>KC-HZB50</v>
          </cell>
          <cell r="K220" t="str">
            <v>KC-HZB50-0105264</v>
          </cell>
          <cell r="L220" t="str">
            <v>10 715</v>
          </cell>
          <cell r="M220">
            <v>3977400</v>
          </cell>
          <cell r="O220">
            <v>699</v>
          </cell>
          <cell r="P220">
            <v>258</v>
          </cell>
          <cell r="Q220">
            <v>202</v>
          </cell>
          <cell r="R220">
            <v>4885</v>
          </cell>
          <cell r="S220">
            <v>3290</v>
          </cell>
          <cell r="T220">
            <v>4.1599998474121094</v>
          </cell>
          <cell r="U220" t="str">
            <v>29</v>
          </cell>
          <cell r="W220">
            <v>0</v>
          </cell>
          <cell r="X220">
            <v>0</v>
          </cell>
          <cell r="Y220" t="str">
            <v>マイクロバス</v>
          </cell>
          <cell r="Z220">
            <v>0</v>
          </cell>
          <cell r="AA220">
            <v>0</v>
          </cell>
          <cell r="AB220">
            <v>0</v>
          </cell>
          <cell r="AD220" t="b">
            <v>0</v>
          </cell>
          <cell r="AE220" t="b">
            <v>0</v>
          </cell>
          <cell r="AF220">
            <v>12</v>
          </cell>
          <cell r="AG220">
            <v>7</v>
          </cell>
          <cell r="AH220" t="str">
            <v>普通</v>
          </cell>
          <cell r="AI220" t="str">
            <v>キャブオーバ</v>
          </cell>
          <cell r="AJ220" t="str">
            <v>軽油</v>
          </cell>
          <cell r="AL220" t="str">
            <v>1HZ</v>
          </cell>
          <cell r="AO220">
            <v>0</v>
          </cell>
          <cell r="AP220" t="str">
            <v>島根トヨタ自動車㈱　　　出雲営業所</v>
          </cell>
        </row>
        <row r="221">
          <cell r="B221" t="str">
            <v>出雲</v>
          </cell>
          <cell r="C221" t="str">
            <v>会計管理課</v>
          </cell>
          <cell r="D221" t="str">
            <v>出雲科学館</v>
          </cell>
          <cell r="E221">
            <v>0</v>
          </cell>
          <cell r="F221" t="str">
            <v>島根41く2596</v>
          </cell>
          <cell r="G221" t="str">
            <v>18 530</v>
          </cell>
          <cell r="H221" t="str">
            <v>貨物</v>
          </cell>
          <cell r="I221" t="str">
            <v>ダイハツハイゼットバン</v>
          </cell>
          <cell r="J221" t="str">
            <v>TE-S200V</v>
          </cell>
          <cell r="K221" t="str">
            <v>S200V-0090521</v>
          </cell>
          <cell r="L221" t="str">
            <v>14 529</v>
          </cell>
          <cell r="M221">
            <v>0</v>
          </cell>
          <cell r="O221">
            <v>339</v>
          </cell>
          <cell r="P221">
            <v>176</v>
          </cell>
          <cell r="Q221">
            <v>147</v>
          </cell>
          <cell r="R221">
            <v>1320</v>
          </cell>
          <cell r="S221">
            <v>860</v>
          </cell>
          <cell r="T221">
            <v>0.64999997615814209</v>
          </cell>
          <cell r="U221" t="str">
            <v>2/4</v>
          </cell>
          <cell r="W221">
            <v>0</v>
          </cell>
          <cell r="X221">
            <v>0</v>
          </cell>
          <cell r="Y221">
            <v>0</v>
          </cell>
          <cell r="Z221">
            <v>0</v>
          </cell>
          <cell r="AA221">
            <v>0</v>
          </cell>
          <cell r="AD221" t="b">
            <v>0</v>
          </cell>
          <cell r="AE221" t="b">
            <v>1</v>
          </cell>
          <cell r="AF221">
            <v>16</v>
          </cell>
          <cell r="AG221">
            <v>0</v>
          </cell>
          <cell r="AH221" t="str">
            <v>軽自動車</v>
          </cell>
          <cell r="AI221" t="str">
            <v>バン</v>
          </cell>
          <cell r="AJ221" t="str">
            <v>ガソリン</v>
          </cell>
          <cell r="AK221" t="str">
            <v>350/250</v>
          </cell>
          <cell r="AL221" t="str">
            <v>EF</v>
          </cell>
          <cell r="AO221">
            <v>0</v>
          </cell>
          <cell r="AP221" t="str">
            <v>島根ダイハツ販売㈱出雲店</v>
          </cell>
        </row>
        <row r="222">
          <cell r="B222" t="str">
            <v>出雲</v>
          </cell>
          <cell r="C222" t="str">
            <v>健康増進課</v>
          </cell>
          <cell r="D222" t="str">
            <v>出雲市温泉送迎バス</v>
          </cell>
          <cell r="E222">
            <v>0</v>
          </cell>
          <cell r="F222" t="str">
            <v>島根800さ1660</v>
          </cell>
          <cell r="G222" t="str">
            <v>17 7 5</v>
          </cell>
          <cell r="H222" t="str">
            <v>特殊</v>
          </cell>
          <cell r="I222" t="str">
            <v>ミツビシローザチェアデッキ</v>
          </cell>
          <cell r="J222" t="str">
            <v>KK-BE63CG</v>
          </cell>
          <cell r="K222" t="str">
            <v>BE63CG-200006</v>
          </cell>
          <cell r="L222" t="str">
            <v>13 7 4</v>
          </cell>
          <cell r="M222">
            <v>4960000</v>
          </cell>
          <cell r="O222">
            <v>699</v>
          </cell>
          <cell r="P222">
            <v>262</v>
          </cell>
          <cell r="Q222">
            <v>210</v>
          </cell>
          <cell r="R222">
            <v>5140</v>
          </cell>
          <cell r="S222">
            <v>3820</v>
          </cell>
          <cell r="T222">
            <v>4.2100000381469727</v>
          </cell>
          <cell r="U222" t="str">
            <v>24</v>
          </cell>
          <cell r="W222">
            <v>0</v>
          </cell>
          <cell r="X222">
            <v>0</v>
          </cell>
          <cell r="Y222">
            <v>0</v>
          </cell>
          <cell r="Z222">
            <v>0</v>
          </cell>
          <cell r="AA222">
            <v>0</v>
          </cell>
          <cell r="AD222" t="b">
            <v>0</v>
          </cell>
          <cell r="AE222" t="b">
            <v>0</v>
          </cell>
          <cell r="AF222">
            <v>15</v>
          </cell>
          <cell r="AG222">
            <v>7</v>
          </cell>
          <cell r="AH222" t="str">
            <v>普通</v>
          </cell>
          <cell r="AI222" t="str">
            <v>身体障害者輸送用</v>
          </cell>
          <cell r="AJ222" t="str">
            <v>軽油</v>
          </cell>
          <cell r="AL222" t="str">
            <v>4D33</v>
          </cell>
          <cell r="AO222">
            <v>0</v>
          </cell>
          <cell r="AP222" t="str">
            <v>三菱ふそう出雲支店</v>
          </cell>
        </row>
        <row r="223">
          <cell r="B223" t="str">
            <v>出雲</v>
          </cell>
          <cell r="C223" t="str">
            <v>健康増進課</v>
          </cell>
          <cell r="D223" t="str">
            <v>出雲保養センター</v>
          </cell>
          <cell r="E223">
            <v>0</v>
          </cell>
          <cell r="F223" t="str">
            <v>島根22さ2667</v>
          </cell>
          <cell r="G223" t="str">
            <v>18 328</v>
          </cell>
          <cell r="H223" t="str">
            <v>乗合</v>
          </cell>
          <cell r="I223" t="str">
            <v>トヨタコースター</v>
          </cell>
          <cell r="J223" t="str">
            <v>U-HZB50</v>
          </cell>
          <cell r="K223" t="str">
            <v>HZB50-0004410</v>
          </cell>
          <cell r="L223" t="str">
            <v xml:space="preserve"> 6 327</v>
          </cell>
          <cell r="M223">
            <v>4898700</v>
          </cell>
          <cell r="O223">
            <v>697</v>
          </cell>
          <cell r="P223">
            <v>260</v>
          </cell>
          <cell r="Q223">
            <v>203</v>
          </cell>
          <cell r="R223">
            <v>4805</v>
          </cell>
          <cell r="S223">
            <v>3300</v>
          </cell>
          <cell r="T223">
            <v>4.1599998474121094</v>
          </cell>
          <cell r="U223" t="str">
            <v>29</v>
          </cell>
          <cell r="W223">
            <v>0</v>
          </cell>
          <cell r="X223">
            <v>0</v>
          </cell>
          <cell r="Y223">
            <v>0</v>
          </cell>
          <cell r="Z223">
            <v>0</v>
          </cell>
          <cell r="AA223">
            <v>0</v>
          </cell>
          <cell r="AD223" t="b">
            <v>0</v>
          </cell>
          <cell r="AE223" t="b">
            <v>0</v>
          </cell>
          <cell r="AF223">
            <v>8</v>
          </cell>
          <cell r="AG223">
            <v>3</v>
          </cell>
          <cell r="AH223" t="str">
            <v>普通</v>
          </cell>
          <cell r="AI223" t="str">
            <v>キャブオーバ</v>
          </cell>
          <cell r="AJ223" t="str">
            <v>軽油</v>
          </cell>
          <cell r="AL223" t="str">
            <v>1HZ</v>
          </cell>
          <cell r="AO223">
            <v>0</v>
          </cell>
          <cell r="AP223" t="str">
            <v>島根トヨタ自動車㈱　　　出雲営業所</v>
          </cell>
        </row>
        <row r="224">
          <cell r="B224" t="str">
            <v>出雲</v>
          </cell>
          <cell r="C224" t="str">
            <v>健康増進課</v>
          </cell>
          <cell r="D224" t="str">
            <v>出雲保養センター</v>
          </cell>
          <cell r="E224">
            <v>0</v>
          </cell>
          <cell r="F224" t="str">
            <v>島根800さ1089</v>
          </cell>
          <cell r="G224" t="str">
            <v>18 924</v>
          </cell>
          <cell r="H224" t="str">
            <v>特殊</v>
          </cell>
          <cell r="I224" t="str">
            <v>ニッサンキャラバン</v>
          </cell>
          <cell r="J224" t="str">
            <v>GE-CQGE24改</v>
          </cell>
          <cell r="K224" t="str">
            <v>CQGE24-001427</v>
          </cell>
          <cell r="L224" t="str">
            <v>12 923</v>
          </cell>
          <cell r="M224">
            <v>3600000</v>
          </cell>
          <cell r="O224">
            <v>511</v>
          </cell>
          <cell r="P224">
            <v>225</v>
          </cell>
          <cell r="Q224">
            <v>169</v>
          </cell>
          <cell r="R224">
            <v>2650</v>
          </cell>
          <cell r="S224">
            <v>2100</v>
          </cell>
          <cell r="T224">
            <v>2.380000114440918</v>
          </cell>
          <cell r="U224" t="str">
            <v>10</v>
          </cell>
          <cell r="W224">
            <v>0</v>
          </cell>
          <cell r="X224">
            <v>0</v>
          </cell>
          <cell r="Y224">
            <v>0</v>
          </cell>
          <cell r="Z224">
            <v>0</v>
          </cell>
          <cell r="AA224">
            <v>0</v>
          </cell>
          <cell r="AD224" t="b">
            <v>0</v>
          </cell>
          <cell r="AE224" t="b">
            <v>0</v>
          </cell>
          <cell r="AF224">
            <v>14</v>
          </cell>
          <cell r="AG224">
            <v>9</v>
          </cell>
          <cell r="AH224" t="str">
            <v>普通</v>
          </cell>
          <cell r="AI224" t="str">
            <v>身体障害輸送車</v>
          </cell>
          <cell r="AJ224" t="str">
            <v>ガソリン</v>
          </cell>
          <cell r="AL224" t="str">
            <v>KA24</v>
          </cell>
          <cell r="AO224">
            <v>0</v>
          </cell>
          <cell r="AP224" t="str">
            <v>島根日産自動車㈱出雲支店</v>
          </cell>
        </row>
        <row r="225">
          <cell r="B225" t="str">
            <v>出雲</v>
          </cell>
          <cell r="C225" t="str">
            <v>秘書課</v>
          </cell>
          <cell r="D225" t="str">
            <v>助役車</v>
          </cell>
          <cell r="E225">
            <v>0</v>
          </cell>
          <cell r="F225" t="str">
            <v>島根33そ1100</v>
          </cell>
          <cell r="G225" t="str">
            <v>17 418</v>
          </cell>
          <cell r="H225" t="str">
            <v>乗用</v>
          </cell>
          <cell r="I225" t="str">
            <v>トヨタクラウン</v>
          </cell>
          <cell r="J225" t="str">
            <v>E-JZS135</v>
          </cell>
          <cell r="K225" t="str">
            <v>JZS135-0006533</v>
          </cell>
          <cell r="L225" t="str">
            <v xml:space="preserve"> 7 417</v>
          </cell>
          <cell r="M225">
            <v>4501100</v>
          </cell>
          <cell r="O225">
            <v>486</v>
          </cell>
          <cell r="P225">
            <v>144</v>
          </cell>
          <cell r="Q225">
            <v>172</v>
          </cell>
          <cell r="R225">
            <v>1955</v>
          </cell>
          <cell r="S225">
            <v>1680</v>
          </cell>
          <cell r="T225">
            <v>2.9900000095367432</v>
          </cell>
          <cell r="U225" t="str">
            <v>5</v>
          </cell>
          <cell r="W225">
            <v>0</v>
          </cell>
          <cell r="X225">
            <v>0</v>
          </cell>
          <cell r="Y225">
            <v>0</v>
          </cell>
          <cell r="Z225">
            <v>0</v>
          </cell>
          <cell r="AA225">
            <v>0</v>
          </cell>
          <cell r="AD225" t="b">
            <v>0</v>
          </cell>
          <cell r="AE225" t="b">
            <v>0</v>
          </cell>
          <cell r="AF225">
            <v>9</v>
          </cell>
          <cell r="AG225">
            <v>4</v>
          </cell>
          <cell r="AH225" t="str">
            <v>普通</v>
          </cell>
          <cell r="AI225" t="str">
            <v>箱型</v>
          </cell>
          <cell r="AJ225" t="str">
            <v>ガソリン</v>
          </cell>
          <cell r="AL225" t="str">
            <v>2JZ</v>
          </cell>
          <cell r="AO225">
            <v>0</v>
          </cell>
          <cell r="AP225" t="str">
            <v>島根トヨタ自動車㈱　　　出雲営業所</v>
          </cell>
        </row>
        <row r="226">
          <cell r="B226" t="str">
            <v>出雲</v>
          </cell>
          <cell r="C226" t="str">
            <v>秘書室</v>
          </cell>
          <cell r="D226" t="str">
            <v>助役車</v>
          </cell>
          <cell r="E226">
            <v>0</v>
          </cell>
          <cell r="F226" t="str">
            <v>島根33そ1100</v>
          </cell>
          <cell r="G226" t="str">
            <v>18 418</v>
          </cell>
          <cell r="H226" t="str">
            <v>乗用</v>
          </cell>
          <cell r="I226" t="str">
            <v>トヨタクラウン</v>
          </cell>
          <cell r="J226" t="str">
            <v>E-JZS135</v>
          </cell>
          <cell r="K226" t="str">
            <v>JZS135-0006533</v>
          </cell>
          <cell r="L226" t="str">
            <v xml:space="preserve"> 7 420</v>
          </cell>
          <cell r="M226">
            <v>0</v>
          </cell>
          <cell r="O226">
            <v>486</v>
          </cell>
          <cell r="P226">
            <v>144</v>
          </cell>
          <cell r="Q226">
            <v>172</v>
          </cell>
          <cell r="R226">
            <v>1955</v>
          </cell>
          <cell r="S226">
            <v>1680</v>
          </cell>
          <cell r="T226">
            <v>2.9900000095367432</v>
          </cell>
          <cell r="U226" t="str">
            <v>5</v>
          </cell>
          <cell r="W226">
            <v>0</v>
          </cell>
          <cell r="X226">
            <v>0</v>
          </cell>
          <cell r="Y226">
            <v>0</v>
          </cell>
          <cell r="Z226">
            <v>0</v>
          </cell>
          <cell r="AD226" t="b">
            <v>0</v>
          </cell>
          <cell r="AE226" t="b">
            <v>0</v>
          </cell>
          <cell r="AF226">
            <v>9</v>
          </cell>
          <cell r="AG226">
            <v>4</v>
          </cell>
          <cell r="AH226" t="str">
            <v>普通</v>
          </cell>
          <cell r="AI226" t="str">
            <v>箱型</v>
          </cell>
          <cell r="AJ226" t="str">
            <v>ガソリン</v>
          </cell>
          <cell r="AL226" t="str">
            <v>2JZ</v>
          </cell>
          <cell r="AO226">
            <v>0</v>
          </cell>
          <cell r="AP226" t="str">
            <v>島根トヨタ自動車㈱　　　出雲営業所</v>
          </cell>
        </row>
        <row r="227">
          <cell r="B227" t="str">
            <v>出雲</v>
          </cell>
          <cell r="C227" t="str">
            <v>政策課</v>
          </cell>
          <cell r="D227" t="str">
            <v>上津ｺﾐｭﾆﾃｨｾﾝﾀｰ</v>
          </cell>
          <cell r="E227">
            <v>0</v>
          </cell>
          <cell r="F227" t="str">
            <v>島根40ら4381</v>
          </cell>
          <cell r="G227" t="str">
            <v>18 529</v>
          </cell>
          <cell r="H227" t="str">
            <v>貨物</v>
          </cell>
          <cell r="I227" t="str">
            <v>ミツビシミニキャブバン</v>
          </cell>
          <cell r="J227" t="str">
            <v>V-U41V</v>
          </cell>
          <cell r="K227" t="str">
            <v>U41V-0403741</v>
          </cell>
          <cell r="L227" t="str">
            <v xml:space="preserve"> 8 528</v>
          </cell>
          <cell r="M227">
            <v>786920</v>
          </cell>
          <cell r="O227">
            <v>329</v>
          </cell>
          <cell r="P227">
            <v>193</v>
          </cell>
          <cell r="Q227">
            <v>139</v>
          </cell>
          <cell r="R227">
            <v>1280</v>
          </cell>
          <cell r="S227">
            <v>810</v>
          </cell>
          <cell r="T227">
            <v>0.64999997615814209</v>
          </cell>
          <cell r="U227" t="str">
            <v>2/4</v>
          </cell>
          <cell r="W227">
            <v>0</v>
          </cell>
          <cell r="X227">
            <v>0</v>
          </cell>
          <cell r="Y227">
            <v>0</v>
          </cell>
          <cell r="Z227">
            <v>0</v>
          </cell>
          <cell r="AA227">
            <v>0</v>
          </cell>
          <cell r="AD227" t="b">
            <v>0</v>
          </cell>
          <cell r="AE227" t="b">
            <v>0</v>
          </cell>
          <cell r="AF227">
            <v>10</v>
          </cell>
          <cell r="AG227">
            <v>0</v>
          </cell>
          <cell r="AH227" t="str">
            <v>軽自動車</v>
          </cell>
          <cell r="AI227" t="str">
            <v>バン</v>
          </cell>
          <cell r="AJ227" t="str">
            <v>ガソリン</v>
          </cell>
          <cell r="AK227" t="str">
            <v>350/250</v>
          </cell>
          <cell r="AL227" t="str">
            <v>3G83</v>
          </cell>
          <cell r="AO227">
            <v>0</v>
          </cell>
          <cell r="AP227" t="str">
            <v>島根三菱自動車販売㈱出雲店</v>
          </cell>
        </row>
        <row r="228">
          <cell r="B228" t="str">
            <v>出雲</v>
          </cell>
          <cell r="C228" t="str">
            <v>政策課</v>
          </cell>
          <cell r="D228" t="str">
            <v>神西ｺﾐｭﾆﾃｨｾﾝﾀｰ</v>
          </cell>
          <cell r="E228">
            <v>0</v>
          </cell>
          <cell r="F228" t="str">
            <v>島根40め8656</v>
          </cell>
          <cell r="G228" t="str">
            <v>17 620</v>
          </cell>
          <cell r="H228" t="str">
            <v>貨物</v>
          </cell>
          <cell r="I228" t="str">
            <v>スズキエブリィバン</v>
          </cell>
          <cell r="J228" t="str">
            <v>V-DE51V</v>
          </cell>
          <cell r="K228" t="str">
            <v>DE51V-614129</v>
          </cell>
          <cell r="L228" t="str">
            <v xml:space="preserve"> 5 619</v>
          </cell>
          <cell r="M228">
            <v>700000</v>
          </cell>
          <cell r="O228">
            <v>329</v>
          </cell>
          <cell r="P228">
            <v>174</v>
          </cell>
          <cell r="Q228">
            <v>139</v>
          </cell>
          <cell r="R228">
            <v>1240</v>
          </cell>
          <cell r="S228">
            <v>770</v>
          </cell>
          <cell r="T228">
            <v>0.64999997615814209</v>
          </cell>
          <cell r="U228" t="str">
            <v>2/4</v>
          </cell>
          <cell r="W228">
            <v>0</v>
          </cell>
          <cell r="X228">
            <v>0</v>
          </cell>
          <cell r="Y228">
            <v>0</v>
          </cell>
          <cell r="Z228">
            <v>0</v>
          </cell>
          <cell r="AA228">
            <v>0</v>
          </cell>
          <cell r="AD228" t="b">
            <v>0</v>
          </cell>
          <cell r="AE228" t="b">
            <v>0</v>
          </cell>
          <cell r="AF228">
            <v>7</v>
          </cell>
          <cell r="AG228">
            <v>0</v>
          </cell>
          <cell r="AH228" t="str">
            <v>軽自動車</v>
          </cell>
          <cell r="AI228" t="str">
            <v>バン</v>
          </cell>
          <cell r="AJ228" t="str">
            <v>ガソリン</v>
          </cell>
          <cell r="AK228" t="str">
            <v>350/250</v>
          </cell>
          <cell r="AL228" t="str">
            <v>F6A</v>
          </cell>
          <cell r="AO228">
            <v>0</v>
          </cell>
          <cell r="AP228" t="str">
            <v>㈱スズキ自販島根出雲営業所</v>
          </cell>
        </row>
        <row r="229">
          <cell r="B229" t="str">
            <v>出雲</v>
          </cell>
          <cell r="C229" t="str">
            <v>政策課</v>
          </cell>
          <cell r="D229" t="str">
            <v>神門ｺﾐｭﾆﾃｨｾﾝﾀｰ</v>
          </cell>
          <cell r="E229">
            <v>0</v>
          </cell>
          <cell r="F229" t="str">
            <v>島根41あ9643</v>
          </cell>
          <cell r="G229" t="str">
            <v>18 4 9</v>
          </cell>
          <cell r="H229" t="str">
            <v>貨物</v>
          </cell>
          <cell r="I229" t="str">
            <v>スズキエブリィバン</v>
          </cell>
          <cell r="J229" t="str">
            <v>V-DE51V</v>
          </cell>
          <cell r="K229" t="str">
            <v>DE51V-881167</v>
          </cell>
          <cell r="L229" t="str">
            <v>10 3 8</v>
          </cell>
          <cell r="M229">
            <v>778785</v>
          </cell>
          <cell r="O229">
            <v>329</v>
          </cell>
          <cell r="P229">
            <v>186</v>
          </cell>
          <cell r="Q229">
            <v>139</v>
          </cell>
          <cell r="R229">
            <v>1270</v>
          </cell>
          <cell r="S229">
            <v>800</v>
          </cell>
          <cell r="T229">
            <v>0.64999997615814209</v>
          </cell>
          <cell r="U229" t="str">
            <v>2/4</v>
          </cell>
          <cell r="W229">
            <v>0</v>
          </cell>
          <cell r="X229">
            <v>0</v>
          </cell>
          <cell r="Y229">
            <v>0</v>
          </cell>
          <cell r="Z229">
            <v>0</v>
          </cell>
          <cell r="AA229">
            <v>0</v>
          </cell>
          <cell r="AD229" t="b">
            <v>0</v>
          </cell>
          <cell r="AE229" t="b">
            <v>0</v>
          </cell>
          <cell r="AF229">
            <v>12</v>
          </cell>
          <cell r="AG229">
            <v>0</v>
          </cell>
          <cell r="AH229" t="str">
            <v>軽自動車</v>
          </cell>
          <cell r="AI229" t="str">
            <v>バン</v>
          </cell>
          <cell r="AJ229" t="str">
            <v>ガソリン</v>
          </cell>
          <cell r="AK229" t="str">
            <v>350/250</v>
          </cell>
          <cell r="AL229" t="str">
            <v>F6A</v>
          </cell>
          <cell r="AO229">
            <v>0</v>
          </cell>
          <cell r="AP229" t="str">
            <v>㈱スズキ自販島根出雲営業所</v>
          </cell>
        </row>
        <row r="230">
          <cell r="B230" t="str">
            <v>出雲</v>
          </cell>
          <cell r="C230" t="str">
            <v>政策課</v>
          </cell>
          <cell r="D230" t="str">
            <v>川跡ｺﾐｭﾆﾃｨｾﾝﾀｰ</v>
          </cell>
          <cell r="E230">
            <v>0</v>
          </cell>
          <cell r="F230" t="str">
            <v>島根40ら4383</v>
          </cell>
          <cell r="G230" t="str">
            <v>18 529</v>
          </cell>
          <cell r="H230" t="str">
            <v>貨物</v>
          </cell>
          <cell r="I230" t="str">
            <v>ミツビシミニキャブバン</v>
          </cell>
          <cell r="J230" t="str">
            <v>V-U41V</v>
          </cell>
          <cell r="K230" t="str">
            <v>U41V-0407506</v>
          </cell>
          <cell r="L230" t="str">
            <v xml:space="preserve"> 8 528</v>
          </cell>
          <cell r="M230">
            <v>806490</v>
          </cell>
          <cell r="O230">
            <v>329</v>
          </cell>
          <cell r="P230">
            <v>191</v>
          </cell>
          <cell r="Q230">
            <v>139</v>
          </cell>
          <cell r="R230">
            <v>1260</v>
          </cell>
          <cell r="S230">
            <v>790</v>
          </cell>
          <cell r="T230">
            <v>0.64999997615814209</v>
          </cell>
          <cell r="U230" t="str">
            <v>2/4</v>
          </cell>
          <cell r="W230">
            <v>0</v>
          </cell>
          <cell r="X230">
            <v>0</v>
          </cell>
          <cell r="Y230">
            <v>0</v>
          </cell>
          <cell r="Z230">
            <v>0</v>
          </cell>
          <cell r="AA230">
            <v>0</v>
          </cell>
          <cell r="AD230" t="b">
            <v>0</v>
          </cell>
          <cell r="AE230" t="b">
            <v>0</v>
          </cell>
          <cell r="AF230">
            <v>10</v>
          </cell>
          <cell r="AG230">
            <v>0</v>
          </cell>
          <cell r="AH230" t="str">
            <v>軽自動車</v>
          </cell>
          <cell r="AI230" t="str">
            <v>バン</v>
          </cell>
          <cell r="AJ230" t="str">
            <v>ガソリン</v>
          </cell>
          <cell r="AK230" t="str">
            <v>350/250</v>
          </cell>
          <cell r="AL230" t="str">
            <v>3G83</v>
          </cell>
          <cell r="AO230">
            <v>0</v>
          </cell>
          <cell r="AP230" t="str">
            <v>島根三菱自動車販売㈱出雲店</v>
          </cell>
        </row>
        <row r="231">
          <cell r="B231" t="str">
            <v>出雲</v>
          </cell>
          <cell r="C231" t="str">
            <v>政策課</v>
          </cell>
          <cell r="D231" t="str">
            <v>大津ｺﾐｭﾆﾃｨｾﾝﾀｰ</v>
          </cell>
          <cell r="E231">
            <v>0</v>
          </cell>
          <cell r="F231" t="str">
            <v>島根40ら4377</v>
          </cell>
          <cell r="G231" t="str">
            <v>18 529</v>
          </cell>
          <cell r="H231" t="str">
            <v>貨物</v>
          </cell>
          <cell r="I231" t="str">
            <v>ミツビシミニキャブバン</v>
          </cell>
          <cell r="J231" t="str">
            <v>V-U42V</v>
          </cell>
          <cell r="K231" t="str">
            <v>U42V-0403672</v>
          </cell>
          <cell r="L231" t="str">
            <v xml:space="preserve"> 8 528</v>
          </cell>
          <cell r="M231">
            <v>786920</v>
          </cell>
          <cell r="O231">
            <v>329</v>
          </cell>
          <cell r="P231">
            <v>193</v>
          </cell>
          <cell r="Q231">
            <v>139</v>
          </cell>
          <cell r="R231">
            <v>1280</v>
          </cell>
          <cell r="S231">
            <v>810</v>
          </cell>
          <cell r="T231">
            <v>0.64999997615814209</v>
          </cell>
          <cell r="U231" t="str">
            <v>2/4</v>
          </cell>
          <cell r="W231">
            <v>0</v>
          </cell>
          <cell r="X231">
            <v>0</v>
          </cell>
          <cell r="Y231">
            <v>0</v>
          </cell>
          <cell r="Z231">
            <v>0</v>
          </cell>
          <cell r="AA231">
            <v>0</v>
          </cell>
          <cell r="AD231" t="b">
            <v>0</v>
          </cell>
          <cell r="AE231" t="b">
            <v>0</v>
          </cell>
          <cell r="AF231">
            <v>10</v>
          </cell>
          <cell r="AG231">
            <v>0</v>
          </cell>
          <cell r="AH231" t="str">
            <v>軽自動車</v>
          </cell>
          <cell r="AI231" t="str">
            <v>バン</v>
          </cell>
          <cell r="AJ231" t="str">
            <v>ガソリン</v>
          </cell>
          <cell r="AK231" t="str">
            <v>350/250</v>
          </cell>
          <cell r="AL231" t="str">
            <v>3G83</v>
          </cell>
          <cell r="AO231">
            <v>0</v>
          </cell>
          <cell r="AP231" t="str">
            <v>島根三菱自動車㈱出雲店</v>
          </cell>
        </row>
        <row r="232">
          <cell r="B232" t="str">
            <v>出雲</v>
          </cell>
          <cell r="C232" t="str">
            <v>地籍調査課</v>
          </cell>
          <cell r="D232" t="str">
            <v>地籍1号</v>
          </cell>
          <cell r="E232">
            <v>0</v>
          </cell>
          <cell r="F232" t="str">
            <v>島根41こ6674</v>
          </cell>
          <cell r="G232" t="str">
            <v>18 830</v>
          </cell>
          <cell r="H232" t="str">
            <v>貨物</v>
          </cell>
          <cell r="I232" t="str">
            <v>ダイハツハイゼットバン</v>
          </cell>
          <cell r="J232" t="str">
            <v>GBD-S200V</v>
          </cell>
          <cell r="K232" t="str">
            <v>S200V-0153111</v>
          </cell>
          <cell r="L232" t="str">
            <v>16 910</v>
          </cell>
          <cell r="M232">
            <v>815430</v>
          </cell>
          <cell r="O232">
            <v>339</v>
          </cell>
          <cell r="P232">
            <v>185</v>
          </cell>
          <cell r="Q232">
            <v>147</v>
          </cell>
          <cell r="R232">
            <v>1340</v>
          </cell>
          <cell r="S232">
            <v>870</v>
          </cell>
          <cell r="T232">
            <v>0.64999997615814209</v>
          </cell>
          <cell r="U232" t="str">
            <v>2/4</v>
          </cell>
          <cell r="W232">
            <v>0</v>
          </cell>
          <cell r="X232">
            <v>0</v>
          </cell>
          <cell r="Y232">
            <v>0</v>
          </cell>
          <cell r="Z232">
            <v>0</v>
          </cell>
          <cell r="AA232">
            <v>0</v>
          </cell>
          <cell r="AD232" t="b">
            <v>0</v>
          </cell>
          <cell r="AE232" t="b">
            <v>0</v>
          </cell>
          <cell r="AF232">
            <v>18</v>
          </cell>
          <cell r="AG232">
            <v>9</v>
          </cell>
          <cell r="AH232" t="str">
            <v>軽自動車</v>
          </cell>
          <cell r="AI232" t="str">
            <v>バン</v>
          </cell>
          <cell r="AJ232" t="str">
            <v>ガソリン</v>
          </cell>
          <cell r="AK232" t="str">
            <v>350/250</v>
          </cell>
          <cell r="AL232" t="str">
            <v>EF</v>
          </cell>
          <cell r="AO232">
            <v>0</v>
          </cell>
          <cell r="AP232" t="str">
            <v>島根ダイハツ販売㈱　　出雲店</v>
          </cell>
        </row>
        <row r="233">
          <cell r="B233" t="str">
            <v>出雲</v>
          </cell>
          <cell r="C233" t="str">
            <v>地籍調査課</v>
          </cell>
          <cell r="D233" t="str">
            <v>地籍2号</v>
          </cell>
          <cell r="E233">
            <v>0</v>
          </cell>
          <cell r="F233" t="str">
            <v>島根500ぬ495</v>
          </cell>
          <cell r="G233" t="str">
            <v>19 912</v>
          </cell>
          <cell r="H233" t="str">
            <v>乗用</v>
          </cell>
          <cell r="I233" t="str">
            <v>ニッサンキューブ</v>
          </cell>
          <cell r="J233" t="str">
            <v>CBA-BGZ11</v>
          </cell>
          <cell r="K233" t="str">
            <v>BGZ11-655522</v>
          </cell>
          <cell r="L233" t="str">
            <v>16 911</v>
          </cell>
          <cell r="M233">
            <v>1341900</v>
          </cell>
          <cell r="O233">
            <v>390</v>
          </cell>
          <cell r="P233">
            <v>164</v>
          </cell>
          <cell r="Q233">
            <v>167</v>
          </cell>
          <cell r="R233">
            <v>1555</v>
          </cell>
          <cell r="S233">
            <v>1170</v>
          </cell>
          <cell r="T233">
            <v>1.3799999952316284</v>
          </cell>
          <cell r="U233" t="str">
            <v>7</v>
          </cell>
          <cell r="W233">
            <v>0</v>
          </cell>
          <cell r="X233">
            <v>0</v>
          </cell>
          <cell r="Y233">
            <v>0</v>
          </cell>
          <cell r="Z233">
            <v>0</v>
          </cell>
          <cell r="AA233">
            <v>0</v>
          </cell>
          <cell r="AD233" t="b">
            <v>0</v>
          </cell>
          <cell r="AE233" t="b">
            <v>0</v>
          </cell>
          <cell r="AF233">
            <v>18</v>
          </cell>
          <cell r="AG233">
            <v>9</v>
          </cell>
          <cell r="AH233" t="str">
            <v>小型</v>
          </cell>
          <cell r="AI233" t="str">
            <v>ステーションワゴン</v>
          </cell>
          <cell r="AJ233" t="str">
            <v>ガソリン</v>
          </cell>
          <cell r="AL233" t="str">
            <v>CR14</v>
          </cell>
          <cell r="AO233">
            <v>0</v>
          </cell>
          <cell r="AP233" t="str">
            <v>㈱日産サティオ島根　　　出雲支店</v>
          </cell>
        </row>
        <row r="234">
          <cell r="B234" t="str">
            <v>出雲</v>
          </cell>
          <cell r="C234" t="str">
            <v>政策課</v>
          </cell>
          <cell r="D234" t="str">
            <v>朝山ｺﾐｭﾆﾃｨｾﾝﾀｰ</v>
          </cell>
          <cell r="E234">
            <v>0</v>
          </cell>
          <cell r="F234" t="str">
            <v>島根40ら4380</v>
          </cell>
          <cell r="G234" t="str">
            <v>18 529</v>
          </cell>
          <cell r="H234" t="str">
            <v>貨物</v>
          </cell>
          <cell r="I234" t="str">
            <v>ミツビシミニキャブバン</v>
          </cell>
          <cell r="J234" t="str">
            <v>V-U42V</v>
          </cell>
          <cell r="K234" t="str">
            <v>U42V-040234</v>
          </cell>
          <cell r="L234" t="str">
            <v xml:space="preserve"> 8 528</v>
          </cell>
          <cell r="M234">
            <v>786920</v>
          </cell>
          <cell r="O234">
            <v>329</v>
          </cell>
          <cell r="P234">
            <v>193</v>
          </cell>
          <cell r="Q234">
            <v>139</v>
          </cell>
          <cell r="R234">
            <v>1280</v>
          </cell>
          <cell r="S234">
            <v>810</v>
          </cell>
          <cell r="T234">
            <v>0.64999997615814209</v>
          </cell>
          <cell r="U234" t="str">
            <v>2/4</v>
          </cell>
          <cell r="W234">
            <v>0</v>
          </cell>
          <cell r="X234">
            <v>0</v>
          </cell>
          <cell r="Y234">
            <v>0</v>
          </cell>
          <cell r="Z234">
            <v>0</v>
          </cell>
          <cell r="AA234">
            <v>0</v>
          </cell>
          <cell r="AD234" t="b">
            <v>0</v>
          </cell>
          <cell r="AE234" t="b">
            <v>0</v>
          </cell>
          <cell r="AF234">
            <v>10</v>
          </cell>
          <cell r="AG234">
            <v>0</v>
          </cell>
          <cell r="AH234" t="str">
            <v>軽自動車</v>
          </cell>
          <cell r="AI234" t="str">
            <v>バン</v>
          </cell>
          <cell r="AJ234" t="str">
            <v>ガソリン</v>
          </cell>
          <cell r="AK234" t="str">
            <v>350/250</v>
          </cell>
          <cell r="AL234" t="str">
            <v>3G83</v>
          </cell>
          <cell r="AO234">
            <v>0</v>
          </cell>
          <cell r="AP234" t="str">
            <v>島根三菱自動車販売㈱出雲店</v>
          </cell>
        </row>
        <row r="235">
          <cell r="B235" t="str">
            <v>出雲</v>
          </cell>
          <cell r="C235" t="str">
            <v>政策課</v>
          </cell>
          <cell r="D235" t="str">
            <v>長浜ｺﾐｭﾆﾃｨｾﾝﾀｰ</v>
          </cell>
          <cell r="E235">
            <v>0</v>
          </cell>
          <cell r="F235" t="str">
            <v>島根40ら4376</v>
          </cell>
          <cell r="G235" t="str">
            <v>18 529</v>
          </cell>
          <cell r="H235" t="str">
            <v>貨物</v>
          </cell>
          <cell r="I235" t="str">
            <v>ミツビシミニキャブバン</v>
          </cell>
          <cell r="J235" t="str">
            <v>V-U42V</v>
          </cell>
          <cell r="K235" t="str">
            <v>U42V-0403684</v>
          </cell>
          <cell r="L235" t="str">
            <v xml:space="preserve"> 8 528</v>
          </cell>
          <cell r="M235">
            <v>786920</v>
          </cell>
          <cell r="O235">
            <v>329</v>
          </cell>
          <cell r="P235">
            <v>193</v>
          </cell>
          <cell r="Q235">
            <v>139</v>
          </cell>
          <cell r="R235">
            <v>1280</v>
          </cell>
          <cell r="S235">
            <v>810</v>
          </cell>
          <cell r="T235">
            <v>0.64999997615814209</v>
          </cell>
          <cell r="U235" t="str">
            <v>2/4</v>
          </cell>
          <cell r="W235">
            <v>0</v>
          </cell>
          <cell r="X235">
            <v>0</v>
          </cell>
          <cell r="Y235">
            <v>0</v>
          </cell>
          <cell r="Z235">
            <v>0</v>
          </cell>
          <cell r="AA235">
            <v>0</v>
          </cell>
          <cell r="AD235" t="b">
            <v>0</v>
          </cell>
          <cell r="AE235" t="b">
            <v>0</v>
          </cell>
          <cell r="AF235">
            <v>10</v>
          </cell>
          <cell r="AG235">
            <v>0</v>
          </cell>
          <cell r="AH235" t="str">
            <v>軽自動車</v>
          </cell>
          <cell r="AI235" t="str">
            <v>バン</v>
          </cell>
          <cell r="AJ235" t="str">
            <v>ガソリン</v>
          </cell>
          <cell r="AK235" t="str">
            <v>350/250</v>
          </cell>
          <cell r="AL235" t="str">
            <v>3G83</v>
          </cell>
          <cell r="AO235">
            <v>0</v>
          </cell>
          <cell r="AP235" t="str">
            <v>島根三菱自動車販売㈱出雲店</v>
          </cell>
        </row>
        <row r="236">
          <cell r="B236" t="str">
            <v>出雲</v>
          </cell>
          <cell r="C236" t="str">
            <v>政策課</v>
          </cell>
          <cell r="D236" t="str">
            <v>鳶巣ｺﾐｭﾆﾃｨｾﾝﾀｰ</v>
          </cell>
          <cell r="E236">
            <v>0</v>
          </cell>
          <cell r="F236" t="str">
            <v>島根40ら4384</v>
          </cell>
          <cell r="G236" t="str">
            <v>18 529</v>
          </cell>
          <cell r="H236" t="str">
            <v>貨物</v>
          </cell>
          <cell r="I236" t="str">
            <v>ミツビシミニキャブバン</v>
          </cell>
          <cell r="J236" t="str">
            <v>V-U41V</v>
          </cell>
          <cell r="K236" t="str">
            <v>U41V-0407484</v>
          </cell>
          <cell r="L236" t="str">
            <v xml:space="preserve"> 8 528</v>
          </cell>
          <cell r="M236">
            <v>806490</v>
          </cell>
          <cell r="O236">
            <v>329</v>
          </cell>
          <cell r="P236">
            <v>191</v>
          </cell>
          <cell r="Q236">
            <v>139</v>
          </cell>
          <cell r="R236">
            <v>1260</v>
          </cell>
          <cell r="S236">
            <v>790</v>
          </cell>
          <cell r="T236">
            <v>0.64999997615814209</v>
          </cell>
          <cell r="U236" t="str">
            <v>2/4</v>
          </cell>
          <cell r="W236">
            <v>0</v>
          </cell>
          <cell r="X236">
            <v>0</v>
          </cell>
          <cell r="Y236">
            <v>0</v>
          </cell>
          <cell r="Z236">
            <v>0</v>
          </cell>
          <cell r="AA236">
            <v>0</v>
          </cell>
          <cell r="AD236" t="b">
            <v>0</v>
          </cell>
          <cell r="AE236" t="b">
            <v>0</v>
          </cell>
          <cell r="AF236">
            <v>10</v>
          </cell>
          <cell r="AG236">
            <v>0</v>
          </cell>
          <cell r="AH236" t="str">
            <v>軽自動車</v>
          </cell>
          <cell r="AI236" t="str">
            <v>バン</v>
          </cell>
          <cell r="AJ236" t="str">
            <v>ガソリン</v>
          </cell>
          <cell r="AK236" t="str">
            <v>350/250</v>
          </cell>
          <cell r="AL236" t="str">
            <v>3G83</v>
          </cell>
          <cell r="AO236">
            <v>0</v>
          </cell>
          <cell r="AP236" t="str">
            <v>島根三菱自動車販売㈱出雲店</v>
          </cell>
        </row>
        <row r="237">
          <cell r="B237" t="str">
            <v>出雲</v>
          </cell>
          <cell r="C237" t="str">
            <v>政策課</v>
          </cell>
          <cell r="D237" t="str">
            <v>稗原ｺﾐｭﾆﾃｨｾﾝﾀｰ</v>
          </cell>
          <cell r="E237">
            <v>0</v>
          </cell>
          <cell r="F237" t="str">
            <v>島根40ら4379</v>
          </cell>
          <cell r="G237" t="str">
            <v>18 529</v>
          </cell>
          <cell r="H237" t="str">
            <v>貨物</v>
          </cell>
          <cell r="I237" t="str">
            <v>ミツビシミニキャブバン</v>
          </cell>
          <cell r="J237" t="str">
            <v>V-U42V</v>
          </cell>
          <cell r="K237" t="str">
            <v>U42V-0403720</v>
          </cell>
          <cell r="L237" t="str">
            <v xml:space="preserve"> 8 528</v>
          </cell>
          <cell r="M237">
            <v>786920</v>
          </cell>
          <cell r="O237">
            <v>329</v>
          </cell>
          <cell r="P237">
            <v>193</v>
          </cell>
          <cell r="Q237">
            <v>139</v>
          </cell>
          <cell r="R237">
            <v>1280</v>
          </cell>
          <cell r="S237">
            <v>810</v>
          </cell>
          <cell r="T237">
            <v>0.64999997615814209</v>
          </cell>
          <cell r="U237" t="str">
            <v>2/4</v>
          </cell>
          <cell r="W237">
            <v>0</v>
          </cell>
          <cell r="X237">
            <v>0</v>
          </cell>
          <cell r="Y237">
            <v>0</v>
          </cell>
          <cell r="Z237">
            <v>0</v>
          </cell>
          <cell r="AA237">
            <v>0</v>
          </cell>
          <cell r="AD237" t="b">
            <v>0</v>
          </cell>
          <cell r="AE237" t="b">
            <v>0</v>
          </cell>
          <cell r="AF237">
            <v>10</v>
          </cell>
          <cell r="AG237">
            <v>0</v>
          </cell>
          <cell r="AH237" t="str">
            <v>軽自動車</v>
          </cell>
          <cell r="AI237" t="str">
            <v>バン</v>
          </cell>
          <cell r="AJ237" t="str">
            <v>ガソリン</v>
          </cell>
          <cell r="AK237" t="str">
            <v>350/250</v>
          </cell>
          <cell r="AL237" t="str">
            <v>3G83</v>
          </cell>
          <cell r="AO237">
            <v>0</v>
          </cell>
          <cell r="AP237" t="str">
            <v>島根三菱自動車販売㈱出雲店</v>
          </cell>
        </row>
        <row r="238">
          <cell r="B238" t="str">
            <v>出雲</v>
          </cell>
          <cell r="C238" t="str">
            <v>健康増進課</v>
          </cell>
          <cell r="D238" t="str">
            <v>北山温泉</v>
          </cell>
          <cell r="E238">
            <v>0</v>
          </cell>
          <cell r="F238" t="str">
            <v>島根22さ3032</v>
          </cell>
          <cell r="G238" t="str">
            <v>18 317</v>
          </cell>
          <cell r="H238" t="str">
            <v>乗合</v>
          </cell>
          <cell r="I238" t="str">
            <v>トヨタコースター</v>
          </cell>
          <cell r="J238" t="str">
            <v>KC-HZB50</v>
          </cell>
          <cell r="K238" t="str">
            <v>KZB50-0107140</v>
          </cell>
          <cell r="L238" t="str">
            <v>11 316</v>
          </cell>
          <cell r="M238">
            <v>3650850</v>
          </cell>
          <cell r="O238">
            <v>690</v>
          </cell>
          <cell r="P238">
            <v>258</v>
          </cell>
          <cell r="Q238">
            <v>202</v>
          </cell>
          <cell r="R238">
            <v>4885</v>
          </cell>
          <cell r="S238">
            <v>3290</v>
          </cell>
          <cell r="T238">
            <v>4.1599998474121094</v>
          </cell>
          <cell r="U238" t="str">
            <v>29</v>
          </cell>
          <cell r="W238">
            <v>0</v>
          </cell>
          <cell r="X238">
            <v>0</v>
          </cell>
          <cell r="Y238">
            <v>0</v>
          </cell>
          <cell r="Z238">
            <v>0</v>
          </cell>
          <cell r="AA238">
            <v>0</v>
          </cell>
          <cell r="AD238" t="b">
            <v>0</v>
          </cell>
          <cell r="AE238" t="b">
            <v>0</v>
          </cell>
          <cell r="AF238">
            <v>13</v>
          </cell>
          <cell r="AG238">
            <v>3</v>
          </cell>
          <cell r="AH238" t="str">
            <v>普通</v>
          </cell>
          <cell r="AI238" t="str">
            <v>キャブオーバ</v>
          </cell>
          <cell r="AJ238" t="str">
            <v>軽油</v>
          </cell>
          <cell r="AL238" t="str">
            <v>1HZ</v>
          </cell>
          <cell r="AO238">
            <v>0</v>
          </cell>
          <cell r="AP238" t="str">
            <v>島根トヨタ自動車㈱　　　出雲営業所</v>
          </cell>
        </row>
        <row r="239">
          <cell r="B239" t="str">
            <v>出雲</v>
          </cell>
          <cell r="C239" t="str">
            <v>人権同和政策課</v>
          </cell>
          <cell r="D239" t="str">
            <v>隣保館</v>
          </cell>
          <cell r="E239">
            <v>0</v>
          </cell>
          <cell r="F239" t="str">
            <v>島根50と1169</v>
          </cell>
          <cell r="G239" t="str">
            <v>17 526</v>
          </cell>
          <cell r="H239" t="str">
            <v>乗用</v>
          </cell>
          <cell r="I239" t="str">
            <v>スズキワゴンＲ</v>
          </cell>
          <cell r="J239" t="str">
            <v>E-CT51S</v>
          </cell>
          <cell r="K239" t="str">
            <v>CT51S-684172</v>
          </cell>
          <cell r="L239" t="str">
            <v>10 525</v>
          </cell>
          <cell r="M239">
            <v>0</v>
          </cell>
          <cell r="O239">
            <v>329</v>
          </cell>
          <cell r="P239">
            <v>165</v>
          </cell>
          <cell r="Q239">
            <v>139</v>
          </cell>
          <cell r="R239">
            <v>960</v>
          </cell>
          <cell r="S239">
            <v>740</v>
          </cell>
          <cell r="T239">
            <v>0.64999997615814209</v>
          </cell>
          <cell r="U239" t="str">
            <v>4</v>
          </cell>
          <cell r="W239">
            <v>0</v>
          </cell>
          <cell r="X239">
            <v>0</v>
          </cell>
          <cell r="Y239">
            <v>0</v>
          </cell>
          <cell r="Z239">
            <v>0</v>
          </cell>
          <cell r="AA239">
            <v>0</v>
          </cell>
          <cell r="AD239" t="b">
            <v>0</v>
          </cell>
          <cell r="AE239" t="b">
            <v>0</v>
          </cell>
          <cell r="AF239">
            <v>12</v>
          </cell>
          <cell r="AG239">
            <v>0</v>
          </cell>
          <cell r="AH239" t="str">
            <v>軽自動車</v>
          </cell>
          <cell r="AI239" t="str">
            <v>箱型</v>
          </cell>
          <cell r="AJ239" t="str">
            <v>ガソリン</v>
          </cell>
          <cell r="AL239" t="str">
            <v>K6A</v>
          </cell>
          <cell r="AO239">
            <v>0</v>
          </cell>
          <cell r="AP239" t="str">
            <v>㈱スズキ自販島根　　　　出雲営業所</v>
          </cell>
        </row>
        <row r="240">
          <cell r="B240" t="str">
            <v>湖陵</v>
          </cell>
          <cell r="C240" t="str">
            <v>みどりの郷こりょう</v>
          </cell>
          <cell r="E240">
            <v>0</v>
          </cell>
          <cell r="F240" t="str">
            <v>島根40ゆ9417</v>
          </cell>
          <cell r="G240" t="str">
            <v>17 530</v>
          </cell>
          <cell r="H240" t="str">
            <v>貨物</v>
          </cell>
          <cell r="I240" t="str">
            <v>スズキ</v>
          </cell>
          <cell r="J240" t="str">
            <v>V-DC51T</v>
          </cell>
          <cell r="K240" t="str">
            <v>DC51T-361194</v>
          </cell>
          <cell r="L240" t="str">
            <v xml:space="preserve"> 7 531</v>
          </cell>
          <cell r="M240">
            <v>0</v>
          </cell>
          <cell r="O240">
            <v>329</v>
          </cell>
          <cell r="P240">
            <v>171</v>
          </cell>
          <cell r="Q240">
            <v>139</v>
          </cell>
          <cell r="R240">
            <v>1130</v>
          </cell>
          <cell r="S240">
            <v>670</v>
          </cell>
          <cell r="T240">
            <v>0.64999997615814209</v>
          </cell>
          <cell r="U240" t="str">
            <v>2</v>
          </cell>
          <cell r="W240">
            <v>0</v>
          </cell>
          <cell r="X240">
            <v>0</v>
          </cell>
          <cell r="Y240" t="str">
            <v>無償貸与</v>
          </cell>
          <cell r="Z240">
            <v>0</v>
          </cell>
          <cell r="AA240">
            <v>8800</v>
          </cell>
          <cell r="AB240">
            <v>0</v>
          </cell>
          <cell r="AD240" t="b">
            <v>0</v>
          </cell>
          <cell r="AE240" t="b">
            <v>0</v>
          </cell>
          <cell r="AF240">
            <v>9</v>
          </cell>
          <cell r="AG240">
            <v>0</v>
          </cell>
          <cell r="AH240" t="str">
            <v>軽自動車</v>
          </cell>
          <cell r="AI240" t="str">
            <v>キャブオーバ</v>
          </cell>
          <cell r="AJ240" t="str">
            <v>ガソリン</v>
          </cell>
          <cell r="AK240" t="str">
            <v>350</v>
          </cell>
          <cell r="AL240" t="str">
            <v>F6A</v>
          </cell>
          <cell r="AO240">
            <v>0</v>
          </cell>
        </row>
        <row r="241">
          <cell r="B241" t="str">
            <v>湖陵</v>
          </cell>
          <cell r="C241" t="str">
            <v>みどりの郷こりょう</v>
          </cell>
          <cell r="E241">
            <v>0</v>
          </cell>
          <cell r="F241" t="str">
            <v>島根33す3230</v>
          </cell>
          <cell r="G241" t="str">
            <v>18 214</v>
          </cell>
          <cell r="H241" t="str">
            <v>乗用</v>
          </cell>
          <cell r="I241" t="str">
            <v>ニッサン</v>
          </cell>
          <cell r="J241" t="str">
            <v>Q-ARGE24</v>
          </cell>
          <cell r="K241" t="str">
            <v>ARGE2404010879</v>
          </cell>
          <cell r="L241" t="str">
            <v xml:space="preserve"> 5 215</v>
          </cell>
          <cell r="M241">
            <v>0</v>
          </cell>
          <cell r="O241">
            <v>506</v>
          </cell>
          <cell r="P241">
            <v>230</v>
          </cell>
          <cell r="Q241">
            <v>169</v>
          </cell>
          <cell r="R241">
            <v>2480</v>
          </cell>
          <cell r="S241">
            <v>1930</v>
          </cell>
          <cell r="T241">
            <v>2.6600000858306885</v>
          </cell>
          <cell r="U241" t="str">
            <v>10</v>
          </cell>
          <cell r="W241">
            <v>0</v>
          </cell>
          <cell r="X241">
            <v>0</v>
          </cell>
          <cell r="Y241" t="str">
            <v>無償貸与</v>
          </cell>
          <cell r="Z241">
            <v>0</v>
          </cell>
          <cell r="AA241">
            <v>50400</v>
          </cell>
          <cell r="AB241">
            <v>0</v>
          </cell>
          <cell r="AD241" t="b">
            <v>0</v>
          </cell>
          <cell r="AE241" t="b">
            <v>0</v>
          </cell>
          <cell r="AF241">
            <v>7</v>
          </cell>
          <cell r="AG241">
            <v>2</v>
          </cell>
          <cell r="AH241" t="str">
            <v>普通</v>
          </cell>
          <cell r="AI241" t="str">
            <v>ステーションワゴン</v>
          </cell>
          <cell r="AJ241" t="str">
            <v>軽油</v>
          </cell>
          <cell r="AK241" t="str">
            <v>-</v>
          </cell>
          <cell r="AL241" t="str">
            <v>TD27</v>
          </cell>
          <cell r="AO241">
            <v>0</v>
          </cell>
        </row>
        <row r="242">
          <cell r="B242" t="str">
            <v>湖陵</v>
          </cell>
          <cell r="C242" t="str">
            <v>みどりの郷こりょう</v>
          </cell>
          <cell r="E242">
            <v>0</v>
          </cell>
          <cell r="F242" t="str">
            <v>島根41い1573</v>
          </cell>
          <cell r="G242" t="str">
            <v>18 416</v>
          </cell>
          <cell r="H242" t="str">
            <v>貨物</v>
          </cell>
          <cell r="I242" t="str">
            <v>スズキ</v>
          </cell>
          <cell r="J242" t="str">
            <v>V-DE51V</v>
          </cell>
          <cell r="K242" t="str">
            <v>DE51V-885319</v>
          </cell>
          <cell r="L242" t="str">
            <v>10 417</v>
          </cell>
          <cell r="M242">
            <v>0</v>
          </cell>
          <cell r="O242">
            <v>329</v>
          </cell>
          <cell r="P242">
            <v>186</v>
          </cell>
          <cell r="Q242">
            <v>139</v>
          </cell>
          <cell r="R242">
            <v>1270</v>
          </cell>
          <cell r="S242">
            <v>800</v>
          </cell>
          <cell r="T242">
            <v>0.64999997615814209</v>
          </cell>
          <cell r="U242" t="str">
            <v>2/4</v>
          </cell>
          <cell r="W242">
            <v>0</v>
          </cell>
          <cell r="X242">
            <v>0</v>
          </cell>
          <cell r="Y242" t="str">
            <v>無償貸与</v>
          </cell>
          <cell r="Z242">
            <v>0</v>
          </cell>
          <cell r="AA242">
            <v>8800</v>
          </cell>
          <cell r="AB242">
            <v>0</v>
          </cell>
          <cell r="AD242" t="b">
            <v>0</v>
          </cell>
          <cell r="AE242" t="b">
            <v>0</v>
          </cell>
          <cell r="AF242">
            <v>12</v>
          </cell>
          <cell r="AG242">
            <v>0</v>
          </cell>
          <cell r="AH242" t="str">
            <v>軽自動車</v>
          </cell>
          <cell r="AI242" t="str">
            <v>バン</v>
          </cell>
          <cell r="AJ242" t="str">
            <v>ガソリン</v>
          </cell>
          <cell r="AK242" t="str">
            <v>350/250</v>
          </cell>
          <cell r="AL242" t="str">
            <v>F6A</v>
          </cell>
          <cell r="AO242">
            <v>0</v>
          </cell>
        </row>
        <row r="243">
          <cell r="B243" t="str">
            <v>湖陵</v>
          </cell>
          <cell r="C243" t="str">
            <v>みどりの郷こりょう</v>
          </cell>
          <cell r="E243">
            <v>0</v>
          </cell>
          <cell r="F243" t="str">
            <v>島根40ら3129</v>
          </cell>
          <cell r="G243" t="str">
            <v>18 426</v>
          </cell>
          <cell r="H243" t="str">
            <v>貨物</v>
          </cell>
          <cell r="I243" t="str">
            <v>スズキ</v>
          </cell>
          <cell r="J243" t="str">
            <v>V-DE51V</v>
          </cell>
          <cell r="K243" t="str">
            <v>DE51V-806736</v>
          </cell>
          <cell r="L243" t="str">
            <v xml:space="preserve"> 8 425</v>
          </cell>
          <cell r="M243">
            <v>0</v>
          </cell>
          <cell r="O243">
            <v>329</v>
          </cell>
          <cell r="P243">
            <v>186</v>
          </cell>
          <cell r="Q243">
            <v>139</v>
          </cell>
          <cell r="R243">
            <v>1260</v>
          </cell>
          <cell r="S243">
            <v>790</v>
          </cell>
          <cell r="T243">
            <v>0.64999997615814209</v>
          </cell>
          <cell r="U243" t="str">
            <v>2/4</v>
          </cell>
          <cell r="W243">
            <v>0</v>
          </cell>
          <cell r="X243">
            <v>0</v>
          </cell>
          <cell r="Y243" t="str">
            <v>無償貸与</v>
          </cell>
          <cell r="Z243">
            <v>0</v>
          </cell>
          <cell r="AA243">
            <v>8800</v>
          </cell>
          <cell r="AB243">
            <v>0</v>
          </cell>
          <cell r="AD243" t="b">
            <v>0</v>
          </cell>
          <cell r="AE243" t="b">
            <v>0</v>
          </cell>
          <cell r="AF243">
            <v>10</v>
          </cell>
          <cell r="AG243">
            <v>0</v>
          </cell>
          <cell r="AH243" t="str">
            <v>軽自動車</v>
          </cell>
          <cell r="AI243" t="str">
            <v>バン</v>
          </cell>
          <cell r="AJ243" t="str">
            <v>ガソリン</v>
          </cell>
          <cell r="AK243" t="str">
            <v>350/250</v>
          </cell>
          <cell r="AL243" t="str">
            <v>F6A</v>
          </cell>
          <cell r="AO243">
            <v>0</v>
          </cell>
        </row>
        <row r="244">
          <cell r="B244" t="str">
            <v>湖陵</v>
          </cell>
          <cell r="C244" t="str">
            <v>みどりの郷こりょう</v>
          </cell>
          <cell r="E244">
            <v>0</v>
          </cell>
          <cell r="F244" t="str">
            <v>島根88さ9046</v>
          </cell>
          <cell r="G244" t="str">
            <v>18 414</v>
          </cell>
          <cell r="H244" t="str">
            <v>特種用途</v>
          </cell>
          <cell r="I244" t="str">
            <v>ニッサン</v>
          </cell>
          <cell r="J244" t="str">
            <v>KG-CWMGE24改</v>
          </cell>
          <cell r="K244" t="str">
            <v>CWMGE24005927</v>
          </cell>
          <cell r="L244" t="str">
            <v>10 415</v>
          </cell>
          <cell r="M244">
            <v>0</v>
          </cell>
          <cell r="O244">
            <v>512</v>
          </cell>
          <cell r="P244">
            <v>225</v>
          </cell>
          <cell r="Q244">
            <v>169</v>
          </cell>
          <cell r="R244">
            <v>2770</v>
          </cell>
          <cell r="S244">
            <v>2330</v>
          </cell>
          <cell r="T244">
            <v>3.1500000953674316</v>
          </cell>
          <cell r="U244" t="str">
            <v>8</v>
          </cell>
          <cell r="W244">
            <v>0</v>
          </cell>
          <cell r="X244">
            <v>0</v>
          </cell>
          <cell r="Y244" t="str">
            <v>無償貸与</v>
          </cell>
          <cell r="Z244">
            <v>0</v>
          </cell>
          <cell r="AA244">
            <v>37800</v>
          </cell>
          <cell r="AB244">
            <v>0</v>
          </cell>
          <cell r="AD244" t="b">
            <v>0</v>
          </cell>
          <cell r="AE244" t="b">
            <v>0</v>
          </cell>
          <cell r="AF244">
            <v>12</v>
          </cell>
          <cell r="AG244">
            <v>4</v>
          </cell>
          <cell r="AH244" t="str">
            <v>普通</v>
          </cell>
          <cell r="AI244" t="str">
            <v>身体障害者輸送車</v>
          </cell>
          <cell r="AJ244" t="str">
            <v>軽油</v>
          </cell>
          <cell r="AL244" t="str">
            <v>QD32</v>
          </cell>
          <cell r="AO244">
            <v>0</v>
          </cell>
        </row>
        <row r="245">
          <cell r="B245" t="str">
            <v>平田</v>
          </cell>
          <cell r="C245" t="str">
            <v>愛宕苑</v>
          </cell>
          <cell r="E245">
            <v>79</v>
          </cell>
          <cell r="F245" t="str">
            <v>島根40ゆ5932</v>
          </cell>
          <cell r="G245" t="str">
            <v>19 321</v>
          </cell>
          <cell r="H245" t="str">
            <v>貨物</v>
          </cell>
          <cell r="I245" t="str">
            <v>マツダ</v>
          </cell>
          <cell r="J245" t="str">
            <v>V-DL51V</v>
          </cell>
          <cell r="K245" t="str">
            <v>DL51V-705077</v>
          </cell>
          <cell r="L245" t="str">
            <v xml:space="preserve"> 7 322</v>
          </cell>
          <cell r="M245">
            <v>850000</v>
          </cell>
          <cell r="O245">
            <v>329</v>
          </cell>
          <cell r="P245">
            <v>186</v>
          </cell>
          <cell r="Q245">
            <v>139</v>
          </cell>
          <cell r="R245">
            <v>1280</v>
          </cell>
          <cell r="S245">
            <v>820</v>
          </cell>
          <cell r="T245">
            <v>0.64999997615814209</v>
          </cell>
          <cell r="U245" t="str">
            <v>2/4</v>
          </cell>
          <cell r="V245" t="str">
            <v>農協</v>
          </cell>
          <cell r="W245">
            <v>0</v>
          </cell>
          <cell r="X245">
            <v>0</v>
          </cell>
          <cell r="Y245">
            <v>8800</v>
          </cell>
          <cell r="AC245" t="str">
            <v>バン：軽</v>
          </cell>
          <cell r="AD245" t="b">
            <v>0</v>
          </cell>
          <cell r="AE245" t="b">
            <v>0</v>
          </cell>
          <cell r="AF245">
            <v>9</v>
          </cell>
          <cell r="AH245" t="str">
            <v>軽自動車</v>
          </cell>
          <cell r="AI245" t="str">
            <v>バン</v>
          </cell>
          <cell r="AJ245" t="str">
            <v>ガソリン</v>
          </cell>
          <cell r="AK245" t="str">
            <v>350/250</v>
          </cell>
          <cell r="AL245" t="str">
            <v>F6A</v>
          </cell>
        </row>
        <row r="246">
          <cell r="B246" t="str">
            <v>平田</v>
          </cell>
          <cell r="C246" t="str">
            <v>愛宕苑</v>
          </cell>
          <cell r="E246">
            <v>80</v>
          </cell>
          <cell r="F246" t="str">
            <v>島根88さ7303</v>
          </cell>
          <cell r="G246" t="str">
            <v>17 529</v>
          </cell>
          <cell r="H246" t="str">
            <v>特種用途</v>
          </cell>
          <cell r="I246" t="str">
            <v>トヨタ</v>
          </cell>
          <cell r="J246" t="str">
            <v>Z-RZH124B改</v>
          </cell>
          <cell r="K246" t="str">
            <v>RZH124-1000773</v>
          </cell>
          <cell r="L246" t="str">
            <v xml:space="preserve"> 7 530</v>
          </cell>
          <cell r="M246">
            <v>3781493</v>
          </cell>
          <cell r="O246">
            <v>499</v>
          </cell>
          <cell r="P246">
            <v>218</v>
          </cell>
          <cell r="Q246">
            <v>169</v>
          </cell>
          <cell r="R246">
            <v>2565</v>
          </cell>
          <cell r="S246">
            <v>2070</v>
          </cell>
          <cell r="T246">
            <v>1.9900000095367432</v>
          </cell>
          <cell r="U246" t="str">
            <v>9</v>
          </cell>
          <cell r="V246" t="str">
            <v>農協</v>
          </cell>
          <cell r="W246">
            <v>0</v>
          </cell>
          <cell r="X246">
            <v>0</v>
          </cell>
          <cell r="Y246" t="str">
            <v>身体障害者輸送車</v>
          </cell>
          <cell r="AA246">
            <v>37800</v>
          </cell>
          <cell r="AC246" t="str">
            <v>その他</v>
          </cell>
          <cell r="AD246" t="b">
            <v>0</v>
          </cell>
          <cell r="AE246" t="b">
            <v>0</v>
          </cell>
          <cell r="AF246">
            <v>9</v>
          </cell>
          <cell r="AG246">
            <v>5</v>
          </cell>
          <cell r="AH246" t="str">
            <v>普通</v>
          </cell>
          <cell r="AI246" t="str">
            <v>身体障害者輸送車</v>
          </cell>
          <cell r="AJ246" t="str">
            <v>ガソリン</v>
          </cell>
          <cell r="AL246" t="str">
            <v>1RZ</v>
          </cell>
        </row>
        <row r="247">
          <cell r="B247" t="str">
            <v>平田</v>
          </cell>
          <cell r="C247" t="str">
            <v>愛宕苑</v>
          </cell>
          <cell r="E247">
            <v>81</v>
          </cell>
          <cell r="F247" t="str">
            <v>島根88さ8420</v>
          </cell>
          <cell r="G247" t="str">
            <v>17 421</v>
          </cell>
          <cell r="H247" t="str">
            <v>特種用途</v>
          </cell>
          <cell r="I247" t="str">
            <v>トヨタ</v>
          </cell>
          <cell r="J247" t="str">
            <v>GB-RZH124B</v>
          </cell>
          <cell r="K247" t="str">
            <v>RZH1241001688</v>
          </cell>
          <cell r="L247" t="str">
            <v xml:space="preserve"> 9 422</v>
          </cell>
          <cell r="M247">
            <v>3603700</v>
          </cell>
          <cell r="O247">
            <v>499</v>
          </cell>
          <cell r="P247">
            <v>237</v>
          </cell>
          <cell r="Q247">
            <v>169</v>
          </cell>
          <cell r="R247">
            <v>2470</v>
          </cell>
          <cell r="S247">
            <v>2030</v>
          </cell>
          <cell r="T247">
            <v>1.9900000095367432</v>
          </cell>
          <cell r="U247" t="str">
            <v>8</v>
          </cell>
          <cell r="V247" t="str">
            <v>農協</v>
          </cell>
          <cell r="W247">
            <v>0</v>
          </cell>
          <cell r="X247">
            <v>0</v>
          </cell>
          <cell r="Y247" t="str">
            <v>身体障害者輸送車</v>
          </cell>
          <cell r="AA247">
            <v>37800</v>
          </cell>
          <cell r="AC247" t="str">
            <v>その他</v>
          </cell>
          <cell r="AD247" t="b">
            <v>0</v>
          </cell>
          <cell r="AE247" t="b">
            <v>0</v>
          </cell>
          <cell r="AF247">
            <v>11</v>
          </cell>
          <cell r="AG247">
            <v>4</v>
          </cell>
          <cell r="AH247" t="str">
            <v>普通</v>
          </cell>
          <cell r="AI247" t="str">
            <v>身体障害者輸送車</v>
          </cell>
          <cell r="AJ247" t="str">
            <v>ガソリン</v>
          </cell>
          <cell r="AL247" t="str">
            <v>1RZ</v>
          </cell>
        </row>
        <row r="248">
          <cell r="B248" t="str">
            <v>平田</v>
          </cell>
          <cell r="C248" t="str">
            <v>育児支援課</v>
          </cell>
          <cell r="E248">
            <v>14</v>
          </cell>
          <cell r="F248" t="str">
            <v>島根22や196</v>
          </cell>
          <cell r="G248" t="str">
            <v>17 418</v>
          </cell>
          <cell r="H248" t="str">
            <v>乗合</v>
          </cell>
          <cell r="I248" t="str">
            <v>ミツビシ</v>
          </cell>
          <cell r="J248" t="str">
            <v>U-BE435F</v>
          </cell>
          <cell r="K248" t="str">
            <v>BE435F10179</v>
          </cell>
          <cell r="L248" t="str">
            <v xml:space="preserve"> 3 419</v>
          </cell>
          <cell r="M248">
            <v>4073650</v>
          </cell>
          <cell r="O248">
            <v>695</v>
          </cell>
          <cell r="P248">
            <v>250</v>
          </cell>
          <cell r="Q248">
            <v>199</v>
          </cell>
          <cell r="R248">
            <v>5405</v>
          </cell>
          <cell r="S248">
            <v>3370</v>
          </cell>
          <cell r="T248">
            <v>3.559999942779541</v>
          </cell>
          <cell r="U248" t="str">
            <v>54</v>
          </cell>
          <cell r="V248" t="str">
            <v>農協</v>
          </cell>
          <cell r="W248">
            <v>0</v>
          </cell>
          <cell r="X248">
            <v>0</v>
          </cell>
          <cell r="Y248" t="str">
            <v>通園バス３号　（定員：3+51/1.5）</v>
          </cell>
          <cell r="Z248">
            <v>16670</v>
          </cell>
          <cell r="AA248">
            <v>37800</v>
          </cell>
          <cell r="AB248">
            <v>1100</v>
          </cell>
          <cell r="AC248" t="str">
            <v>バス</v>
          </cell>
          <cell r="AD248" t="b">
            <v>0</v>
          </cell>
          <cell r="AE248" t="b">
            <v>0</v>
          </cell>
          <cell r="AF248">
            <v>5</v>
          </cell>
          <cell r="AG248">
            <v>4</v>
          </cell>
          <cell r="AH248" t="str">
            <v>普通</v>
          </cell>
          <cell r="AI248" t="str">
            <v>キャブオーバ</v>
          </cell>
          <cell r="AJ248" t="str">
            <v>軽油</v>
          </cell>
          <cell r="AL248" t="str">
            <v>4D32</v>
          </cell>
        </row>
        <row r="249">
          <cell r="B249" t="str">
            <v>平田</v>
          </cell>
          <cell r="C249" t="str">
            <v>育児支援課</v>
          </cell>
          <cell r="E249">
            <v>15</v>
          </cell>
          <cell r="F249" t="str">
            <v>島根22や173</v>
          </cell>
          <cell r="G249" t="str">
            <v>17 426</v>
          </cell>
          <cell r="H249" t="str">
            <v>乗合</v>
          </cell>
          <cell r="I249" t="str">
            <v>ミツビシ</v>
          </cell>
          <cell r="J249" t="str">
            <v>P-BE435F</v>
          </cell>
          <cell r="K249" t="str">
            <v>BE435F03443</v>
          </cell>
          <cell r="L249" t="str">
            <v xml:space="preserve"> 1 427</v>
          </cell>
          <cell r="M249">
            <v>3850000</v>
          </cell>
          <cell r="O249">
            <v>695</v>
          </cell>
          <cell r="P249">
            <v>258</v>
          </cell>
          <cell r="Q249">
            <v>200</v>
          </cell>
          <cell r="R249">
            <v>5355</v>
          </cell>
          <cell r="S249">
            <v>3320</v>
          </cell>
          <cell r="T249">
            <v>3.559999942779541</v>
          </cell>
          <cell r="U249" t="str">
            <v>54</v>
          </cell>
          <cell r="V249" t="str">
            <v>農協</v>
          </cell>
          <cell r="W249">
            <v>0</v>
          </cell>
          <cell r="X249">
            <v>0</v>
          </cell>
          <cell r="Y249" t="str">
            <v>通園バス２号　（定員：3+51/1.5）</v>
          </cell>
          <cell r="Z249">
            <v>16670</v>
          </cell>
          <cell r="AA249">
            <v>37800</v>
          </cell>
          <cell r="AB249">
            <v>1100</v>
          </cell>
          <cell r="AC249" t="str">
            <v>バス</v>
          </cell>
          <cell r="AD249" t="b">
            <v>0</v>
          </cell>
          <cell r="AE249" t="b">
            <v>0</v>
          </cell>
          <cell r="AF249">
            <v>3</v>
          </cell>
          <cell r="AG249">
            <v>4</v>
          </cell>
          <cell r="AH249" t="str">
            <v>普通</v>
          </cell>
          <cell r="AI249" t="str">
            <v>キャブオーバ</v>
          </cell>
          <cell r="AJ249" t="str">
            <v>軽油</v>
          </cell>
          <cell r="AL249" t="str">
            <v>4D32</v>
          </cell>
        </row>
        <row r="250">
          <cell r="B250" t="str">
            <v>平田</v>
          </cell>
          <cell r="C250" t="str">
            <v>育児支援課</v>
          </cell>
          <cell r="E250">
            <v>17</v>
          </cell>
          <cell r="F250" t="str">
            <v>島根22さ2219</v>
          </cell>
          <cell r="G250" t="str">
            <v>17 426</v>
          </cell>
          <cell r="H250" t="str">
            <v>乗合</v>
          </cell>
          <cell r="I250" t="str">
            <v>ミツビシ</v>
          </cell>
          <cell r="J250" t="str">
            <v>P-BE435E</v>
          </cell>
          <cell r="K250" t="str">
            <v>BE435E04551</v>
          </cell>
          <cell r="L250" t="str">
            <v xml:space="preserve"> 1 427</v>
          </cell>
          <cell r="M250">
            <v>3385000</v>
          </cell>
          <cell r="O250">
            <v>620</v>
          </cell>
          <cell r="P250">
            <v>258</v>
          </cell>
          <cell r="Q250">
            <v>200</v>
          </cell>
          <cell r="R250">
            <v>4715</v>
          </cell>
          <cell r="S250">
            <v>3120</v>
          </cell>
          <cell r="T250">
            <v>3.559999942779541</v>
          </cell>
          <cell r="U250" t="str">
            <v>42</v>
          </cell>
          <cell r="V250" t="str">
            <v>農協</v>
          </cell>
          <cell r="W250">
            <v>0</v>
          </cell>
          <cell r="X250">
            <v>0</v>
          </cell>
          <cell r="Y250" t="str">
            <v>通園バス１号　（定員：3+39/1.5）</v>
          </cell>
          <cell r="Z250">
            <v>16670</v>
          </cell>
          <cell r="AA250">
            <v>31500</v>
          </cell>
          <cell r="AB250">
            <v>1000</v>
          </cell>
          <cell r="AC250" t="str">
            <v>バス</v>
          </cell>
          <cell r="AD250" t="b">
            <v>0</v>
          </cell>
          <cell r="AE250" t="b">
            <v>0</v>
          </cell>
          <cell r="AF250">
            <v>3</v>
          </cell>
          <cell r="AG250">
            <v>4</v>
          </cell>
          <cell r="AH250" t="str">
            <v>普通</v>
          </cell>
          <cell r="AI250" t="str">
            <v>キャブオーバ</v>
          </cell>
          <cell r="AJ250" t="str">
            <v>軽油</v>
          </cell>
          <cell r="AL250" t="str">
            <v>4D32</v>
          </cell>
        </row>
        <row r="251">
          <cell r="B251" t="str">
            <v>平田</v>
          </cell>
          <cell r="C251" t="str">
            <v>育児支援課</v>
          </cell>
          <cell r="E251">
            <v>18</v>
          </cell>
          <cell r="F251" t="str">
            <v>島根22や231</v>
          </cell>
          <cell r="G251" t="str">
            <v>17 325</v>
          </cell>
          <cell r="H251" t="str">
            <v>乗合</v>
          </cell>
          <cell r="I251" t="str">
            <v>ミツビシ</v>
          </cell>
          <cell r="J251" t="str">
            <v>U-BE435F</v>
          </cell>
          <cell r="K251" t="str">
            <v>BE435F-20309</v>
          </cell>
          <cell r="L251" t="str">
            <v xml:space="preserve"> 5 326</v>
          </cell>
          <cell r="M251">
            <v>4223000</v>
          </cell>
          <cell r="O251">
            <v>695</v>
          </cell>
          <cell r="P251">
            <v>250</v>
          </cell>
          <cell r="Q251">
            <v>199</v>
          </cell>
          <cell r="R251">
            <v>5385</v>
          </cell>
          <cell r="S251">
            <v>3350</v>
          </cell>
          <cell r="T251">
            <v>3.559999942779541</v>
          </cell>
          <cell r="U251" t="str">
            <v>54</v>
          </cell>
          <cell r="V251" t="str">
            <v>農協</v>
          </cell>
          <cell r="W251">
            <v>0</v>
          </cell>
          <cell r="X251">
            <v>0</v>
          </cell>
          <cell r="Y251" t="str">
            <v>通園バス　（定員：3+51/1.5）</v>
          </cell>
          <cell r="AA251">
            <v>37800</v>
          </cell>
          <cell r="AB251">
            <v>1100</v>
          </cell>
          <cell r="AC251" t="str">
            <v>バス</v>
          </cell>
          <cell r="AD251" t="b">
            <v>0</v>
          </cell>
          <cell r="AE251" t="b">
            <v>0</v>
          </cell>
          <cell r="AF251">
            <v>7</v>
          </cell>
          <cell r="AG251">
            <v>3</v>
          </cell>
          <cell r="AH251" t="str">
            <v>普通</v>
          </cell>
          <cell r="AI251" t="str">
            <v>キャブオーバ</v>
          </cell>
          <cell r="AJ251" t="str">
            <v>軽油</v>
          </cell>
          <cell r="AL251" t="str">
            <v>4D32</v>
          </cell>
        </row>
        <row r="252">
          <cell r="B252" t="str">
            <v>出雲</v>
          </cell>
          <cell r="C252" t="str">
            <v>下水道課</v>
          </cell>
          <cell r="E252">
            <v>0</v>
          </cell>
          <cell r="F252" t="str">
            <v>島根50は1105</v>
          </cell>
          <cell r="G252" t="str">
            <v>18 516</v>
          </cell>
          <cell r="H252" t="str">
            <v>乗用</v>
          </cell>
          <cell r="I252" t="str">
            <v>スズキアルト</v>
          </cell>
          <cell r="J252" t="str">
            <v>LA-HA23S</v>
          </cell>
          <cell r="K252" t="str">
            <v>HA23S-622939</v>
          </cell>
          <cell r="L252" t="str">
            <v>13 515</v>
          </cell>
          <cell r="M252">
            <v>0</v>
          </cell>
          <cell r="O252">
            <v>339</v>
          </cell>
          <cell r="P252">
            <v>145</v>
          </cell>
          <cell r="Q252">
            <v>147</v>
          </cell>
          <cell r="R252">
            <v>910</v>
          </cell>
          <cell r="S252">
            <v>690</v>
          </cell>
          <cell r="T252">
            <v>0.64999997615814209</v>
          </cell>
          <cell r="U252" t="str">
            <v>4</v>
          </cell>
          <cell r="W252">
            <v>0</v>
          </cell>
          <cell r="X252">
            <v>0</v>
          </cell>
          <cell r="Y252">
            <v>0</v>
          </cell>
          <cell r="Z252">
            <v>0</v>
          </cell>
          <cell r="AA252">
            <v>0</v>
          </cell>
          <cell r="AD252" t="b">
            <v>0</v>
          </cell>
          <cell r="AE252" t="b">
            <v>1</v>
          </cell>
          <cell r="AF252">
            <v>15</v>
          </cell>
          <cell r="AG252">
            <v>0</v>
          </cell>
          <cell r="AH252" t="str">
            <v>軽自動車</v>
          </cell>
          <cell r="AI252" t="str">
            <v>箱型</v>
          </cell>
          <cell r="AJ252" t="str">
            <v>ガソリン</v>
          </cell>
          <cell r="AL252" t="str">
            <v>K6A</v>
          </cell>
          <cell r="AO252">
            <v>0</v>
          </cell>
          <cell r="AP252" t="str">
            <v>㈱スズキ自販島根　　　　出雲営業所</v>
          </cell>
        </row>
        <row r="253">
          <cell r="B253" t="str">
            <v>出雲</v>
          </cell>
          <cell r="C253" t="str">
            <v>介護保険課</v>
          </cell>
          <cell r="E253">
            <v>0</v>
          </cell>
          <cell r="F253" t="str">
            <v>島根500て8990</v>
          </cell>
          <cell r="G253" t="str">
            <v>18 219</v>
          </cell>
          <cell r="H253" t="str">
            <v>乗用</v>
          </cell>
          <cell r="I253" t="str">
            <v>ニッサン</v>
          </cell>
          <cell r="J253" t="str">
            <v>UA-WFY11</v>
          </cell>
          <cell r="K253" t="str">
            <v>WFY11-363803</v>
          </cell>
          <cell r="L253" t="str">
            <v>15 220</v>
          </cell>
          <cell r="M253">
            <v>0</v>
          </cell>
          <cell r="O253">
            <v>441</v>
          </cell>
          <cell r="P253">
            <v>147</v>
          </cell>
          <cell r="Q253">
            <v>169</v>
          </cell>
          <cell r="R253">
            <v>1445</v>
          </cell>
          <cell r="S253">
            <v>1170</v>
          </cell>
          <cell r="T253">
            <v>1.4900000095367432</v>
          </cell>
          <cell r="U253" t="str">
            <v>5</v>
          </cell>
          <cell r="W253">
            <v>0</v>
          </cell>
          <cell r="X253">
            <v>0</v>
          </cell>
          <cell r="Y253">
            <v>0</v>
          </cell>
          <cell r="Z253">
            <v>0</v>
          </cell>
          <cell r="AA253">
            <v>0</v>
          </cell>
          <cell r="AD253" t="b">
            <v>0</v>
          </cell>
          <cell r="AE253" t="b">
            <v>1</v>
          </cell>
          <cell r="AF253">
            <v>17</v>
          </cell>
          <cell r="AG253">
            <v>2</v>
          </cell>
          <cell r="AH253" t="str">
            <v>小型</v>
          </cell>
          <cell r="AI253" t="str">
            <v>ステーションワゴン</v>
          </cell>
          <cell r="AJ253" t="str">
            <v>ガソリン</v>
          </cell>
          <cell r="AL253" t="str">
            <v>QG15</v>
          </cell>
          <cell r="AO253">
            <v>0</v>
          </cell>
        </row>
        <row r="254">
          <cell r="B254" t="str">
            <v>出雲</v>
          </cell>
          <cell r="C254" t="str">
            <v>介護保険課</v>
          </cell>
          <cell r="E254">
            <v>0</v>
          </cell>
          <cell r="F254" t="str">
            <v>島根50ま3459</v>
          </cell>
          <cell r="G254" t="str">
            <v>18 4 9</v>
          </cell>
          <cell r="H254" t="str">
            <v>乗用</v>
          </cell>
          <cell r="I254" t="str">
            <v>ミツビシ</v>
          </cell>
          <cell r="J254" t="str">
            <v>LA-H81W</v>
          </cell>
          <cell r="K254" t="str">
            <v>H81W-0361014</v>
          </cell>
          <cell r="L254" t="str">
            <v>15 410</v>
          </cell>
          <cell r="M254">
            <v>0</v>
          </cell>
          <cell r="O254">
            <v>339</v>
          </cell>
          <cell r="P254">
            <v>155</v>
          </cell>
          <cell r="Q254">
            <v>147</v>
          </cell>
          <cell r="R254">
            <v>1010</v>
          </cell>
          <cell r="S254">
            <v>790</v>
          </cell>
          <cell r="T254">
            <v>0.64999997615814209</v>
          </cell>
          <cell r="U254" t="str">
            <v>4</v>
          </cell>
          <cell r="W254">
            <v>0</v>
          </cell>
          <cell r="X254">
            <v>0</v>
          </cell>
          <cell r="Y254">
            <v>0</v>
          </cell>
          <cell r="Z254">
            <v>0</v>
          </cell>
          <cell r="AA254">
            <v>0</v>
          </cell>
          <cell r="AD254" t="b">
            <v>0</v>
          </cell>
          <cell r="AE254" t="b">
            <v>0</v>
          </cell>
          <cell r="AF254">
            <v>17</v>
          </cell>
          <cell r="AG254">
            <v>4</v>
          </cell>
          <cell r="AH254" t="str">
            <v>軽自動車</v>
          </cell>
          <cell r="AI254" t="str">
            <v>ステーションワゴン</v>
          </cell>
          <cell r="AJ254" t="str">
            <v>ガソリン</v>
          </cell>
          <cell r="AL254" t="str">
            <v>3G83</v>
          </cell>
          <cell r="AO254">
            <v>0</v>
          </cell>
        </row>
        <row r="255">
          <cell r="B255" t="str">
            <v>平田</v>
          </cell>
          <cell r="C255" t="str">
            <v>学校給食センター</v>
          </cell>
          <cell r="E255">
            <v>65</v>
          </cell>
          <cell r="F255" t="str">
            <v>島根11せ2945</v>
          </cell>
          <cell r="G255" t="str">
            <v>17 425</v>
          </cell>
          <cell r="H255" t="str">
            <v>貨物</v>
          </cell>
          <cell r="I255" t="str">
            <v>マツダ</v>
          </cell>
          <cell r="J255" t="str">
            <v>KC-SD29T</v>
          </cell>
          <cell r="K255" t="str">
            <v>SD29T602393</v>
          </cell>
          <cell r="L255" t="str">
            <v xml:space="preserve"> 8 426</v>
          </cell>
          <cell r="M255">
            <v>2670000</v>
          </cell>
          <cell r="O255">
            <v>455</v>
          </cell>
          <cell r="P255">
            <v>256</v>
          </cell>
          <cell r="Q255">
            <v>173</v>
          </cell>
          <cell r="R255">
            <v>2675</v>
          </cell>
          <cell r="S255">
            <v>1810</v>
          </cell>
          <cell r="T255">
            <v>2.1800000667572021</v>
          </cell>
          <cell r="U255" t="str">
            <v>3</v>
          </cell>
          <cell r="V255" t="str">
            <v>農協</v>
          </cell>
          <cell r="W255">
            <v>0</v>
          </cell>
          <cell r="X255">
            <v>0</v>
          </cell>
          <cell r="Y255">
            <v>44060</v>
          </cell>
          <cell r="Z255">
            <v>18900</v>
          </cell>
          <cell r="AA255">
            <v>1100</v>
          </cell>
          <cell r="AC255" t="str">
            <v>トラック：大型</v>
          </cell>
          <cell r="AD255" t="b">
            <v>0</v>
          </cell>
          <cell r="AE255" t="b">
            <v>0</v>
          </cell>
          <cell r="AF255">
            <v>10</v>
          </cell>
          <cell r="AG255">
            <v>4</v>
          </cell>
          <cell r="AH255" t="str">
            <v>普通</v>
          </cell>
          <cell r="AI255" t="str">
            <v>バン</v>
          </cell>
          <cell r="AJ255" t="str">
            <v>軽油</v>
          </cell>
          <cell r="AK255" t="str">
            <v>700</v>
          </cell>
          <cell r="AL255" t="str">
            <v>R2</v>
          </cell>
        </row>
        <row r="256">
          <cell r="B256" t="str">
            <v>平田</v>
          </cell>
          <cell r="C256" t="str">
            <v>学校給食センター</v>
          </cell>
          <cell r="E256">
            <v>66</v>
          </cell>
          <cell r="F256" t="str">
            <v>島根11い3625</v>
          </cell>
          <cell r="G256" t="str">
            <v>18 110</v>
          </cell>
          <cell r="H256" t="str">
            <v>貨物</v>
          </cell>
          <cell r="I256" t="str">
            <v>マツダ</v>
          </cell>
          <cell r="J256" t="str">
            <v>P-WEL4H改</v>
          </cell>
          <cell r="K256" t="str">
            <v>WEL4H401080</v>
          </cell>
          <cell r="L256" t="str">
            <v>621224</v>
          </cell>
          <cell r="M256">
            <v>0</v>
          </cell>
          <cell r="O256">
            <v>616</v>
          </cell>
          <cell r="P256">
            <v>250</v>
          </cell>
          <cell r="Q256">
            <v>200</v>
          </cell>
          <cell r="R256">
            <v>6775</v>
          </cell>
          <cell r="S256">
            <v>3110</v>
          </cell>
          <cell r="T256">
            <v>3.4500000476837158</v>
          </cell>
          <cell r="U256" t="str">
            <v>3</v>
          </cell>
          <cell r="V256" t="str">
            <v>業者負担</v>
          </cell>
          <cell r="W256">
            <v>0</v>
          </cell>
          <cell r="X256">
            <v>0</v>
          </cell>
          <cell r="Y256">
            <v>19600</v>
          </cell>
          <cell r="AC256" t="str">
            <v>バン：大型</v>
          </cell>
          <cell r="AD256" t="b">
            <v>0</v>
          </cell>
          <cell r="AE256" t="b">
            <v>0</v>
          </cell>
          <cell r="AF256">
            <v>1</v>
          </cell>
          <cell r="AG256">
            <v>12</v>
          </cell>
          <cell r="AH256" t="str">
            <v>普通</v>
          </cell>
          <cell r="AI256" t="str">
            <v>バン</v>
          </cell>
          <cell r="AJ256" t="str">
            <v>軽油</v>
          </cell>
          <cell r="AK256" t="str">
            <v>3500</v>
          </cell>
          <cell r="AL256" t="str">
            <v>SL</v>
          </cell>
        </row>
        <row r="257">
          <cell r="B257" t="str">
            <v>平田</v>
          </cell>
          <cell r="C257" t="str">
            <v>学校給食センター</v>
          </cell>
          <cell r="E257">
            <v>67</v>
          </cell>
          <cell r="F257" t="str">
            <v>島根11い4710</v>
          </cell>
          <cell r="G257" t="str">
            <v>18 1 9</v>
          </cell>
          <cell r="H257" t="str">
            <v>貨物</v>
          </cell>
          <cell r="I257" t="str">
            <v>マツダ</v>
          </cell>
          <cell r="J257" t="str">
            <v>U-WGT4H改</v>
          </cell>
          <cell r="K257" t="str">
            <v>WGT4H121662</v>
          </cell>
          <cell r="L257" t="str">
            <v xml:space="preserve"> 31225</v>
          </cell>
          <cell r="M257">
            <v>0</v>
          </cell>
          <cell r="O257">
            <v>618</v>
          </cell>
          <cell r="P257">
            <v>271</v>
          </cell>
          <cell r="Q257">
            <v>199</v>
          </cell>
          <cell r="R257">
            <v>6755</v>
          </cell>
          <cell r="S257">
            <v>3340</v>
          </cell>
          <cell r="T257">
            <v>4.0199999809265137</v>
          </cell>
          <cell r="U257" t="str">
            <v>3</v>
          </cell>
          <cell r="V257" t="str">
            <v>業者負担</v>
          </cell>
          <cell r="W257">
            <v>0</v>
          </cell>
          <cell r="X257">
            <v>0</v>
          </cell>
          <cell r="Y257">
            <v>19600</v>
          </cell>
          <cell r="AC257" t="str">
            <v>トラック：大型</v>
          </cell>
          <cell r="AD257" t="b">
            <v>0</v>
          </cell>
          <cell r="AE257" t="b">
            <v>0</v>
          </cell>
          <cell r="AF257">
            <v>5</v>
          </cell>
          <cell r="AG257">
            <v>12</v>
          </cell>
          <cell r="AH257" t="str">
            <v>普通</v>
          </cell>
          <cell r="AI257" t="str">
            <v>バン</v>
          </cell>
          <cell r="AJ257" t="str">
            <v>軽油</v>
          </cell>
          <cell r="AK257" t="str">
            <v>3250</v>
          </cell>
          <cell r="AL257" t="str">
            <v>TF</v>
          </cell>
        </row>
        <row r="258">
          <cell r="B258" t="str">
            <v>平田</v>
          </cell>
          <cell r="C258" t="str">
            <v>学校給食センター</v>
          </cell>
          <cell r="E258">
            <v>68</v>
          </cell>
          <cell r="F258" t="str">
            <v>島根11い5144</v>
          </cell>
          <cell r="G258" t="str">
            <v>17 827</v>
          </cell>
          <cell r="H258" t="str">
            <v>貨物</v>
          </cell>
          <cell r="I258" t="str">
            <v>マツダ</v>
          </cell>
          <cell r="J258" t="str">
            <v>U-WGM4H改</v>
          </cell>
          <cell r="K258" t="str">
            <v>WGM4H101517</v>
          </cell>
          <cell r="L258" t="str">
            <v xml:space="preserve"> 5 825</v>
          </cell>
          <cell r="M258">
            <v>0</v>
          </cell>
          <cell r="O258">
            <v>622</v>
          </cell>
          <cell r="P258">
            <v>273</v>
          </cell>
          <cell r="Q258">
            <v>199</v>
          </cell>
          <cell r="R258">
            <v>6565</v>
          </cell>
          <cell r="S258">
            <v>3400</v>
          </cell>
          <cell r="T258">
            <v>4.5500001907348633</v>
          </cell>
          <cell r="U258" t="str">
            <v>3</v>
          </cell>
          <cell r="V258" t="str">
            <v>業者負担</v>
          </cell>
          <cell r="W258">
            <v>0</v>
          </cell>
          <cell r="X258">
            <v>0</v>
          </cell>
          <cell r="Y258">
            <v>19600</v>
          </cell>
          <cell r="AC258" t="str">
            <v>バン：大型</v>
          </cell>
          <cell r="AD258" t="b">
            <v>0</v>
          </cell>
          <cell r="AE258" t="b">
            <v>0</v>
          </cell>
          <cell r="AF258">
            <v>7</v>
          </cell>
          <cell r="AG258">
            <v>8</v>
          </cell>
          <cell r="AH258" t="str">
            <v>普通</v>
          </cell>
          <cell r="AI258" t="str">
            <v>バン</v>
          </cell>
          <cell r="AJ258" t="str">
            <v>軽油</v>
          </cell>
          <cell r="AK258" t="str">
            <v>3000</v>
          </cell>
          <cell r="AL258" t="str">
            <v>TM</v>
          </cell>
        </row>
        <row r="259">
          <cell r="B259" t="str">
            <v>平田</v>
          </cell>
          <cell r="C259" t="str">
            <v>学校給食センター</v>
          </cell>
          <cell r="E259">
            <v>1031</v>
          </cell>
          <cell r="F259" t="str">
            <v>島根500せ193</v>
          </cell>
          <cell r="G259" t="str">
            <v>17 4 6</v>
          </cell>
          <cell r="H259" t="str">
            <v>乗用</v>
          </cell>
          <cell r="I259" t="str">
            <v>マツダデミオ</v>
          </cell>
          <cell r="J259" t="str">
            <v>GF-DW3W</v>
          </cell>
          <cell r="K259" t="str">
            <v>DW3W-527028</v>
          </cell>
          <cell r="L259" t="str">
            <v>12 4 7</v>
          </cell>
          <cell r="M259">
            <v>0</v>
          </cell>
          <cell r="O259">
            <v>380</v>
          </cell>
          <cell r="P259">
            <v>150</v>
          </cell>
          <cell r="Q259">
            <v>165</v>
          </cell>
          <cell r="R259">
            <v>1225</v>
          </cell>
          <cell r="S259">
            <v>950</v>
          </cell>
          <cell r="T259">
            <v>1.3200000524520874</v>
          </cell>
          <cell r="U259" t="str">
            <v>5</v>
          </cell>
          <cell r="W259">
            <v>0</v>
          </cell>
          <cell r="X259">
            <v>0</v>
          </cell>
          <cell r="Y259" t="str">
            <v>デミオ</v>
          </cell>
          <cell r="Z259">
            <v>0</v>
          </cell>
          <cell r="AA259">
            <v>25200</v>
          </cell>
          <cell r="AB259">
            <v>0</v>
          </cell>
          <cell r="AC259" t="str">
            <v>バン：小型</v>
          </cell>
          <cell r="AD259" t="b">
            <v>0</v>
          </cell>
          <cell r="AE259" t="b">
            <v>1</v>
          </cell>
          <cell r="AF259">
            <v>14</v>
          </cell>
          <cell r="AG259">
            <v>4</v>
          </cell>
          <cell r="AH259" t="str">
            <v>小型</v>
          </cell>
          <cell r="AI259" t="str">
            <v>ステーションワゴン</v>
          </cell>
          <cell r="AJ259" t="str">
            <v>ガソリン</v>
          </cell>
          <cell r="AK259" t="str">
            <v>-</v>
          </cell>
          <cell r="AL259" t="str">
            <v>B3</v>
          </cell>
        </row>
        <row r="260">
          <cell r="B260" t="str">
            <v>出雲</v>
          </cell>
          <cell r="C260" t="str">
            <v>環境施設課</v>
          </cell>
          <cell r="E260">
            <v>0</v>
          </cell>
          <cell r="F260" t="str">
            <v>島根41き38</v>
          </cell>
          <cell r="G260" t="str">
            <v>17 425</v>
          </cell>
          <cell r="H260" t="str">
            <v>貨物</v>
          </cell>
          <cell r="I260" t="str">
            <v>ミツビシ</v>
          </cell>
          <cell r="J260" t="str">
            <v>GD-H24V</v>
          </cell>
          <cell r="K260" t="str">
            <v>H42V-0415294</v>
          </cell>
          <cell r="L260" t="str">
            <v>13 426</v>
          </cell>
          <cell r="M260">
            <v>0</v>
          </cell>
          <cell r="O260">
            <v>339</v>
          </cell>
          <cell r="P260">
            <v>151</v>
          </cell>
          <cell r="Q260">
            <v>147</v>
          </cell>
          <cell r="R260">
            <v>1010</v>
          </cell>
          <cell r="S260">
            <v>690</v>
          </cell>
          <cell r="T260">
            <v>0.64999997615814209</v>
          </cell>
          <cell r="U260" t="str">
            <v>2/4</v>
          </cell>
          <cell r="W260">
            <v>0</v>
          </cell>
          <cell r="X260">
            <v>0</v>
          </cell>
          <cell r="Y260">
            <v>0</v>
          </cell>
          <cell r="Z260">
            <v>8800</v>
          </cell>
          <cell r="AA260">
            <v>0</v>
          </cell>
          <cell r="AD260" t="b">
            <v>0</v>
          </cell>
          <cell r="AE260" t="b">
            <v>0</v>
          </cell>
          <cell r="AF260">
            <v>15</v>
          </cell>
          <cell r="AG260">
            <v>4</v>
          </cell>
          <cell r="AH260" t="str">
            <v>軽自動車</v>
          </cell>
          <cell r="AI260" t="str">
            <v>バン</v>
          </cell>
          <cell r="AJ260" t="str">
            <v>ガソリン</v>
          </cell>
          <cell r="AK260" t="str">
            <v>200/100</v>
          </cell>
          <cell r="AL260" t="str">
            <v>3G83</v>
          </cell>
          <cell r="AO260">
            <v>0</v>
          </cell>
        </row>
        <row r="261">
          <cell r="B261" t="str">
            <v>平田</v>
          </cell>
          <cell r="C261" t="str">
            <v>環境保全課</v>
          </cell>
          <cell r="E261">
            <v>26</v>
          </cell>
          <cell r="F261" t="str">
            <v>島根11せ5552</v>
          </cell>
          <cell r="G261" t="str">
            <v>17 426</v>
          </cell>
          <cell r="H261" t="str">
            <v>貨物</v>
          </cell>
          <cell r="I261" t="str">
            <v>いすゞ</v>
          </cell>
          <cell r="J261" t="str">
            <v>KC-NKR71GN</v>
          </cell>
          <cell r="K261" t="str">
            <v>NKR71G7402570</v>
          </cell>
          <cell r="L261" t="str">
            <v>11 430</v>
          </cell>
          <cell r="M261">
            <v>0</v>
          </cell>
          <cell r="O261">
            <v>528</v>
          </cell>
          <cell r="P261">
            <v>230</v>
          </cell>
          <cell r="Q261">
            <v>192</v>
          </cell>
          <cell r="R261">
            <v>7065</v>
          </cell>
          <cell r="S261">
            <v>3700</v>
          </cell>
          <cell r="T261">
            <v>4.570000171661377</v>
          </cell>
          <cell r="U261" t="str">
            <v>3</v>
          </cell>
          <cell r="V261" t="str">
            <v>農協</v>
          </cell>
          <cell r="W261">
            <v>0</v>
          </cell>
          <cell r="X261">
            <v>0</v>
          </cell>
          <cell r="Y261">
            <v>46100</v>
          </cell>
          <cell r="Z261">
            <v>50400</v>
          </cell>
          <cell r="AA261">
            <v>1100</v>
          </cell>
          <cell r="AC261" t="str">
            <v>トラック：大型</v>
          </cell>
          <cell r="AD261" t="b">
            <v>0</v>
          </cell>
          <cell r="AE261" t="b">
            <v>0</v>
          </cell>
          <cell r="AF261">
            <v>13</v>
          </cell>
          <cell r="AG261">
            <v>4</v>
          </cell>
          <cell r="AH261" t="str">
            <v>普通</v>
          </cell>
          <cell r="AI261" t="str">
            <v>ダンプ</v>
          </cell>
          <cell r="AJ261" t="str">
            <v>軽油</v>
          </cell>
          <cell r="AK261" t="str">
            <v>3150</v>
          </cell>
          <cell r="AL261" t="str">
            <v>4HG1</v>
          </cell>
        </row>
        <row r="262">
          <cell r="B262" t="str">
            <v>平田</v>
          </cell>
          <cell r="C262" t="str">
            <v>環境保全課</v>
          </cell>
          <cell r="E262">
            <v>32</v>
          </cell>
          <cell r="F262" t="str">
            <v>島根40め5489</v>
          </cell>
          <cell r="G262" t="str">
            <v>17 5 6</v>
          </cell>
          <cell r="H262" t="str">
            <v>貨物</v>
          </cell>
          <cell r="I262" t="str">
            <v>ミツビシミニキャブトラック</v>
          </cell>
          <cell r="J262" t="str">
            <v>V-U41T</v>
          </cell>
          <cell r="K262" t="str">
            <v>U41T-0128906</v>
          </cell>
          <cell r="L262" t="str">
            <v xml:space="preserve"> 5 4 5</v>
          </cell>
          <cell r="M262">
            <v>733680</v>
          </cell>
          <cell r="O262">
            <v>329</v>
          </cell>
          <cell r="P262">
            <v>181</v>
          </cell>
          <cell r="Q262">
            <v>139</v>
          </cell>
          <cell r="R262">
            <v>1110</v>
          </cell>
          <cell r="S262">
            <v>650</v>
          </cell>
          <cell r="T262">
            <v>0.64999997615814209</v>
          </cell>
          <cell r="U262" t="str">
            <v>2</v>
          </cell>
          <cell r="V262" t="str">
            <v>農協</v>
          </cell>
          <cell r="W262">
            <v>0</v>
          </cell>
          <cell r="X262">
            <v>0</v>
          </cell>
          <cell r="Y262">
            <v>8800</v>
          </cell>
          <cell r="Z262">
            <v>1100</v>
          </cell>
          <cell r="AC262" t="str">
            <v>トラック：軽</v>
          </cell>
          <cell r="AD262" t="b">
            <v>0</v>
          </cell>
          <cell r="AE262" t="b">
            <v>0</v>
          </cell>
          <cell r="AF262">
            <v>7</v>
          </cell>
          <cell r="AH262" t="str">
            <v>軽自動車</v>
          </cell>
          <cell r="AI262" t="str">
            <v>キャブオーバ</v>
          </cell>
          <cell r="AJ262" t="str">
            <v>ガソリン</v>
          </cell>
          <cell r="AK262" t="str">
            <v>350</v>
          </cell>
          <cell r="AL262" t="str">
            <v>3G83</v>
          </cell>
        </row>
        <row r="263">
          <cell r="B263" t="str">
            <v>平田</v>
          </cell>
          <cell r="C263" t="str">
            <v>環境保全課</v>
          </cell>
          <cell r="E263">
            <v>34</v>
          </cell>
          <cell r="F263" t="str">
            <v>島根88さ8606</v>
          </cell>
          <cell r="G263" t="str">
            <v>17 820</v>
          </cell>
          <cell r="H263" t="str">
            <v>特種用途</v>
          </cell>
          <cell r="I263" t="str">
            <v>マツダ</v>
          </cell>
          <cell r="J263" t="str">
            <v>KC-WGEAT</v>
          </cell>
          <cell r="K263" t="str">
            <v>WGEAT105604</v>
          </cell>
          <cell r="L263" t="str">
            <v xml:space="preserve"> 9 821</v>
          </cell>
          <cell r="M263">
            <v>6050100</v>
          </cell>
          <cell r="O263">
            <v>526</v>
          </cell>
          <cell r="P263">
            <v>236</v>
          </cell>
          <cell r="Q263">
            <v>187</v>
          </cell>
          <cell r="R263">
            <v>5975</v>
          </cell>
          <cell r="S263">
            <v>3810</v>
          </cell>
          <cell r="T263">
            <v>4.0199999809265137</v>
          </cell>
          <cell r="U263" t="str">
            <v>3</v>
          </cell>
          <cell r="V263" t="str">
            <v>農協</v>
          </cell>
          <cell r="W263">
            <v>0</v>
          </cell>
          <cell r="X263">
            <v>0</v>
          </cell>
          <cell r="Y263" t="str">
            <v>塵芥車</v>
          </cell>
          <cell r="Z263">
            <v>19450</v>
          </cell>
          <cell r="AA263">
            <v>37800</v>
          </cell>
          <cell r="AB263">
            <v>1100</v>
          </cell>
          <cell r="AC263" t="str">
            <v>トラック：大型</v>
          </cell>
          <cell r="AD263" t="b">
            <v>0</v>
          </cell>
          <cell r="AE263" t="b">
            <v>0</v>
          </cell>
          <cell r="AF263">
            <v>11</v>
          </cell>
          <cell r="AG263">
            <v>8</v>
          </cell>
          <cell r="AH263" t="str">
            <v>普通</v>
          </cell>
          <cell r="AI263" t="str">
            <v>塵芥車</v>
          </cell>
          <cell r="AJ263" t="str">
            <v>軽油</v>
          </cell>
          <cell r="AK263" t="str">
            <v>2000</v>
          </cell>
          <cell r="AL263" t="str">
            <v>TF</v>
          </cell>
        </row>
        <row r="264">
          <cell r="B264" t="str">
            <v>平田</v>
          </cell>
          <cell r="C264" t="str">
            <v>環境保全課</v>
          </cell>
          <cell r="E264">
            <v>35</v>
          </cell>
          <cell r="F264" t="str">
            <v>島根44ひ1121</v>
          </cell>
          <cell r="G264" t="str">
            <v>17 6 3</v>
          </cell>
          <cell r="H264" t="str">
            <v>貨物</v>
          </cell>
          <cell r="I264" t="str">
            <v>マツダ</v>
          </cell>
          <cell r="J264" t="str">
            <v>KC-WGEAD</v>
          </cell>
          <cell r="K264" t="str">
            <v>WGEAD-109813</v>
          </cell>
          <cell r="L264" t="str">
            <v>10 6 4</v>
          </cell>
          <cell r="M264">
            <v>0</v>
          </cell>
          <cell r="O264">
            <v>469</v>
          </cell>
          <cell r="P264">
            <v>198</v>
          </cell>
          <cell r="Q264">
            <v>169</v>
          </cell>
          <cell r="R264">
            <v>4925</v>
          </cell>
          <cell r="S264">
            <v>2760</v>
          </cell>
          <cell r="T264">
            <v>4.0199999809265137</v>
          </cell>
          <cell r="U264" t="str">
            <v>3</v>
          </cell>
          <cell r="V264" t="str">
            <v>農協</v>
          </cell>
          <cell r="W264">
            <v>0</v>
          </cell>
          <cell r="X264">
            <v>0</v>
          </cell>
          <cell r="Y264">
            <v>14400</v>
          </cell>
          <cell r="Z264">
            <v>31500</v>
          </cell>
          <cell r="AA264">
            <v>1100</v>
          </cell>
          <cell r="AC264" t="str">
            <v>トラック：大型</v>
          </cell>
          <cell r="AD264" t="b">
            <v>0</v>
          </cell>
          <cell r="AE264" t="b">
            <v>0</v>
          </cell>
          <cell r="AF264">
            <v>12</v>
          </cell>
          <cell r="AG264">
            <v>6</v>
          </cell>
          <cell r="AH264" t="str">
            <v>小型</v>
          </cell>
          <cell r="AI264" t="str">
            <v>ダンプ</v>
          </cell>
          <cell r="AJ264" t="str">
            <v>軽油</v>
          </cell>
          <cell r="AK264" t="str">
            <v>2000</v>
          </cell>
          <cell r="AL264" t="str">
            <v>TF</v>
          </cell>
        </row>
        <row r="265">
          <cell r="B265" t="str">
            <v>平田</v>
          </cell>
          <cell r="C265" t="str">
            <v>環境保全課</v>
          </cell>
          <cell r="E265">
            <v>37</v>
          </cell>
          <cell r="F265" t="str">
            <v>島根100さ313</v>
          </cell>
          <cell r="G265" t="str">
            <v>171021</v>
          </cell>
          <cell r="H265" t="str">
            <v>貨物</v>
          </cell>
          <cell r="I265" t="str">
            <v>マツダ</v>
          </cell>
          <cell r="J265" t="str">
            <v>KK-WG61T</v>
          </cell>
          <cell r="K265" t="str">
            <v>WG61T-200028</v>
          </cell>
          <cell r="L265" t="str">
            <v>111022</v>
          </cell>
          <cell r="M265">
            <v>0</v>
          </cell>
          <cell r="O265">
            <v>522</v>
          </cell>
          <cell r="P265">
            <v>231</v>
          </cell>
          <cell r="Q265">
            <v>185</v>
          </cell>
          <cell r="R265">
            <v>6975</v>
          </cell>
          <cell r="S265">
            <v>3760</v>
          </cell>
          <cell r="T265">
            <v>4.570000171661377</v>
          </cell>
          <cell r="U265" t="str">
            <v>3</v>
          </cell>
          <cell r="V265" t="str">
            <v>農協</v>
          </cell>
          <cell r="W265">
            <v>0</v>
          </cell>
          <cell r="X265">
            <v>0</v>
          </cell>
          <cell r="Y265">
            <v>44100</v>
          </cell>
          <cell r="AC265" t="str">
            <v>トラック：大型</v>
          </cell>
          <cell r="AD265" t="b">
            <v>0</v>
          </cell>
          <cell r="AE265" t="b">
            <v>0</v>
          </cell>
          <cell r="AF265">
            <v>13</v>
          </cell>
          <cell r="AG265">
            <v>10</v>
          </cell>
          <cell r="AH265" t="str">
            <v>普通</v>
          </cell>
          <cell r="AI265" t="str">
            <v>ダンプ</v>
          </cell>
          <cell r="AJ265" t="str">
            <v>軽油</v>
          </cell>
          <cell r="AK265" t="str">
            <v>3050</v>
          </cell>
          <cell r="AL265" t="str">
            <v>4HG1</v>
          </cell>
        </row>
        <row r="266">
          <cell r="B266" t="str">
            <v>平田</v>
          </cell>
          <cell r="C266" t="str">
            <v>環境保全課</v>
          </cell>
          <cell r="E266">
            <v>38</v>
          </cell>
          <cell r="F266" t="str">
            <v>平田市2006</v>
          </cell>
          <cell r="H266" t="str">
            <v>特種用途</v>
          </cell>
          <cell r="M266">
            <v>0</v>
          </cell>
          <cell r="O266">
            <v>0</v>
          </cell>
          <cell r="P266">
            <v>0</v>
          </cell>
          <cell r="Q266">
            <v>0</v>
          </cell>
          <cell r="R266">
            <v>0</v>
          </cell>
          <cell r="S266">
            <v>0</v>
          </cell>
          <cell r="T266">
            <v>0</v>
          </cell>
          <cell r="U266" t="str">
            <v>0</v>
          </cell>
          <cell r="V266" t="str">
            <v>農協</v>
          </cell>
          <cell r="W266">
            <v>0</v>
          </cell>
          <cell r="X266">
            <v>0</v>
          </cell>
          <cell r="Y266" t="str">
            <v>ホイルローダー</v>
          </cell>
          <cell r="AC266" t="str">
            <v>その他</v>
          </cell>
          <cell r="AD266" t="b">
            <v>0</v>
          </cell>
          <cell r="AE266" t="b">
            <v>0</v>
          </cell>
        </row>
        <row r="267">
          <cell r="B267" t="str">
            <v>平田</v>
          </cell>
          <cell r="C267" t="str">
            <v>環境保全課</v>
          </cell>
          <cell r="E267">
            <v>128</v>
          </cell>
          <cell r="F267" t="str">
            <v>島根100さ2493</v>
          </cell>
          <cell r="G267" t="str">
            <v>18 224</v>
          </cell>
          <cell r="H267" t="str">
            <v>貨物</v>
          </cell>
          <cell r="I267" t="str">
            <v>いすず</v>
          </cell>
          <cell r="J267" t="str">
            <v>ＫＫ－ＦＲＲ３５Ｅ４Ｓ</v>
          </cell>
          <cell r="K267" t="str">
            <v>FRR35E4S7000796</v>
          </cell>
          <cell r="L267" t="str">
            <v>15 224</v>
          </cell>
          <cell r="M267">
            <v>0</v>
          </cell>
          <cell r="O267">
            <v>588</v>
          </cell>
          <cell r="P267">
            <v>245</v>
          </cell>
          <cell r="Q267">
            <v>220</v>
          </cell>
          <cell r="R267">
            <v>7970</v>
          </cell>
          <cell r="S267">
            <v>3760</v>
          </cell>
          <cell r="T267">
            <v>7.1599998474121094</v>
          </cell>
          <cell r="U267" t="str">
            <v>2</v>
          </cell>
          <cell r="V267" t="str">
            <v>農協</v>
          </cell>
          <cell r="W267">
            <v>0</v>
          </cell>
          <cell r="X267">
            <v>0</v>
          </cell>
          <cell r="Y267">
            <v>50400</v>
          </cell>
          <cell r="Z267">
            <v>1100</v>
          </cell>
          <cell r="AC267" t="str">
            <v>トラック：大型</v>
          </cell>
          <cell r="AD267" t="b">
            <v>0</v>
          </cell>
          <cell r="AE267" t="b">
            <v>0</v>
          </cell>
          <cell r="AF267">
            <v>20</v>
          </cell>
          <cell r="AG267">
            <v>2</v>
          </cell>
          <cell r="AH267" t="str">
            <v>普通</v>
          </cell>
          <cell r="AI267" t="str">
            <v>着脱装置付コンテナ専用車</v>
          </cell>
          <cell r="AJ267" t="str">
            <v>軽油</v>
          </cell>
          <cell r="AK267" t="str">
            <v>4100</v>
          </cell>
          <cell r="AL267" t="str">
            <v>6HL1</v>
          </cell>
        </row>
        <row r="268">
          <cell r="B268" t="str">
            <v>出雲</v>
          </cell>
          <cell r="C268" t="str">
            <v>簡易水道</v>
          </cell>
          <cell r="E268">
            <v>0</v>
          </cell>
          <cell r="F268" t="str">
            <v>島根41う5605</v>
          </cell>
          <cell r="G268" t="str">
            <v>17 526</v>
          </cell>
          <cell r="H268" t="str">
            <v>貨物</v>
          </cell>
          <cell r="I268" t="str">
            <v>ミツビシミニキャブバン</v>
          </cell>
          <cell r="J268" t="str">
            <v>GD-U62V</v>
          </cell>
          <cell r="K268" t="str">
            <v>U62V-0003687</v>
          </cell>
          <cell r="L268" t="str">
            <v>11 525</v>
          </cell>
          <cell r="M268">
            <v>0</v>
          </cell>
          <cell r="O268">
            <v>339</v>
          </cell>
          <cell r="P268">
            <v>189</v>
          </cell>
          <cell r="Q268">
            <v>147</v>
          </cell>
          <cell r="R268">
            <v>1370</v>
          </cell>
          <cell r="S268">
            <v>900</v>
          </cell>
          <cell r="T268">
            <v>0.64999997615814209</v>
          </cell>
          <cell r="U268" t="str">
            <v>2/4</v>
          </cell>
          <cell r="W268">
            <v>0</v>
          </cell>
          <cell r="X268">
            <v>0</v>
          </cell>
          <cell r="Y268">
            <v>0</v>
          </cell>
          <cell r="Z268">
            <v>0</v>
          </cell>
          <cell r="AA268">
            <v>0</v>
          </cell>
          <cell r="AD268" t="b">
            <v>0</v>
          </cell>
          <cell r="AE268" t="b">
            <v>0</v>
          </cell>
          <cell r="AF268">
            <v>13</v>
          </cell>
          <cell r="AG268">
            <v>0</v>
          </cell>
          <cell r="AH268" t="str">
            <v>軽自動車</v>
          </cell>
          <cell r="AI268" t="str">
            <v>バン</v>
          </cell>
          <cell r="AJ268" t="str">
            <v>ガソリン</v>
          </cell>
          <cell r="AK268" t="str">
            <v>350/250</v>
          </cell>
          <cell r="AL268" t="str">
            <v>3G83</v>
          </cell>
          <cell r="AO268">
            <v>0</v>
          </cell>
          <cell r="AP268" t="str">
            <v>島根三菱自動車㈱　　　出雲支店</v>
          </cell>
        </row>
        <row r="269">
          <cell r="B269" t="str">
            <v>平田</v>
          </cell>
          <cell r="C269" t="str">
            <v>教育委員会</v>
          </cell>
          <cell r="E269">
            <v>0</v>
          </cell>
          <cell r="F269" t="str">
            <v>島根400す178</v>
          </cell>
          <cell r="G269" t="str">
            <v>18 1 4</v>
          </cell>
          <cell r="H269" t="str">
            <v>貨物</v>
          </cell>
          <cell r="I269" t="str">
            <v>ニッサン</v>
          </cell>
          <cell r="J269" t="str">
            <v>UB-VY11</v>
          </cell>
          <cell r="K269" t="str">
            <v>VY11-267770</v>
          </cell>
          <cell r="L269" t="str">
            <v>16 1 5</v>
          </cell>
          <cell r="M269">
            <v>0</v>
          </cell>
          <cell r="O269">
            <v>437</v>
          </cell>
          <cell r="P269">
            <v>147</v>
          </cell>
          <cell r="Q269">
            <v>169</v>
          </cell>
          <cell r="R269">
            <v>1635</v>
          </cell>
          <cell r="S269">
            <v>1110</v>
          </cell>
          <cell r="T269">
            <v>1.2899999618530273</v>
          </cell>
          <cell r="U269" t="str">
            <v>2/5</v>
          </cell>
          <cell r="W269">
            <v>0</v>
          </cell>
          <cell r="X269">
            <v>0</v>
          </cell>
          <cell r="Y269" t="str">
            <v>新規</v>
          </cell>
          <cell r="Z269">
            <v>0</v>
          </cell>
          <cell r="AA269">
            <v>8800</v>
          </cell>
          <cell r="AB269">
            <v>0</v>
          </cell>
          <cell r="AD269" t="b">
            <v>0</v>
          </cell>
          <cell r="AE269" t="b">
            <v>0</v>
          </cell>
          <cell r="AF269">
            <v>18</v>
          </cell>
          <cell r="AG269">
            <v>1</v>
          </cell>
          <cell r="AH269" t="str">
            <v>小型</v>
          </cell>
          <cell r="AI269" t="str">
            <v>バン</v>
          </cell>
          <cell r="AJ269" t="str">
            <v>ガソリン</v>
          </cell>
          <cell r="AK269" t="str">
            <v>400/250</v>
          </cell>
          <cell r="AL269" t="str">
            <v>QG13</v>
          </cell>
          <cell r="AO269">
            <v>0</v>
          </cell>
        </row>
        <row r="270">
          <cell r="B270" t="str">
            <v>佐田</v>
          </cell>
          <cell r="C270" t="str">
            <v>教育課</v>
          </cell>
          <cell r="E270">
            <v>0</v>
          </cell>
          <cell r="F270" t="str">
            <v>島根200は65</v>
          </cell>
          <cell r="G270" t="str">
            <v>18 223</v>
          </cell>
          <cell r="H270" t="str">
            <v>乗合</v>
          </cell>
          <cell r="I270" t="str">
            <v>ヒノ</v>
          </cell>
          <cell r="J270" t="str">
            <v>KK-HR1JKEE</v>
          </cell>
          <cell r="K270" t="str">
            <v>HR1JKE40268</v>
          </cell>
          <cell r="L270" t="str">
            <v>15 224</v>
          </cell>
          <cell r="M270">
            <v>0</v>
          </cell>
          <cell r="O270">
            <v>896</v>
          </cell>
          <cell r="P270">
            <v>288</v>
          </cell>
          <cell r="Q270">
            <v>230</v>
          </cell>
          <cell r="R270">
            <v>10885</v>
          </cell>
          <cell r="S270">
            <v>8080</v>
          </cell>
          <cell r="T270">
            <v>7.9600000381469727</v>
          </cell>
          <cell r="U270" t="str">
            <v>51</v>
          </cell>
          <cell r="W270">
            <v>0</v>
          </cell>
          <cell r="X270">
            <v>0</v>
          </cell>
          <cell r="Y270" t="str">
            <v>スクールバス</v>
          </cell>
          <cell r="Z270">
            <v>0</v>
          </cell>
          <cell r="AA270">
            <v>69300</v>
          </cell>
          <cell r="AB270">
            <v>0</v>
          </cell>
          <cell r="AD270" t="b">
            <v>0</v>
          </cell>
          <cell r="AE270" t="b">
            <v>0</v>
          </cell>
          <cell r="AF270">
            <v>17</v>
          </cell>
          <cell r="AG270">
            <v>2</v>
          </cell>
          <cell r="AH270" t="str">
            <v>普通</v>
          </cell>
          <cell r="AI270" t="str">
            <v>リヤーエンジン</v>
          </cell>
          <cell r="AJ270" t="str">
            <v>軽油</v>
          </cell>
          <cell r="AL270" t="str">
            <v>J08C</v>
          </cell>
          <cell r="AO270">
            <v>0</v>
          </cell>
        </row>
        <row r="271">
          <cell r="B271" t="str">
            <v>佐田</v>
          </cell>
          <cell r="C271" t="str">
            <v>教育課</v>
          </cell>
          <cell r="E271">
            <v>0</v>
          </cell>
          <cell r="F271" t="str">
            <v>島根22や195</v>
          </cell>
          <cell r="G271" t="str">
            <v>17 417</v>
          </cell>
          <cell r="H271" t="str">
            <v>乗合</v>
          </cell>
          <cell r="I271" t="str">
            <v>ミツビシ</v>
          </cell>
          <cell r="J271" t="str">
            <v>U-MK517J</v>
          </cell>
          <cell r="K271" t="str">
            <v>MK517J20171</v>
          </cell>
          <cell r="L271" t="str">
            <v xml:space="preserve"> 3 418</v>
          </cell>
          <cell r="M271">
            <v>0</v>
          </cell>
          <cell r="O271">
            <v>896</v>
          </cell>
          <cell r="P271">
            <v>293</v>
          </cell>
          <cell r="Q271">
            <v>229</v>
          </cell>
          <cell r="R271">
            <v>9425</v>
          </cell>
          <cell r="S271">
            <v>6070</v>
          </cell>
          <cell r="T271">
            <v>7.5399999618530273</v>
          </cell>
          <cell r="U271" t="str">
            <v>61</v>
          </cell>
          <cell r="W271">
            <v>0</v>
          </cell>
          <cell r="X271">
            <v>0</v>
          </cell>
          <cell r="Y271" t="str">
            <v>スクールバス</v>
          </cell>
          <cell r="Z271">
            <v>0</v>
          </cell>
          <cell r="AA271">
            <v>63000</v>
          </cell>
          <cell r="AB271">
            <v>0</v>
          </cell>
          <cell r="AD271" t="b">
            <v>0</v>
          </cell>
          <cell r="AE271" t="b">
            <v>0</v>
          </cell>
          <cell r="AF271">
            <v>5</v>
          </cell>
          <cell r="AG271">
            <v>4</v>
          </cell>
          <cell r="AH271" t="str">
            <v>普通</v>
          </cell>
          <cell r="AI271" t="str">
            <v>リヤーエンジン</v>
          </cell>
          <cell r="AJ271" t="str">
            <v>軽油</v>
          </cell>
          <cell r="AL271" t="str">
            <v>6D16</v>
          </cell>
          <cell r="AO271">
            <v>0</v>
          </cell>
        </row>
        <row r="272">
          <cell r="B272" t="str">
            <v>佐田</v>
          </cell>
          <cell r="C272" t="str">
            <v>教育課</v>
          </cell>
          <cell r="E272">
            <v>0</v>
          </cell>
          <cell r="F272" t="str">
            <v>島根22や225</v>
          </cell>
          <cell r="G272" t="str">
            <v>18 219</v>
          </cell>
          <cell r="H272" t="str">
            <v>乗合</v>
          </cell>
          <cell r="I272" t="str">
            <v>ミツビシ</v>
          </cell>
          <cell r="J272" t="str">
            <v>U-MK117F</v>
          </cell>
          <cell r="K272" t="str">
            <v>MK117F20310</v>
          </cell>
          <cell r="L272" t="str">
            <v xml:space="preserve"> 5 218</v>
          </cell>
          <cell r="M272">
            <v>0</v>
          </cell>
          <cell r="O272">
            <v>814</v>
          </cell>
          <cell r="P272">
            <v>295</v>
          </cell>
          <cell r="Q272">
            <v>229</v>
          </cell>
          <cell r="R272">
            <v>8520</v>
          </cell>
          <cell r="S272">
            <v>5770</v>
          </cell>
          <cell r="T272">
            <v>7.5399999618530273</v>
          </cell>
          <cell r="U272" t="str">
            <v>50</v>
          </cell>
          <cell r="W272">
            <v>0</v>
          </cell>
          <cell r="X272">
            <v>0</v>
          </cell>
          <cell r="Y272" t="str">
            <v>スクールバス</v>
          </cell>
          <cell r="Z272">
            <v>0</v>
          </cell>
          <cell r="AA272">
            <v>56700</v>
          </cell>
          <cell r="AB272">
            <v>0</v>
          </cell>
          <cell r="AD272" t="b">
            <v>0</v>
          </cell>
          <cell r="AE272" t="b">
            <v>0</v>
          </cell>
          <cell r="AF272">
            <v>7</v>
          </cell>
          <cell r="AG272">
            <v>2</v>
          </cell>
          <cell r="AH272" t="str">
            <v>普通</v>
          </cell>
          <cell r="AI272" t="str">
            <v>リヤーエンジン</v>
          </cell>
          <cell r="AJ272" t="str">
            <v>軽油</v>
          </cell>
          <cell r="AL272" t="str">
            <v>6D16</v>
          </cell>
          <cell r="AO272">
            <v>0</v>
          </cell>
        </row>
        <row r="273">
          <cell r="B273" t="str">
            <v>佐田</v>
          </cell>
          <cell r="C273" t="str">
            <v>教育課</v>
          </cell>
          <cell r="E273">
            <v>0</v>
          </cell>
          <cell r="F273" t="str">
            <v>島根22や226</v>
          </cell>
          <cell r="G273" t="str">
            <v>18 222</v>
          </cell>
          <cell r="H273" t="str">
            <v>乗合</v>
          </cell>
          <cell r="I273" t="str">
            <v>ミツビシ</v>
          </cell>
          <cell r="J273" t="str">
            <v>U-MK117F</v>
          </cell>
          <cell r="K273" t="str">
            <v>MK117F20311</v>
          </cell>
          <cell r="L273" t="str">
            <v xml:space="preserve"> 5 218</v>
          </cell>
          <cell r="M273">
            <v>0</v>
          </cell>
          <cell r="O273">
            <v>814</v>
          </cell>
          <cell r="P273">
            <v>295</v>
          </cell>
          <cell r="Q273">
            <v>229</v>
          </cell>
          <cell r="R273">
            <v>8520</v>
          </cell>
          <cell r="S273">
            <v>5770</v>
          </cell>
          <cell r="T273">
            <v>7054</v>
          </cell>
          <cell r="U273" t="str">
            <v>50</v>
          </cell>
          <cell r="W273">
            <v>0</v>
          </cell>
          <cell r="X273">
            <v>0</v>
          </cell>
          <cell r="Y273" t="str">
            <v>スクールバス</v>
          </cell>
          <cell r="Z273">
            <v>0</v>
          </cell>
          <cell r="AA273">
            <v>56700</v>
          </cell>
          <cell r="AB273">
            <v>0</v>
          </cell>
          <cell r="AD273" t="b">
            <v>0</v>
          </cell>
          <cell r="AE273" t="b">
            <v>0</v>
          </cell>
          <cell r="AF273">
            <v>7</v>
          </cell>
          <cell r="AG273">
            <v>2</v>
          </cell>
          <cell r="AH273" t="str">
            <v>普通</v>
          </cell>
          <cell r="AI273" t="str">
            <v>リヤーエンジン</v>
          </cell>
          <cell r="AJ273" t="str">
            <v>軽油</v>
          </cell>
          <cell r="AL273" t="str">
            <v>6D16</v>
          </cell>
          <cell r="AO273">
            <v>0</v>
          </cell>
        </row>
        <row r="274">
          <cell r="B274" t="str">
            <v>佐田</v>
          </cell>
          <cell r="C274" t="str">
            <v>教育課</v>
          </cell>
          <cell r="E274">
            <v>0</v>
          </cell>
          <cell r="F274" t="str">
            <v>島根22や227</v>
          </cell>
          <cell r="G274" t="str">
            <v>18 223</v>
          </cell>
          <cell r="H274" t="str">
            <v>乗合</v>
          </cell>
          <cell r="I274" t="str">
            <v>ミツビシ</v>
          </cell>
          <cell r="J274" t="str">
            <v>U-MK117F</v>
          </cell>
          <cell r="K274" t="str">
            <v>MK117F20312</v>
          </cell>
          <cell r="L274" t="str">
            <v xml:space="preserve"> 5 218</v>
          </cell>
          <cell r="M274">
            <v>0</v>
          </cell>
          <cell r="O274">
            <v>814</v>
          </cell>
          <cell r="P274">
            <v>295</v>
          </cell>
          <cell r="Q274">
            <v>229</v>
          </cell>
          <cell r="R274">
            <v>8520</v>
          </cell>
          <cell r="S274">
            <v>5770</v>
          </cell>
          <cell r="T274">
            <v>7.5399999618530273</v>
          </cell>
          <cell r="U274" t="str">
            <v>50</v>
          </cell>
          <cell r="W274">
            <v>0</v>
          </cell>
          <cell r="X274">
            <v>0</v>
          </cell>
          <cell r="Y274" t="str">
            <v>スクールバス</v>
          </cell>
          <cell r="Z274">
            <v>0</v>
          </cell>
          <cell r="AA274">
            <v>56700</v>
          </cell>
          <cell r="AB274">
            <v>0</v>
          </cell>
          <cell r="AD274" t="b">
            <v>0</v>
          </cell>
          <cell r="AE274" t="b">
            <v>0</v>
          </cell>
          <cell r="AF274">
            <v>7</v>
          </cell>
          <cell r="AG274">
            <v>2</v>
          </cell>
          <cell r="AH274" t="str">
            <v>普通</v>
          </cell>
          <cell r="AI274" t="str">
            <v>リヤーエンジン</v>
          </cell>
          <cell r="AJ274" t="str">
            <v>軽油</v>
          </cell>
          <cell r="AL274" t="str">
            <v>6D16</v>
          </cell>
          <cell r="AO274">
            <v>0</v>
          </cell>
        </row>
        <row r="275">
          <cell r="B275" t="str">
            <v>佐田</v>
          </cell>
          <cell r="C275" t="str">
            <v>教育課</v>
          </cell>
          <cell r="E275">
            <v>0</v>
          </cell>
          <cell r="F275" t="str">
            <v>島根22や273</v>
          </cell>
          <cell r="G275" t="str">
            <v>18 221</v>
          </cell>
          <cell r="H275" t="str">
            <v>乗合</v>
          </cell>
          <cell r="I275" t="str">
            <v>ミツビシ</v>
          </cell>
          <cell r="J275" t="str">
            <v>KC-MK219J</v>
          </cell>
          <cell r="K275" t="str">
            <v>MK219J24072</v>
          </cell>
          <cell r="L275" t="str">
            <v xml:space="preserve"> 8 222</v>
          </cell>
          <cell r="M275">
            <v>0</v>
          </cell>
          <cell r="O275">
            <v>899</v>
          </cell>
          <cell r="P275">
            <v>304</v>
          </cell>
          <cell r="Q275">
            <v>230</v>
          </cell>
          <cell r="R275">
            <v>10135</v>
          </cell>
          <cell r="S275">
            <v>6780</v>
          </cell>
          <cell r="T275">
            <v>8.1999998092651367</v>
          </cell>
          <cell r="U275" t="str">
            <v>61</v>
          </cell>
          <cell r="W275">
            <v>0</v>
          </cell>
          <cell r="X275">
            <v>0</v>
          </cell>
          <cell r="Y275" t="str">
            <v>スクールバス</v>
          </cell>
          <cell r="Z275">
            <v>0</v>
          </cell>
          <cell r="AA275">
            <v>69300</v>
          </cell>
          <cell r="AB275">
            <v>0</v>
          </cell>
          <cell r="AD275" t="b">
            <v>0</v>
          </cell>
          <cell r="AE275" t="b">
            <v>0</v>
          </cell>
          <cell r="AF275">
            <v>10</v>
          </cell>
          <cell r="AG275">
            <v>2</v>
          </cell>
          <cell r="AH275" t="str">
            <v>普通</v>
          </cell>
          <cell r="AI275" t="str">
            <v>リヤーエンジン</v>
          </cell>
          <cell r="AJ275" t="str">
            <v>軽油</v>
          </cell>
          <cell r="AL275" t="str">
            <v>6D17</v>
          </cell>
          <cell r="AO275">
            <v>0</v>
          </cell>
        </row>
        <row r="276">
          <cell r="B276" t="str">
            <v>佐田</v>
          </cell>
          <cell r="C276" t="str">
            <v>教育課</v>
          </cell>
          <cell r="E276">
            <v>0</v>
          </cell>
          <cell r="F276" t="str">
            <v>島根22や274</v>
          </cell>
          <cell r="G276" t="str">
            <v>18 222</v>
          </cell>
          <cell r="H276" t="str">
            <v>乗合</v>
          </cell>
          <cell r="I276" t="str">
            <v>ミツビシ</v>
          </cell>
          <cell r="J276" t="str">
            <v>KC-MK219J</v>
          </cell>
          <cell r="K276" t="str">
            <v>MK219J24073</v>
          </cell>
          <cell r="L276" t="str">
            <v xml:space="preserve"> 8 222</v>
          </cell>
          <cell r="M276">
            <v>0</v>
          </cell>
          <cell r="O276">
            <v>899</v>
          </cell>
          <cell r="P276">
            <v>304</v>
          </cell>
          <cell r="Q276">
            <v>230</v>
          </cell>
          <cell r="R276">
            <v>10135</v>
          </cell>
          <cell r="S276">
            <v>6780</v>
          </cell>
          <cell r="T276">
            <v>8.1999998092651367</v>
          </cell>
          <cell r="U276" t="str">
            <v>61</v>
          </cell>
          <cell r="W276">
            <v>0</v>
          </cell>
          <cell r="X276">
            <v>0</v>
          </cell>
          <cell r="Y276" t="str">
            <v>スクールバス</v>
          </cell>
          <cell r="Z276">
            <v>0</v>
          </cell>
          <cell r="AA276">
            <v>69300</v>
          </cell>
          <cell r="AB276">
            <v>0</v>
          </cell>
          <cell r="AD276" t="b">
            <v>0</v>
          </cell>
          <cell r="AE276" t="b">
            <v>0</v>
          </cell>
          <cell r="AF276">
            <v>10</v>
          </cell>
          <cell r="AG276">
            <v>2</v>
          </cell>
          <cell r="AH276" t="str">
            <v>普通</v>
          </cell>
          <cell r="AI276" t="str">
            <v>リヤーエンジン</v>
          </cell>
          <cell r="AJ276" t="str">
            <v>軽油</v>
          </cell>
          <cell r="AL276" t="str">
            <v>6D17</v>
          </cell>
          <cell r="AO276">
            <v>0</v>
          </cell>
        </row>
        <row r="277">
          <cell r="B277" t="str">
            <v>佐田</v>
          </cell>
          <cell r="C277" t="str">
            <v>教育課</v>
          </cell>
          <cell r="E277">
            <v>0</v>
          </cell>
          <cell r="F277" t="str">
            <v>島根11せ1109</v>
          </cell>
          <cell r="G277" t="str">
            <v>17 824</v>
          </cell>
          <cell r="H277" t="str">
            <v>貨物</v>
          </cell>
          <cell r="I277" t="str">
            <v>ミツビシ</v>
          </cell>
          <cell r="J277" t="str">
            <v>U-FE507BT改</v>
          </cell>
          <cell r="K277" t="str">
            <v>FE507BT400753</v>
          </cell>
          <cell r="L277" t="str">
            <v xml:space="preserve"> 6 8 5</v>
          </cell>
          <cell r="M277">
            <v>0</v>
          </cell>
          <cell r="O277">
            <v>487</v>
          </cell>
          <cell r="P277">
            <v>268</v>
          </cell>
          <cell r="Q277">
            <v>187</v>
          </cell>
          <cell r="R277">
            <v>4715</v>
          </cell>
          <cell r="S277">
            <v>2550</v>
          </cell>
          <cell r="T277">
            <v>4.2100000381469727</v>
          </cell>
          <cell r="U277" t="str">
            <v>3</v>
          </cell>
          <cell r="W277">
            <v>0</v>
          </cell>
          <cell r="X277">
            <v>0</v>
          </cell>
          <cell r="Y277" t="str">
            <v>給食配送車</v>
          </cell>
          <cell r="Z277">
            <v>0</v>
          </cell>
          <cell r="AA277">
            <v>31500</v>
          </cell>
          <cell r="AB277">
            <v>0</v>
          </cell>
          <cell r="AD277" t="b">
            <v>0</v>
          </cell>
          <cell r="AE277" t="b">
            <v>0</v>
          </cell>
          <cell r="AF277">
            <v>8</v>
          </cell>
          <cell r="AG277">
            <v>8</v>
          </cell>
          <cell r="AH277" t="str">
            <v>普通</v>
          </cell>
          <cell r="AI277" t="str">
            <v>バン</v>
          </cell>
          <cell r="AJ277" t="str">
            <v>軽油</v>
          </cell>
          <cell r="AK277" t="str">
            <v>2000</v>
          </cell>
          <cell r="AL277" t="str">
            <v>4D33</v>
          </cell>
          <cell r="AO277">
            <v>0</v>
          </cell>
        </row>
        <row r="278">
          <cell r="B278" t="str">
            <v>平田</v>
          </cell>
          <cell r="C278" t="str">
            <v>教育総務課</v>
          </cell>
          <cell r="E278">
            <v>4</v>
          </cell>
          <cell r="F278" t="str">
            <v>平田市つ293</v>
          </cell>
          <cell r="I278" t="str">
            <v>スズキ</v>
          </cell>
          <cell r="J278" t="str">
            <v>A-CAICB</v>
          </cell>
          <cell r="K278" t="str">
            <v>CAICB-177822</v>
          </cell>
          <cell r="L278" t="str">
            <v>1990/04/10</v>
          </cell>
          <cell r="M278">
            <v>164388</v>
          </cell>
          <cell r="N278" t="str">
            <v>T43-2912141</v>
          </cell>
          <cell r="O278">
            <v>1680</v>
          </cell>
          <cell r="P278">
            <v>610</v>
          </cell>
          <cell r="Q278">
            <v>1020</v>
          </cell>
          <cell r="R278">
            <v>0</v>
          </cell>
          <cell r="S278">
            <v>66</v>
          </cell>
          <cell r="T278">
            <v>4.8999998718500137E-2</v>
          </cell>
          <cell r="U278" t="str">
            <v>1</v>
          </cell>
          <cell r="V278" t="str">
            <v>農協</v>
          </cell>
          <cell r="W278">
            <v>0</v>
          </cell>
          <cell r="X278">
            <v>0</v>
          </cell>
          <cell r="Y278" t="str">
            <v>久多美小学校</v>
          </cell>
          <cell r="AC278" t="str">
            <v>２輪車</v>
          </cell>
          <cell r="AD278" t="b">
            <v>0</v>
          </cell>
          <cell r="AE278" t="b">
            <v>0</v>
          </cell>
        </row>
        <row r="279">
          <cell r="B279" t="str">
            <v>平田</v>
          </cell>
          <cell r="C279" t="str">
            <v>教育総務課</v>
          </cell>
          <cell r="E279">
            <v>8</v>
          </cell>
          <cell r="F279" t="str">
            <v>平田市つ297</v>
          </cell>
          <cell r="I279" t="str">
            <v>スズキ</v>
          </cell>
          <cell r="J279" t="str">
            <v>A-CAICB</v>
          </cell>
          <cell r="K279" t="str">
            <v>CAICB-177806</v>
          </cell>
          <cell r="L279" t="str">
            <v>1990/04/10</v>
          </cell>
          <cell r="M279">
            <v>164388</v>
          </cell>
          <cell r="N279" t="str">
            <v>32-1932865</v>
          </cell>
          <cell r="O279">
            <v>1680</v>
          </cell>
          <cell r="P279">
            <v>610</v>
          </cell>
          <cell r="Q279">
            <v>1020</v>
          </cell>
          <cell r="R279">
            <v>0</v>
          </cell>
          <cell r="S279">
            <v>66</v>
          </cell>
          <cell r="T279">
            <v>4.8999998718500137E-2</v>
          </cell>
          <cell r="U279" t="str">
            <v>1</v>
          </cell>
          <cell r="V279" t="str">
            <v>農協</v>
          </cell>
          <cell r="W279">
            <v>0</v>
          </cell>
          <cell r="X279">
            <v>0</v>
          </cell>
          <cell r="Y279" t="str">
            <v>東幼稚園</v>
          </cell>
          <cell r="AC279" t="str">
            <v>２輪車</v>
          </cell>
          <cell r="AD279" t="b">
            <v>0</v>
          </cell>
          <cell r="AE279" t="b">
            <v>0</v>
          </cell>
        </row>
        <row r="280">
          <cell r="B280" t="str">
            <v>平田</v>
          </cell>
          <cell r="C280" t="str">
            <v>教育総務課</v>
          </cell>
          <cell r="E280">
            <v>19</v>
          </cell>
          <cell r="F280" t="str">
            <v>島根22や279</v>
          </cell>
          <cell r="G280" t="str">
            <v>17 513</v>
          </cell>
          <cell r="H280" t="str">
            <v>乗合</v>
          </cell>
          <cell r="I280" t="str">
            <v>ミツビシ</v>
          </cell>
          <cell r="J280" t="str">
            <v>KC-MK219J</v>
          </cell>
          <cell r="K280" t="str">
            <v>MK219J24162</v>
          </cell>
          <cell r="L280" t="str">
            <v xml:space="preserve"> 8 514</v>
          </cell>
          <cell r="M280">
            <v>12000000</v>
          </cell>
          <cell r="O280">
            <v>899</v>
          </cell>
          <cell r="P280">
            <v>298</v>
          </cell>
          <cell r="Q280">
            <v>230</v>
          </cell>
          <cell r="R280">
            <v>9275</v>
          </cell>
          <cell r="S280">
            <v>6360</v>
          </cell>
          <cell r="T280">
            <v>8.1999998092651367</v>
          </cell>
          <cell r="U280" t="str">
            <v>53</v>
          </cell>
          <cell r="V280" t="str">
            <v>農協</v>
          </cell>
          <cell r="W280">
            <v>0</v>
          </cell>
          <cell r="X280">
            <v>0</v>
          </cell>
          <cell r="Y280" t="str">
            <v>バス</v>
          </cell>
          <cell r="Z280">
            <v>16670</v>
          </cell>
          <cell r="AA280">
            <v>63000</v>
          </cell>
          <cell r="AB280">
            <v>1100</v>
          </cell>
          <cell r="AC280" t="str">
            <v>バス</v>
          </cell>
          <cell r="AD280" t="b">
            <v>0</v>
          </cell>
          <cell r="AE280" t="b">
            <v>0</v>
          </cell>
          <cell r="AF280">
            <v>10</v>
          </cell>
          <cell r="AG280">
            <v>5</v>
          </cell>
          <cell r="AH280" t="str">
            <v>普通</v>
          </cell>
          <cell r="AI280" t="str">
            <v>リヤーエンジン</v>
          </cell>
          <cell r="AJ280" t="str">
            <v>軽油</v>
          </cell>
          <cell r="AL280" t="str">
            <v>6D17</v>
          </cell>
        </row>
        <row r="281">
          <cell r="B281" t="str">
            <v>平田</v>
          </cell>
          <cell r="C281" t="str">
            <v>教育総務課</v>
          </cell>
          <cell r="E281">
            <v>21</v>
          </cell>
          <cell r="F281" t="str">
            <v>島根50と3813</v>
          </cell>
          <cell r="G281" t="str">
            <v>17 730</v>
          </cell>
          <cell r="H281" t="str">
            <v>乗用</v>
          </cell>
          <cell r="I281" t="str">
            <v>マツダ</v>
          </cell>
          <cell r="J281" t="str">
            <v>E-AC6P</v>
          </cell>
          <cell r="K281" t="str">
            <v>AC6P-134821</v>
          </cell>
          <cell r="L281" t="str">
            <v>1998/08/20</v>
          </cell>
          <cell r="M281">
            <v>857570</v>
          </cell>
          <cell r="O281">
            <v>329</v>
          </cell>
          <cell r="P281">
            <v>142</v>
          </cell>
          <cell r="Q281">
            <v>139</v>
          </cell>
          <cell r="R281">
            <v>850</v>
          </cell>
          <cell r="S281">
            <v>630</v>
          </cell>
          <cell r="T281">
            <v>0.64999997615814209</v>
          </cell>
          <cell r="U281" t="str">
            <v>4</v>
          </cell>
          <cell r="V281" t="str">
            <v>農協</v>
          </cell>
          <cell r="W281">
            <v>0</v>
          </cell>
          <cell r="X281">
            <v>0</v>
          </cell>
          <cell r="Y281" t="str">
            <v>ひらたファミリーサポートセンター　キャロル</v>
          </cell>
          <cell r="Z281">
            <v>20300</v>
          </cell>
          <cell r="AA281">
            <v>8800</v>
          </cell>
          <cell r="AB281">
            <v>1400</v>
          </cell>
          <cell r="AC281" t="str">
            <v>バン：軽</v>
          </cell>
          <cell r="AD281" t="b">
            <v>0</v>
          </cell>
          <cell r="AE281" t="b">
            <v>0</v>
          </cell>
          <cell r="AF281">
            <v>12</v>
          </cell>
          <cell r="AH281" t="str">
            <v>軽自動車</v>
          </cell>
          <cell r="AI281" t="str">
            <v>箱型</v>
          </cell>
          <cell r="AJ281" t="str">
            <v>ガソリン</v>
          </cell>
          <cell r="AL281" t="str">
            <v>F6A</v>
          </cell>
        </row>
        <row r="282">
          <cell r="B282" t="str">
            <v>平田</v>
          </cell>
          <cell r="C282" t="str">
            <v>教育総務課</v>
          </cell>
          <cell r="E282">
            <v>131</v>
          </cell>
          <cell r="F282" t="str">
            <v>島根200は78</v>
          </cell>
          <cell r="G282" t="str">
            <v>18 3 2</v>
          </cell>
          <cell r="H282" t="str">
            <v>乗合</v>
          </cell>
          <cell r="I282" t="str">
            <v>ミツビシ</v>
          </cell>
          <cell r="J282" t="str">
            <v>KK-BE64DJ</v>
          </cell>
          <cell r="K282" t="str">
            <v>BE64DJ-300249</v>
          </cell>
          <cell r="L282" t="str">
            <v>16 3 3</v>
          </cell>
          <cell r="M282">
            <v>6090000</v>
          </cell>
          <cell r="O282">
            <v>773</v>
          </cell>
          <cell r="P282">
            <v>263</v>
          </cell>
          <cell r="Q282">
            <v>201</v>
          </cell>
          <cell r="R282">
            <v>5850</v>
          </cell>
          <cell r="S282">
            <v>3980</v>
          </cell>
          <cell r="T282">
            <v>4.8899998664855957</v>
          </cell>
          <cell r="U282" t="str">
            <v>34</v>
          </cell>
          <cell r="V282" t="str">
            <v>農協</v>
          </cell>
          <cell r="W282">
            <v>0</v>
          </cell>
          <cell r="X282">
            <v>0</v>
          </cell>
          <cell r="Y282" t="str">
            <v>スクールバス</v>
          </cell>
          <cell r="Z282">
            <v>0</v>
          </cell>
          <cell r="AA282">
            <v>37800</v>
          </cell>
          <cell r="AB282">
            <v>0</v>
          </cell>
          <cell r="AC282" t="str">
            <v>バス</v>
          </cell>
          <cell r="AD282" t="b">
            <v>0</v>
          </cell>
          <cell r="AE282" t="b">
            <v>0</v>
          </cell>
          <cell r="AF282">
            <v>18</v>
          </cell>
          <cell r="AG282">
            <v>3</v>
          </cell>
          <cell r="AH282" t="str">
            <v>普通</v>
          </cell>
          <cell r="AI282" t="str">
            <v>キャブオーバ</v>
          </cell>
          <cell r="AJ282" t="str">
            <v>軽油</v>
          </cell>
          <cell r="AL282" t="str">
            <v>4M50</v>
          </cell>
        </row>
        <row r="283">
          <cell r="B283" t="str">
            <v>平田</v>
          </cell>
          <cell r="C283" t="str">
            <v>教育総務課</v>
          </cell>
          <cell r="E283">
            <v>132</v>
          </cell>
          <cell r="F283" t="str">
            <v>島根200は79</v>
          </cell>
          <cell r="G283" t="str">
            <v>17 3 2</v>
          </cell>
          <cell r="H283" t="str">
            <v>乗合</v>
          </cell>
          <cell r="I283" t="str">
            <v>ミツビシ</v>
          </cell>
          <cell r="J283" t="str">
            <v>KK-MK23HJ</v>
          </cell>
          <cell r="K283" t="str">
            <v>MK23HJ-22017</v>
          </cell>
          <cell r="L283" t="str">
            <v>16 3 3</v>
          </cell>
          <cell r="M283">
            <v>11340000</v>
          </cell>
          <cell r="O283">
            <v>899</v>
          </cell>
          <cell r="P283">
            <v>296</v>
          </cell>
          <cell r="Q283">
            <v>230</v>
          </cell>
          <cell r="R283">
            <v>9505</v>
          </cell>
          <cell r="S283">
            <v>6590</v>
          </cell>
          <cell r="T283">
            <v>8.1999998092651367</v>
          </cell>
          <cell r="U283" t="str">
            <v>53</v>
          </cell>
          <cell r="V283" t="str">
            <v>農協</v>
          </cell>
          <cell r="W283">
            <v>0</v>
          </cell>
          <cell r="X283">
            <v>0</v>
          </cell>
          <cell r="Y283" t="str">
            <v>スクールバス</v>
          </cell>
          <cell r="Z283">
            <v>0</v>
          </cell>
          <cell r="AA283">
            <v>63000</v>
          </cell>
          <cell r="AB283">
            <v>0</v>
          </cell>
          <cell r="AC283" t="str">
            <v>バス</v>
          </cell>
          <cell r="AD283" t="b">
            <v>0</v>
          </cell>
          <cell r="AE283" t="b">
            <v>0</v>
          </cell>
          <cell r="AF283">
            <v>18</v>
          </cell>
          <cell r="AG283">
            <v>3</v>
          </cell>
          <cell r="AH283" t="str">
            <v>普通</v>
          </cell>
          <cell r="AI283" t="str">
            <v>リヤーエンジン</v>
          </cell>
          <cell r="AJ283" t="str">
            <v>軽油</v>
          </cell>
          <cell r="AL283" t="str">
            <v>6M61</v>
          </cell>
        </row>
        <row r="284">
          <cell r="B284" t="str">
            <v>佐田</v>
          </cell>
          <cell r="C284" t="str">
            <v>健康福祉課</v>
          </cell>
          <cell r="E284">
            <v>0</v>
          </cell>
          <cell r="F284" t="str">
            <v>島根500ち2595</v>
          </cell>
          <cell r="G284" t="str">
            <v>181028</v>
          </cell>
          <cell r="H284" t="str">
            <v>乗用</v>
          </cell>
          <cell r="I284" t="str">
            <v>ホンダステップワゴン</v>
          </cell>
          <cell r="J284" t="str">
            <v>LA-RF4</v>
          </cell>
          <cell r="K284" t="str">
            <v>RF4-1015068</v>
          </cell>
          <cell r="L284" t="str">
            <v>131029</v>
          </cell>
          <cell r="M284">
            <v>0</v>
          </cell>
          <cell r="O284">
            <v>467</v>
          </cell>
          <cell r="P284">
            <v>186</v>
          </cell>
          <cell r="Q284">
            <v>169</v>
          </cell>
          <cell r="R284">
            <v>2000</v>
          </cell>
          <cell r="S284">
            <v>1560</v>
          </cell>
          <cell r="T284">
            <v>1.9900000095367432</v>
          </cell>
          <cell r="U284" t="str">
            <v>8</v>
          </cell>
          <cell r="W284">
            <v>0</v>
          </cell>
          <cell r="X284">
            <v>0</v>
          </cell>
          <cell r="Y284">
            <v>0</v>
          </cell>
          <cell r="Z284">
            <v>50400</v>
          </cell>
          <cell r="AA284">
            <v>0</v>
          </cell>
          <cell r="AD284" t="b">
            <v>0</v>
          </cell>
          <cell r="AE284" t="b">
            <v>0</v>
          </cell>
          <cell r="AF284">
            <v>15</v>
          </cell>
          <cell r="AG284">
            <v>10</v>
          </cell>
          <cell r="AH284" t="str">
            <v>小型</v>
          </cell>
          <cell r="AI284" t="str">
            <v>ステーションワゴン</v>
          </cell>
          <cell r="AJ284" t="str">
            <v>ガソリン</v>
          </cell>
          <cell r="AL284" t="str">
            <v>K20A</v>
          </cell>
          <cell r="AO284">
            <v>0</v>
          </cell>
        </row>
        <row r="285">
          <cell r="B285" t="str">
            <v>多伎</v>
          </cell>
          <cell r="C285" t="str">
            <v>健康福祉課</v>
          </cell>
          <cell r="E285">
            <v>0</v>
          </cell>
          <cell r="F285" t="str">
            <v>島根41か6844</v>
          </cell>
          <cell r="G285" t="str">
            <v>19 2 4</v>
          </cell>
          <cell r="H285" t="str">
            <v>貨物</v>
          </cell>
          <cell r="I285" t="str">
            <v>ダイハツハイゼットバン</v>
          </cell>
          <cell r="J285" t="str">
            <v>GD-S210V</v>
          </cell>
          <cell r="K285" t="str">
            <v>S210V-0023640</v>
          </cell>
          <cell r="L285" t="str">
            <v>13 2 5</v>
          </cell>
          <cell r="M285">
            <v>0</v>
          </cell>
          <cell r="O285">
            <v>339</v>
          </cell>
          <cell r="P285">
            <v>185</v>
          </cell>
          <cell r="Q285">
            <v>147</v>
          </cell>
          <cell r="R285">
            <v>1410</v>
          </cell>
          <cell r="S285">
            <v>940</v>
          </cell>
          <cell r="T285">
            <v>0.64999997615814209</v>
          </cell>
          <cell r="U285" t="str">
            <v>2/4</v>
          </cell>
          <cell r="W285">
            <v>0</v>
          </cell>
          <cell r="X285">
            <v>0</v>
          </cell>
          <cell r="Y285" t="str">
            <v>無償貸与（㈱多伎振興）</v>
          </cell>
          <cell r="Z285">
            <v>0</v>
          </cell>
          <cell r="AA285">
            <v>8800</v>
          </cell>
          <cell r="AB285">
            <v>0</v>
          </cell>
          <cell r="AD285" t="b">
            <v>0</v>
          </cell>
          <cell r="AE285" t="b">
            <v>0</v>
          </cell>
          <cell r="AF285">
            <v>15</v>
          </cell>
          <cell r="AG285">
            <v>2</v>
          </cell>
          <cell r="AH285" t="str">
            <v>軽自動車</v>
          </cell>
          <cell r="AI285" t="str">
            <v>バン</v>
          </cell>
          <cell r="AJ285" t="str">
            <v>ガソリン</v>
          </cell>
          <cell r="AK285" t="str">
            <v>350/250</v>
          </cell>
          <cell r="AL285" t="str">
            <v>EF</v>
          </cell>
          <cell r="AO285">
            <v>0</v>
          </cell>
        </row>
        <row r="286">
          <cell r="B286" t="str">
            <v>多伎</v>
          </cell>
          <cell r="C286" t="str">
            <v>健康福祉課</v>
          </cell>
          <cell r="E286">
            <v>0</v>
          </cell>
          <cell r="F286" t="str">
            <v>島根57な6799</v>
          </cell>
          <cell r="G286" t="str">
            <v>17 424</v>
          </cell>
          <cell r="H286" t="str">
            <v>乗用</v>
          </cell>
          <cell r="I286" t="str">
            <v>トヨタカローラ</v>
          </cell>
          <cell r="J286" t="str">
            <v>AE100-8033923</v>
          </cell>
          <cell r="K286" t="str">
            <v>AE100-8033923</v>
          </cell>
          <cell r="L286" t="str">
            <v xml:space="preserve"> 6 425</v>
          </cell>
          <cell r="M286">
            <v>0</v>
          </cell>
          <cell r="O286">
            <v>426</v>
          </cell>
          <cell r="P286">
            <v>146</v>
          </cell>
          <cell r="Q286">
            <v>168</v>
          </cell>
          <cell r="R286">
            <v>1365</v>
          </cell>
          <cell r="S286">
            <v>1090</v>
          </cell>
          <cell r="T286">
            <v>1.4900000095367432</v>
          </cell>
          <cell r="U286" t="str">
            <v>5</v>
          </cell>
          <cell r="W286">
            <v>0</v>
          </cell>
          <cell r="X286">
            <v>0</v>
          </cell>
          <cell r="Y286" t="str">
            <v>無償貸与（㈱多伎振興）</v>
          </cell>
          <cell r="Z286">
            <v>0</v>
          </cell>
          <cell r="AA286">
            <v>37800</v>
          </cell>
          <cell r="AB286">
            <v>0</v>
          </cell>
          <cell r="AD286" t="b">
            <v>0</v>
          </cell>
          <cell r="AE286" t="b">
            <v>0</v>
          </cell>
          <cell r="AF286">
            <v>8</v>
          </cell>
          <cell r="AG286">
            <v>4</v>
          </cell>
          <cell r="AH286" t="str">
            <v>小型</v>
          </cell>
          <cell r="AI286" t="str">
            <v>ステーションワゴン</v>
          </cell>
          <cell r="AJ286" t="str">
            <v>ガソリン</v>
          </cell>
          <cell r="AK286" t="str">
            <v>-</v>
          </cell>
          <cell r="AL286" t="str">
            <v>5A</v>
          </cell>
          <cell r="AO286">
            <v>0</v>
          </cell>
        </row>
        <row r="287">
          <cell r="B287" t="str">
            <v>出雲</v>
          </cell>
          <cell r="C287" t="str">
            <v>広域事務組合</v>
          </cell>
          <cell r="E287">
            <v>0</v>
          </cell>
          <cell r="F287" t="str">
            <v>島根57も8185</v>
          </cell>
          <cell r="G287" t="str">
            <v>18 418</v>
          </cell>
          <cell r="H287" t="str">
            <v>乗用</v>
          </cell>
          <cell r="I287" t="str">
            <v>トヨタ</v>
          </cell>
          <cell r="J287" t="str">
            <v>CF-AE100G</v>
          </cell>
          <cell r="K287" t="str">
            <v>AE100-0293723</v>
          </cell>
          <cell r="L287" t="str">
            <v>11 419</v>
          </cell>
          <cell r="M287">
            <v>0</v>
          </cell>
          <cell r="O287">
            <v>431</v>
          </cell>
          <cell r="P287">
            <v>142</v>
          </cell>
          <cell r="Q287">
            <v>168</v>
          </cell>
          <cell r="R287">
            <v>1385</v>
          </cell>
          <cell r="S287">
            <v>1110</v>
          </cell>
          <cell r="T287">
            <v>1.4900000095367432</v>
          </cell>
          <cell r="U287" t="str">
            <v>5</v>
          </cell>
          <cell r="W287">
            <v>0</v>
          </cell>
          <cell r="X287">
            <v>0</v>
          </cell>
          <cell r="Y287">
            <v>0</v>
          </cell>
          <cell r="Z287">
            <v>37800</v>
          </cell>
          <cell r="AA287">
            <v>0</v>
          </cell>
          <cell r="AD287" t="b">
            <v>0</v>
          </cell>
          <cell r="AE287" t="b">
            <v>0</v>
          </cell>
          <cell r="AF287">
            <v>13</v>
          </cell>
          <cell r="AG287">
            <v>4</v>
          </cell>
          <cell r="AH287" t="str">
            <v>小型</v>
          </cell>
          <cell r="AI287" t="str">
            <v>ステーションワゴン</v>
          </cell>
          <cell r="AJ287" t="str">
            <v>ガソリン</v>
          </cell>
          <cell r="AK287" t="str">
            <v>-</v>
          </cell>
          <cell r="AL287" t="str">
            <v>5A</v>
          </cell>
          <cell r="AO287">
            <v>0</v>
          </cell>
        </row>
        <row r="288">
          <cell r="B288" t="str">
            <v>出雲</v>
          </cell>
          <cell r="C288" t="str">
            <v>広域事務組合</v>
          </cell>
          <cell r="E288">
            <v>0</v>
          </cell>
          <cell r="F288" t="str">
            <v>島根57つ4925</v>
          </cell>
          <cell r="G288" t="str">
            <v>18 717</v>
          </cell>
          <cell r="H288" t="str">
            <v>乗用</v>
          </cell>
          <cell r="I288" t="str">
            <v>トヨタ</v>
          </cell>
          <cell r="J288" t="str">
            <v>E-AE100</v>
          </cell>
          <cell r="K288" t="str">
            <v>AE100-3190949</v>
          </cell>
          <cell r="L288" t="str">
            <v xml:space="preserve"> 8 116</v>
          </cell>
          <cell r="M288">
            <v>0</v>
          </cell>
          <cell r="O288">
            <v>427</v>
          </cell>
          <cell r="P288">
            <v>138</v>
          </cell>
          <cell r="Q288">
            <v>168</v>
          </cell>
          <cell r="R288">
            <v>1265</v>
          </cell>
          <cell r="S288">
            <v>990</v>
          </cell>
          <cell r="T288">
            <v>1.4900000095367432</v>
          </cell>
          <cell r="U288" t="str">
            <v>5</v>
          </cell>
          <cell r="W288">
            <v>0</v>
          </cell>
          <cell r="X288">
            <v>0</v>
          </cell>
          <cell r="Y288">
            <v>0</v>
          </cell>
          <cell r="Z288">
            <v>37800</v>
          </cell>
          <cell r="AA288">
            <v>0</v>
          </cell>
          <cell r="AD288" t="b">
            <v>0</v>
          </cell>
          <cell r="AE288" t="b">
            <v>0</v>
          </cell>
          <cell r="AF288">
            <v>7</v>
          </cell>
          <cell r="AG288">
            <v>7</v>
          </cell>
          <cell r="AH288" t="str">
            <v>小型</v>
          </cell>
          <cell r="AI288" t="str">
            <v>箱型</v>
          </cell>
          <cell r="AJ288" t="str">
            <v>ガソリン</v>
          </cell>
          <cell r="AK288" t="str">
            <v>-</v>
          </cell>
          <cell r="AL288" t="str">
            <v>5A</v>
          </cell>
          <cell r="AO288">
            <v>0</v>
          </cell>
        </row>
        <row r="289">
          <cell r="B289" t="str">
            <v>湖陵</v>
          </cell>
          <cell r="C289" t="str">
            <v>国引荘</v>
          </cell>
          <cell r="E289">
            <v>0</v>
          </cell>
          <cell r="F289" t="str">
            <v>島根22さ2235</v>
          </cell>
          <cell r="G289" t="str">
            <v>17 7 4</v>
          </cell>
          <cell r="H289" t="str">
            <v>乗合</v>
          </cell>
          <cell r="I289" t="str">
            <v>トヨタ</v>
          </cell>
          <cell r="J289" t="str">
            <v>P-HB31</v>
          </cell>
          <cell r="K289" t="str">
            <v>HB31-0002940</v>
          </cell>
          <cell r="L289" t="str">
            <v xml:space="preserve"> 1 7 5</v>
          </cell>
          <cell r="M289">
            <v>0</v>
          </cell>
          <cell r="O289">
            <v>686</v>
          </cell>
          <cell r="P289">
            <v>256</v>
          </cell>
          <cell r="Q289">
            <v>199</v>
          </cell>
          <cell r="R289">
            <v>4795</v>
          </cell>
          <cell r="S289">
            <v>3200</v>
          </cell>
          <cell r="T289">
            <v>3.9800000190734863</v>
          </cell>
          <cell r="U289" t="str">
            <v>29</v>
          </cell>
          <cell r="W289">
            <v>0</v>
          </cell>
          <cell r="X289">
            <v>0</v>
          </cell>
          <cell r="Y289" t="str">
            <v>第3セクター　㈱カリス湖陵無償貸与</v>
          </cell>
          <cell r="Z289">
            <v>0</v>
          </cell>
          <cell r="AA289">
            <v>31500</v>
          </cell>
          <cell r="AB289">
            <v>0</v>
          </cell>
          <cell r="AD289" t="b">
            <v>0</v>
          </cell>
          <cell r="AE289" t="b">
            <v>0</v>
          </cell>
          <cell r="AF289">
            <v>3</v>
          </cell>
          <cell r="AG289">
            <v>7</v>
          </cell>
          <cell r="AH289" t="str">
            <v>普通</v>
          </cell>
          <cell r="AI289" t="str">
            <v>キャブオーバ</v>
          </cell>
          <cell r="AJ289" t="str">
            <v>軽油</v>
          </cell>
          <cell r="AL289" t="str">
            <v>12H</v>
          </cell>
          <cell r="AO289">
            <v>0</v>
          </cell>
        </row>
        <row r="290">
          <cell r="B290" t="str">
            <v>湖陵</v>
          </cell>
          <cell r="C290" t="str">
            <v>国引荘</v>
          </cell>
          <cell r="E290">
            <v>0</v>
          </cell>
          <cell r="F290" t="str">
            <v>島根200さ225</v>
          </cell>
          <cell r="G290" t="str">
            <v>17 618</v>
          </cell>
          <cell r="H290" t="str">
            <v>乗合</v>
          </cell>
          <cell r="I290" t="str">
            <v>ヒノ</v>
          </cell>
          <cell r="J290" t="str">
            <v>KK-RX4JFEA</v>
          </cell>
          <cell r="K290" t="str">
            <v>RX4JFE41119</v>
          </cell>
          <cell r="L290" t="str">
            <v>14 619</v>
          </cell>
          <cell r="M290">
            <v>0</v>
          </cell>
          <cell r="O290">
            <v>698</v>
          </cell>
          <cell r="P290">
            <v>281</v>
          </cell>
          <cell r="Q290">
            <v>205</v>
          </cell>
          <cell r="R290">
            <v>6395</v>
          </cell>
          <cell r="S290">
            <v>4800</v>
          </cell>
          <cell r="T290">
            <v>5.3000001907348633</v>
          </cell>
          <cell r="U290" t="str">
            <v>29</v>
          </cell>
          <cell r="W290">
            <v>0</v>
          </cell>
          <cell r="X290">
            <v>0</v>
          </cell>
          <cell r="Y290" t="str">
            <v>無償貸与</v>
          </cell>
          <cell r="Z290">
            <v>0</v>
          </cell>
          <cell r="AA290">
            <v>44100</v>
          </cell>
          <cell r="AB290">
            <v>0</v>
          </cell>
          <cell r="AD290" t="b">
            <v>0</v>
          </cell>
          <cell r="AE290" t="b">
            <v>0</v>
          </cell>
          <cell r="AF290">
            <v>16</v>
          </cell>
          <cell r="AG290">
            <v>6</v>
          </cell>
          <cell r="AH290" t="str">
            <v>普通</v>
          </cell>
          <cell r="AI290" t="str">
            <v>リヤーエンジン</v>
          </cell>
          <cell r="AJ290" t="str">
            <v>軽油</v>
          </cell>
          <cell r="AL290" t="str">
            <v>J05C</v>
          </cell>
          <cell r="AO290">
            <v>0</v>
          </cell>
        </row>
        <row r="291">
          <cell r="B291" t="str">
            <v>佐田</v>
          </cell>
          <cell r="C291" t="str">
            <v>産業建設課</v>
          </cell>
          <cell r="E291">
            <v>0</v>
          </cell>
          <cell r="F291" t="str">
            <v>島根44は8188</v>
          </cell>
          <cell r="G291" t="str">
            <v>17 719</v>
          </cell>
          <cell r="H291" t="str">
            <v>貨物</v>
          </cell>
          <cell r="I291" t="str">
            <v>ダイハツデルタバン</v>
          </cell>
          <cell r="J291" t="str">
            <v>KB-CR51J</v>
          </cell>
          <cell r="K291" t="str">
            <v>CR51-0005669</v>
          </cell>
          <cell r="L291" t="str">
            <v xml:space="preserve"> 9 619</v>
          </cell>
          <cell r="M291">
            <v>0</v>
          </cell>
          <cell r="O291">
            <v>443</v>
          </cell>
          <cell r="P291">
            <v>199</v>
          </cell>
          <cell r="Q291">
            <v>169</v>
          </cell>
          <cell r="R291">
            <v>2345</v>
          </cell>
          <cell r="S291">
            <v>1430</v>
          </cell>
          <cell r="T291">
            <v>1.9700000286102295</v>
          </cell>
          <cell r="U291" t="str">
            <v>3/6</v>
          </cell>
          <cell r="W291">
            <v>0</v>
          </cell>
          <cell r="X291">
            <v>0</v>
          </cell>
          <cell r="Y291">
            <v>0</v>
          </cell>
          <cell r="Z291">
            <v>13200</v>
          </cell>
          <cell r="AA291">
            <v>0</v>
          </cell>
          <cell r="AD291" t="b">
            <v>0</v>
          </cell>
          <cell r="AE291" t="b">
            <v>0</v>
          </cell>
          <cell r="AF291">
            <v>11</v>
          </cell>
          <cell r="AG291">
            <v>6</v>
          </cell>
          <cell r="AH291" t="str">
            <v>小型</v>
          </cell>
          <cell r="AI291" t="str">
            <v>バン</v>
          </cell>
          <cell r="AJ291" t="str">
            <v>軽油</v>
          </cell>
          <cell r="AK291" t="str">
            <v>750/500</v>
          </cell>
          <cell r="AL291" t="str">
            <v>2C</v>
          </cell>
          <cell r="AO291">
            <v>0</v>
          </cell>
        </row>
        <row r="292">
          <cell r="B292" t="str">
            <v>佐田</v>
          </cell>
          <cell r="C292" t="str">
            <v>市民生活課</v>
          </cell>
          <cell r="E292">
            <v>0</v>
          </cell>
          <cell r="F292" t="str">
            <v>島根800さ2465</v>
          </cell>
          <cell r="G292" t="str">
            <v>171119</v>
          </cell>
          <cell r="H292" t="str">
            <v>特種用途</v>
          </cell>
          <cell r="I292" t="str">
            <v>ヒノ</v>
          </cell>
          <cell r="J292" t="str">
            <v>KK-XZU400X</v>
          </cell>
          <cell r="K292" t="str">
            <v>XZU400-0001574</v>
          </cell>
          <cell r="L292" t="str">
            <v>141120</v>
          </cell>
          <cell r="M292">
            <v>0</v>
          </cell>
          <cell r="O292">
            <v>570</v>
          </cell>
          <cell r="P292">
            <v>237</v>
          </cell>
          <cell r="Q292">
            <v>209</v>
          </cell>
          <cell r="R292">
            <v>7955</v>
          </cell>
          <cell r="S292">
            <v>4490</v>
          </cell>
          <cell r="T292">
            <v>5.3000001907348633</v>
          </cell>
          <cell r="U292" t="str">
            <v>3</v>
          </cell>
          <cell r="W292">
            <v>0</v>
          </cell>
          <cell r="X292">
            <v>0</v>
          </cell>
          <cell r="Y292" t="str">
            <v>塵芥車</v>
          </cell>
          <cell r="Z292">
            <v>0</v>
          </cell>
          <cell r="AA292">
            <v>50400</v>
          </cell>
          <cell r="AB292">
            <v>0</v>
          </cell>
          <cell r="AD292" t="b">
            <v>0</v>
          </cell>
          <cell r="AE292" t="b">
            <v>0</v>
          </cell>
          <cell r="AF292">
            <v>16</v>
          </cell>
          <cell r="AG292">
            <v>11</v>
          </cell>
          <cell r="AH292" t="str">
            <v>普通</v>
          </cell>
          <cell r="AI292" t="str">
            <v>塵芥車</v>
          </cell>
          <cell r="AJ292" t="str">
            <v>軽油</v>
          </cell>
          <cell r="AK292" t="str">
            <v>3300</v>
          </cell>
          <cell r="AL292" t="str">
            <v>J05C</v>
          </cell>
          <cell r="AO292">
            <v>0</v>
          </cell>
        </row>
        <row r="293">
          <cell r="B293" t="str">
            <v>佐田</v>
          </cell>
          <cell r="C293" t="str">
            <v>市民生活課</v>
          </cell>
          <cell r="E293">
            <v>0</v>
          </cell>
          <cell r="F293" t="str">
            <v>島根800さ2701</v>
          </cell>
          <cell r="G293" t="str">
            <v>17 326</v>
          </cell>
          <cell r="H293" t="str">
            <v>特種用途</v>
          </cell>
          <cell r="I293" t="str">
            <v>イスズ</v>
          </cell>
          <cell r="J293" t="str">
            <v>KR-NKS81GAV</v>
          </cell>
          <cell r="K293" t="str">
            <v>NKS81G7000274</v>
          </cell>
          <cell r="L293" t="str">
            <v>15 327</v>
          </cell>
          <cell r="M293">
            <v>0</v>
          </cell>
          <cell r="O293">
            <v>555</v>
          </cell>
          <cell r="P293">
            <v>227</v>
          </cell>
          <cell r="Q293">
            <v>187</v>
          </cell>
          <cell r="R293">
            <v>5955</v>
          </cell>
          <cell r="S293">
            <v>3990</v>
          </cell>
          <cell r="T293">
            <v>4.7699999809265137</v>
          </cell>
          <cell r="U293" t="str">
            <v>3</v>
          </cell>
          <cell r="W293">
            <v>0</v>
          </cell>
          <cell r="X293">
            <v>0</v>
          </cell>
          <cell r="Y293" t="str">
            <v>塵芥車</v>
          </cell>
          <cell r="Z293">
            <v>0</v>
          </cell>
          <cell r="AA293">
            <v>75600</v>
          </cell>
          <cell r="AB293">
            <v>0</v>
          </cell>
          <cell r="AD293" t="b">
            <v>0</v>
          </cell>
          <cell r="AE293" t="b">
            <v>0</v>
          </cell>
          <cell r="AF293">
            <v>17</v>
          </cell>
          <cell r="AG293">
            <v>3</v>
          </cell>
          <cell r="AH293" t="str">
            <v>普通</v>
          </cell>
          <cell r="AI293" t="str">
            <v>塵芥車</v>
          </cell>
          <cell r="AJ293" t="str">
            <v>軽油</v>
          </cell>
          <cell r="AK293" t="str">
            <v>1800</v>
          </cell>
          <cell r="AL293" t="str">
            <v>4HL1</v>
          </cell>
          <cell r="AO293">
            <v>0</v>
          </cell>
        </row>
        <row r="294">
          <cell r="B294" t="str">
            <v>湖陵</v>
          </cell>
          <cell r="C294" t="str">
            <v>社会福祉協議会</v>
          </cell>
          <cell r="E294">
            <v>0</v>
          </cell>
          <cell r="F294" t="str">
            <v>島根41き6558</v>
          </cell>
          <cell r="G294" t="str">
            <v>171121</v>
          </cell>
          <cell r="H294" t="str">
            <v>貨物</v>
          </cell>
          <cell r="I294" t="str">
            <v>ダイハツ</v>
          </cell>
          <cell r="J294" t="str">
            <v>GD-S200V</v>
          </cell>
          <cell r="K294" t="str">
            <v>S200V-0077435</v>
          </cell>
          <cell r="L294" t="str">
            <v>131122</v>
          </cell>
          <cell r="M294">
            <v>0</v>
          </cell>
          <cell r="O294">
            <v>339</v>
          </cell>
          <cell r="P294">
            <v>185</v>
          </cell>
          <cell r="Q294">
            <v>147</v>
          </cell>
          <cell r="R294">
            <v>1400</v>
          </cell>
          <cell r="S294">
            <v>930</v>
          </cell>
          <cell r="T294">
            <v>0.64999997615814209</v>
          </cell>
          <cell r="U294" t="str">
            <v>2/4</v>
          </cell>
          <cell r="W294">
            <v>0</v>
          </cell>
          <cell r="X294">
            <v>0</v>
          </cell>
          <cell r="Y294" t="str">
            <v>無償貸与</v>
          </cell>
          <cell r="Z294">
            <v>0</v>
          </cell>
          <cell r="AA294">
            <v>8800</v>
          </cell>
          <cell r="AB294">
            <v>0</v>
          </cell>
          <cell r="AD294" t="b">
            <v>0</v>
          </cell>
          <cell r="AE294" t="b">
            <v>0</v>
          </cell>
          <cell r="AF294">
            <v>15</v>
          </cell>
          <cell r="AG294">
            <v>0</v>
          </cell>
          <cell r="AH294" t="str">
            <v>軽自動車</v>
          </cell>
          <cell r="AI294" t="str">
            <v>バン</v>
          </cell>
          <cell r="AJ294" t="str">
            <v>ガソリン</v>
          </cell>
          <cell r="AK294" t="str">
            <v>350/250</v>
          </cell>
          <cell r="AL294" t="str">
            <v>EF</v>
          </cell>
          <cell r="AO294">
            <v>0</v>
          </cell>
        </row>
        <row r="295">
          <cell r="B295" t="str">
            <v>湖陵</v>
          </cell>
          <cell r="C295" t="str">
            <v>社会福祉協議会</v>
          </cell>
          <cell r="E295">
            <v>0</v>
          </cell>
          <cell r="F295" t="str">
            <v>島根41き6559</v>
          </cell>
          <cell r="G295" t="str">
            <v>171121</v>
          </cell>
          <cell r="H295" t="str">
            <v>貨物</v>
          </cell>
          <cell r="I295" t="str">
            <v>ダイハツ</v>
          </cell>
          <cell r="J295" t="str">
            <v>GD-S200V</v>
          </cell>
          <cell r="K295" t="str">
            <v>S200V-0077448</v>
          </cell>
          <cell r="L295" t="str">
            <v>131122</v>
          </cell>
          <cell r="M295">
            <v>0</v>
          </cell>
          <cell r="O295">
            <v>339</v>
          </cell>
          <cell r="P295">
            <v>185</v>
          </cell>
          <cell r="Q295">
            <v>147</v>
          </cell>
          <cell r="R295">
            <v>1400</v>
          </cell>
          <cell r="S295">
            <v>930</v>
          </cell>
          <cell r="T295">
            <v>0.64999997615814209</v>
          </cell>
          <cell r="U295" t="str">
            <v>2/4/</v>
          </cell>
          <cell r="W295">
            <v>0</v>
          </cell>
          <cell r="X295">
            <v>0</v>
          </cell>
          <cell r="Y295" t="str">
            <v>無償貸与</v>
          </cell>
          <cell r="Z295">
            <v>0</v>
          </cell>
          <cell r="AA295">
            <v>8800</v>
          </cell>
          <cell r="AB295">
            <v>0</v>
          </cell>
          <cell r="AD295" t="b">
            <v>0</v>
          </cell>
          <cell r="AE295" t="b">
            <v>0</v>
          </cell>
          <cell r="AF295">
            <v>15</v>
          </cell>
          <cell r="AH295" t="str">
            <v>軽自動車</v>
          </cell>
          <cell r="AI295" t="str">
            <v>バン</v>
          </cell>
          <cell r="AJ295" t="str">
            <v>ガソリン</v>
          </cell>
          <cell r="AK295" t="str">
            <v>350/250</v>
          </cell>
          <cell r="AL295" t="str">
            <v>EF</v>
          </cell>
          <cell r="AO295">
            <v>0</v>
          </cell>
        </row>
        <row r="296">
          <cell r="B296" t="str">
            <v>平田</v>
          </cell>
          <cell r="C296" t="str">
            <v>住民福祉課</v>
          </cell>
          <cell r="E296">
            <v>45</v>
          </cell>
          <cell r="F296" t="str">
            <v>島根88さ9071</v>
          </cell>
          <cell r="G296" t="str">
            <v>17 429</v>
          </cell>
          <cell r="H296" t="str">
            <v>乗合</v>
          </cell>
          <cell r="I296" t="str">
            <v>ニッサン</v>
          </cell>
          <cell r="J296" t="str">
            <v>KC-RGW40</v>
          </cell>
          <cell r="K296" t="str">
            <v>RGW40-102261</v>
          </cell>
          <cell r="L296" t="str">
            <v>10 427</v>
          </cell>
          <cell r="M296">
            <v>0</v>
          </cell>
          <cell r="O296">
            <v>686</v>
          </cell>
          <cell r="P296">
            <v>261</v>
          </cell>
          <cell r="Q296">
            <v>199</v>
          </cell>
          <cell r="R296">
            <v>4770</v>
          </cell>
          <cell r="S296">
            <v>3670</v>
          </cell>
          <cell r="T296">
            <v>4.1599998474121094</v>
          </cell>
          <cell r="U296" t="str">
            <v>20</v>
          </cell>
          <cell r="V296" t="str">
            <v>万田の郷負担</v>
          </cell>
          <cell r="W296">
            <v>0</v>
          </cell>
          <cell r="X296">
            <v>0</v>
          </cell>
          <cell r="Y296" t="str">
            <v>万田の郷（身体障害者輸送車）</v>
          </cell>
          <cell r="AA296">
            <v>31500</v>
          </cell>
          <cell r="AC296" t="str">
            <v>その他</v>
          </cell>
          <cell r="AD296" t="b">
            <v>0</v>
          </cell>
          <cell r="AE296" t="b">
            <v>0</v>
          </cell>
          <cell r="AF296">
            <v>12</v>
          </cell>
          <cell r="AG296">
            <v>4</v>
          </cell>
          <cell r="AH296" t="str">
            <v>普通</v>
          </cell>
          <cell r="AI296" t="str">
            <v>身体障害者輸送車</v>
          </cell>
          <cell r="AJ296" t="str">
            <v>軽油</v>
          </cell>
          <cell r="AL296" t="str">
            <v>TD42</v>
          </cell>
        </row>
        <row r="297">
          <cell r="B297" t="str">
            <v>平田</v>
          </cell>
          <cell r="C297" t="str">
            <v>住民福祉課</v>
          </cell>
          <cell r="E297">
            <v>46</v>
          </cell>
          <cell r="F297" t="str">
            <v>島根88さ9448</v>
          </cell>
          <cell r="G297" t="str">
            <v>171116</v>
          </cell>
          <cell r="H297" t="str">
            <v>特種用途</v>
          </cell>
          <cell r="I297" t="str">
            <v>ミツビシ</v>
          </cell>
          <cell r="J297" t="str">
            <v>KC-BE632G</v>
          </cell>
          <cell r="K297" t="str">
            <v>BE632G00817</v>
          </cell>
          <cell r="L297" t="str">
            <v>101117</v>
          </cell>
          <cell r="M297">
            <v>5950000</v>
          </cell>
          <cell r="O297">
            <v>699</v>
          </cell>
          <cell r="P297">
            <v>270</v>
          </cell>
          <cell r="Q297">
            <v>201</v>
          </cell>
          <cell r="R297">
            <v>4910</v>
          </cell>
          <cell r="S297">
            <v>4030</v>
          </cell>
          <cell r="T297">
            <v>5.2399997711181641</v>
          </cell>
          <cell r="U297" t="str">
            <v>16</v>
          </cell>
          <cell r="V297" t="str">
            <v>社協負担</v>
          </cell>
          <cell r="W297">
            <v>0</v>
          </cell>
          <cell r="X297">
            <v>0</v>
          </cell>
          <cell r="Y297" t="str">
            <v>身体障害者輸送車</v>
          </cell>
          <cell r="AA297">
            <v>31500</v>
          </cell>
          <cell r="AC297" t="str">
            <v>その他</v>
          </cell>
          <cell r="AD297" t="b">
            <v>0</v>
          </cell>
          <cell r="AE297" t="b">
            <v>0</v>
          </cell>
          <cell r="AF297">
            <v>12</v>
          </cell>
          <cell r="AG297">
            <v>11</v>
          </cell>
          <cell r="AH297" t="str">
            <v>普通</v>
          </cell>
          <cell r="AI297" t="str">
            <v>身体障害者輸送車</v>
          </cell>
          <cell r="AJ297" t="str">
            <v>軽油</v>
          </cell>
          <cell r="AK297" t="str">
            <v>-</v>
          </cell>
          <cell r="AL297" t="str">
            <v>4M51</v>
          </cell>
        </row>
        <row r="298">
          <cell r="B298" t="str">
            <v>平田</v>
          </cell>
          <cell r="C298" t="str">
            <v>住民福祉課</v>
          </cell>
          <cell r="E298">
            <v>47</v>
          </cell>
          <cell r="F298" t="str">
            <v>島根200さ139</v>
          </cell>
          <cell r="G298" t="str">
            <v>18 129</v>
          </cell>
          <cell r="H298" t="str">
            <v>乗合</v>
          </cell>
          <cell r="I298" t="str">
            <v>ミツビシ</v>
          </cell>
          <cell r="J298" t="str">
            <v>KK-BE64EJ</v>
          </cell>
          <cell r="K298" t="str">
            <v>BE64EJ100227</v>
          </cell>
          <cell r="L298" t="str">
            <v>13 130</v>
          </cell>
          <cell r="M298">
            <v>0</v>
          </cell>
          <cell r="O298">
            <v>773</v>
          </cell>
          <cell r="P298">
            <v>271</v>
          </cell>
          <cell r="Q298">
            <v>201</v>
          </cell>
          <cell r="R298">
            <v>5325</v>
          </cell>
          <cell r="S298">
            <v>4280</v>
          </cell>
          <cell r="T298">
            <v>5.2399997711181641</v>
          </cell>
          <cell r="U298" t="str">
            <v>19</v>
          </cell>
          <cell r="V298" t="str">
            <v>農協</v>
          </cell>
          <cell r="W298">
            <v>0</v>
          </cell>
          <cell r="X298">
            <v>0</v>
          </cell>
          <cell r="Y298" t="str">
            <v>キャブオーバ</v>
          </cell>
          <cell r="AA298">
            <v>37800</v>
          </cell>
          <cell r="AC298" t="str">
            <v>その他</v>
          </cell>
          <cell r="AD298" t="b">
            <v>0</v>
          </cell>
          <cell r="AE298" t="b">
            <v>0</v>
          </cell>
          <cell r="AF298">
            <v>15</v>
          </cell>
          <cell r="AG298">
            <v>1</v>
          </cell>
          <cell r="AH298" t="str">
            <v>普通</v>
          </cell>
          <cell r="AI298" t="str">
            <v>キャブオーバ</v>
          </cell>
          <cell r="AJ298" t="str">
            <v>軽油</v>
          </cell>
          <cell r="AK298" t="str">
            <v>-</v>
          </cell>
          <cell r="AL298" t="str">
            <v>4M51</v>
          </cell>
        </row>
        <row r="299">
          <cell r="B299" t="str">
            <v>出雲</v>
          </cell>
          <cell r="C299" t="str">
            <v>図書情報センター</v>
          </cell>
          <cell r="E299">
            <v>0</v>
          </cell>
          <cell r="F299" t="str">
            <v>島根44と2655</v>
          </cell>
          <cell r="G299" t="str">
            <v>171128</v>
          </cell>
          <cell r="H299" t="str">
            <v>貨物</v>
          </cell>
          <cell r="I299" t="str">
            <v>マツダブローニィバン</v>
          </cell>
          <cell r="J299" t="str">
            <v>M-SREAV</v>
          </cell>
          <cell r="K299" t="str">
            <v>SREAV-251143</v>
          </cell>
          <cell r="L299" t="str">
            <v>631128</v>
          </cell>
          <cell r="M299">
            <v>1150000</v>
          </cell>
          <cell r="O299">
            <v>469</v>
          </cell>
          <cell r="P299">
            <v>196</v>
          </cell>
          <cell r="Q299">
            <v>169</v>
          </cell>
          <cell r="R299">
            <v>2555</v>
          </cell>
          <cell r="S299">
            <v>1390</v>
          </cell>
          <cell r="T299">
            <v>1.9800000190734863</v>
          </cell>
          <cell r="U299" t="str">
            <v>3/6</v>
          </cell>
          <cell r="W299">
            <v>0</v>
          </cell>
          <cell r="X299">
            <v>0</v>
          </cell>
          <cell r="Y299">
            <v>0</v>
          </cell>
          <cell r="Z299">
            <v>0</v>
          </cell>
          <cell r="AA299">
            <v>0</v>
          </cell>
          <cell r="AD299" t="b">
            <v>0</v>
          </cell>
          <cell r="AE299" t="b">
            <v>0</v>
          </cell>
          <cell r="AF299">
            <v>2</v>
          </cell>
          <cell r="AG299">
            <v>0</v>
          </cell>
          <cell r="AH299" t="str">
            <v>小型</v>
          </cell>
          <cell r="AI299" t="str">
            <v>バン</v>
          </cell>
          <cell r="AJ299" t="str">
            <v>ガソリン</v>
          </cell>
          <cell r="AK299" t="str">
            <v>1000/850</v>
          </cell>
          <cell r="AL299" t="str">
            <v>FE</v>
          </cell>
          <cell r="AO299">
            <v>0</v>
          </cell>
          <cell r="AP299" t="str">
            <v>島根マツダ(有)　　出雲営業所</v>
          </cell>
        </row>
        <row r="300">
          <cell r="B300" t="str">
            <v>平田</v>
          </cell>
          <cell r="C300" t="str">
            <v>水道課</v>
          </cell>
          <cell r="E300">
            <v>70</v>
          </cell>
          <cell r="F300" t="str">
            <v>島根50て4545</v>
          </cell>
          <cell r="G300" t="str">
            <v>19 110</v>
          </cell>
          <cell r="H300" t="str">
            <v>乗用</v>
          </cell>
          <cell r="I300" t="str">
            <v>マツダ</v>
          </cell>
          <cell r="J300" t="str">
            <v>E-CY51S</v>
          </cell>
          <cell r="K300" t="str">
            <v>CY51S-602374</v>
          </cell>
          <cell r="L300" t="str">
            <v xml:space="preserve"> 91226</v>
          </cell>
          <cell r="M300">
            <v>1100000</v>
          </cell>
          <cell r="O300">
            <v>329</v>
          </cell>
          <cell r="P300">
            <v>169</v>
          </cell>
          <cell r="Q300">
            <v>139</v>
          </cell>
          <cell r="R300">
            <v>960</v>
          </cell>
          <cell r="S300">
            <v>740</v>
          </cell>
          <cell r="T300">
            <v>0.64999997615814209</v>
          </cell>
          <cell r="U300" t="str">
            <v>4</v>
          </cell>
          <cell r="V300" t="str">
            <v>農協</v>
          </cell>
          <cell r="W300">
            <v>0</v>
          </cell>
          <cell r="X300">
            <v>0</v>
          </cell>
          <cell r="Y300">
            <v>8800</v>
          </cell>
          <cell r="AC300" t="str">
            <v>バン：軽</v>
          </cell>
          <cell r="AD300" t="b">
            <v>0</v>
          </cell>
          <cell r="AE300" t="b">
            <v>0</v>
          </cell>
          <cell r="AF300">
            <v>11</v>
          </cell>
          <cell r="AH300" t="str">
            <v>軽自動車</v>
          </cell>
          <cell r="AI300" t="str">
            <v>箱型</v>
          </cell>
          <cell r="AJ300" t="str">
            <v>ガソリン</v>
          </cell>
          <cell r="AL300" t="str">
            <v>K6A</v>
          </cell>
        </row>
        <row r="301">
          <cell r="B301" t="str">
            <v>平田</v>
          </cell>
          <cell r="C301" t="str">
            <v>水道課</v>
          </cell>
          <cell r="E301">
            <v>73</v>
          </cell>
          <cell r="F301" t="str">
            <v>島根41か7188</v>
          </cell>
          <cell r="G301" t="str">
            <v>17 421</v>
          </cell>
          <cell r="H301" t="str">
            <v>貨物</v>
          </cell>
          <cell r="I301" t="str">
            <v>マツダ</v>
          </cell>
          <cell r="J301" t="str">
            <v>GD-DH52V</v>
          </cell>
          <cell r="K301" t="str">
            <v>DH52V-180741</v>
          </cell>
          <cell r="L301" t="str">
            <v>13 219</v>
          </cell>
          <cell r="M301">
            <v>0</v>
          </cell>
          <cell r="O301">
            <v>339</v>
          </cell>
          <cell r="P301">
            <v>187</v>
          </cell>
          <cell r="Q301">
            <v>147</v>
          </cell>
          <cell r="R301">
            <v>1360</v>
          </cell>
          <cell r="S301">
            <v>900</v>
          </cell>
          <cell r="T301">
            <v>0.64999997615814209</v>
          </cell>
          <cell r="U301" t="str">
            <v>2/4</v>
          </cell>
          <cell r="V301" t="str">
            <v>農協</v>
          </cell>
          <cell r="W301">
            <v>0</v>
          </cell>
          <cell r="X301">
            <v>0</v>
          </cell>
          <cell r="Y301">
            <v>8800</v>
          </cell>
          <cell r="AC301" t="str">
            <v>バン：軽</v>
          </cell>
          <cell r="AD301" t="b">
            <v>0</v>
          </cell>
          <cell r="AE301" t="b">
            <v>0</v>
          </cell>
          <cell r="AF301">
            <v>15</v>
          </cell>
          <cell r="AH301" t="str">
            <v>軽自動車</v>
          </cell>
          <cell r="AI301" t="str">
            <v>バン</v>
          </cell>
          <cell r="AJ301" t="str">
            <v>ガソリン</v>
          </cell>
          <cell r="AK301" t="str">
            <v>350/250</v>
          </cell>
          <cell r="AL301" t="str">
            <v>F6A</v>
          </cell>
        </row>
        <row r="302">
          <cell r="B302" t="str">
            <v>平田</v>
          </cell>
          <cell r="C302" t="str">
            <v>水道課</v>
          </cell>
          <cell r="E302">
            <v>133</v>
          </cell>
          <cell r="F302" t="str">
            <v>島根41こ3668</v>
          </cell>
          <cell r="G302" t="str">
            <v>18 520</v>
          </cell>
          <cell r="H302" t="str">
            <v>貨物</v>
          </cell>
          <cell r="I302" t="str">
            <v>ダイハツハイゼット</v>
          </cell>
          <cell r="J302" t="str">
            <v>TE-S210P</v>
          </cell>
          <cell r="K302" t="str">
            <v>S210P-0249765</v>
          </cell>
          <cell r="L302" t="str">
            <v>16 521</v>
          </cell>
          <cell r="M302">
            <v>0</v>
          </cell>
          <cell r="O302">
            <v>339</v>
          </cell>
          <cell r="P302">
            <v>178</v>
          </cell>
          <cell r="Q302">
            <v>147</v>
          </cell>
          <cell r="R302">
            <v>1230</v>
          </cell>
          <cell r="S302">
            <v>770</v>
          </cell>
          <cell r="T302">
            <v>0.64999997615814209</v>
          </cell>
          <cell r="U302" t="str">
            <v>2</v>
          </cell>
          <cell r="V302" t="str">
            <v>農協</v>
          </cell>
          <cell r="W302">
            <v>0</v>
          </cell>
          <cell r="X302">
            <v>0</v>
          </cell>
          <cell r="Y302" t="str">
            <v>キャブオーバー</v>
          </cell>
          <cell r="Z302">
            <v>0</v>
          </cell>
          <cell r="AA302">
            <v>8800</v>
          </cell>
          <cell r="AB302">
            <v>0</v>
          </cell>
          <cell r="AC302" t="str">
            <v>トラック：軽</v>
          </cell>
          <cell r="AD302" t="b">
            <v>0</v>
          </cell>
          <cell r="AE302" t="b">
            <v>0</v>
          </cell>
          <cell r="AF302">
            <v>18</v>
          </cell>
          <cell r="AG302">
            <v>5</v>
          </cell>
          <cell r="AH302" t="str">
            <v>軽自動車</v>
          </cell>
          <cell r="AI302" t="str">
            <v>キャブオーバ</v>
          </cell>
          <cell r="AJ302" t="str">
            <v>ガソリン</v>
          </cell>
          <cell r="AK302" t="str">
            <v>350</v>
          </cell>
          <cell r="AL302" t="str">
            <v>EF</v>
          </cell>
        </row>
        <row r="303">
          <cell r="B303" t="str">
            <v>平田</v>
          </cell>
          <cell r="C303" t="str">
            <v>水道課</v>
          </cell>
          <cell r="E303">
            <v>134</v>
          </cell>
          <cell r="F303" t="str">
            <v>島根500に5447</v>
          </cell>
          <cell r="G303" t="str">
            <v>19 526</v>
          </cell>
          <cell r="H303" t="str">
            <v>乗用</v>
          </cell>
          <cell r="I303" t="str">
            <v>マツダ</v>
          </cell>
          <cell r="J303" t="str">
            <v>DBA-DY3W</v>
          </cell>
          <cell r="K303" t="str">
            <v>DY3W-301855</v>
          </cell>
          <cell r="L303" t="str">
            <v>16 527</v>
          </cell>
          <cell r="M303">
            <v>0</v>
          </cell>
          <cell r="O303">
            <v>392</v>
          </cell>
          <cell r="P303">
            <v>153</v>
          </cell>
          <cell r="Q303">
            <v>168</v>
          </cell>
          <cell r="R303">
            <v>1335</v>
          </cell>
          <cell r="S303">
            <v>1060</v>
          </cell>
          <cell r="T303">
            <v>1.3400000333786011</v>
          </cell>
          <cell r="U303" t="str">
            <v>5</v>
          </cell>
          <cell r="V303" t="str">
            <v>農協</v>
          </cell>
          <cell r="W303">
            <v>0</v>
          </cell>
          <cell r="X303">
            <v>0</v>
          </cell>
          <cell r="Y303" t="str">
            <v>ステーションワゴン</v>
          </cell>
          <cell r="Z303">
            <v>0</v>
          </cell>
          <cell r="AA303">
            <v>37800</v>
          </cell>
          <cell r="AB303">
            <v>0</v>
          </cell>
          <cell r="AC303" t="str">
            <v>乗用車：小型</v>
          </cell>
          <cell r="AD303" t="b">
            <v>0</v>
          </cell>
          <cell r="AE303" t="b">
            <v>0</v>
          </cell>
          <cell r="AF303">
            <v>18</v>
          </cell>
          <cell r="AG303">
            <v>5</v>
          </cell>
          <cell r="AH303" t="str">
            <v>小型</v>
          </cell>
          <cell r="AI303" t="str">
            <v>ステーションワゴン</v>
          </cell>
          <cell r="AJ303" t="str">
            <v>ガソリン</v>
          </cell>
          <cell r="AL303" t="str">
            <v>ZJ</v>
          </cell>
        </row>
        <row r="304">
          <cell r="B304" t="str">
            <v>平田</v>
          </cell>
          <cell r="C304" t="str">
            <v>水道課</v>
          </cell>
          <cell r="E304">
            <v>129</v>
          </cell>
          <cell r="F304" t="str">
            <v>島根41け3782</v>
          </cell>
          <cell r="G304" t="str">
            <v>17 616</v>
          </cell>
          <cell r="H304" t="str">
            <v>貨物</v>
          </cell>
          <cell r="I304" t="str">
            <v>ダイハツハイゼット</v>
          </cell>
          <cell r="J304" t="str">
            <v>TE-S210P</v>
          </cell>
          <cell r="K304" t="str">
            <v>S210P-0204935</v>
          </cell>
          <cell r="L304" t="str">
            <v>15 617</v>
          </cell>
          <cell r="M304">
            <v>0</v>
          </cell>
          <cell r="O304">
            <v>339</v>
          </cell>
          <cell r="P304">
            <v>178</v>
          </cell>
          <cell r="Q304">
            <v>147</v>
          </cell>
          <cell r="R304">
            <v>1230</v>
          </cell>
          <cell r="S304">
            <v>770</v>
          </cell>
          <cell r="T304">
            <v>650</v>
          </cell>
          <cell r="U304" t="str">
            <v>2</v>
          </cell>
          <cell r="V304" t="str">
            <v>農協</v>
          </cell>
          <cell r="W304">
            <v>0</v>
          </cell>
          <cell r="X304">
            <v>0</v>
          </cell>
          <cell r="Y304" t="str">
            <v>キャブオーバー</v>
          </cell>
          <cell r="Z304">
            <v>0</v>
          </cell>
          <cell r="AA304">
            <v>8800</v>
          </cell>
          <cell r="AB304">
            <v>0</v>
          </cell>
          <cell r="AC304" t="str">
            <v>トラック：軽</v>
          </cell>
          <cell r="AD304" t="b">
            <v>0</v>
          </cell>
          <cell r="AE304" t="b">
            <v>0</v>
          </cell>
          <cell r="AF304">
            <v>17</v>
          </cell>
          <cell r="AG304">
            <v>6</v>
          </cell>
          <cell r="AH304" t="str">
            <v>軽自動車</v>
          </cell>
          <cell r="AI304" t="str">
            <v>キャブオーバ</v>
          </cell>
          <cell r="AJ304" t="str">
            <v>ガソリン</v>
          </cell>
          <cell r="AK304" t="str">
            <v>350</v>
          </cell>
          <cell r="AL304" t="str">
            <v>EF</v>
          </cell>
        </row>
        <row r="305">
          <cell r="B305" t="str">
            <v>平田</v>
          </cell>
          <cell r="C305" t="str">
            <v>生涯学習課</v>
          </cell>
          <cell r="E305">
            <v>1029</v>
          </cell>
          <cell r="F305" t="str">
            <v>島根44ね7746</v>
          </cell>
          <cell r="H305" t="str">
            <v>乗用</v>
          </cell>
          <cell r="I305" t="str">
            <v>トヨタ</v>
          </cell>
          <cell r="M305">
            <v>0</v>
          </cell>
          <cell r="O305">
            <v>0</v>
          </cell>
          <cell r="P305">
            <v>0</v>
          </cell>
          <cell r="Q305">
            <v>0</v>
          </cell>
          <cell r="R305">
            <v>0</v>
          </cell>
          <cell r="S305">
            <v>0</v>
          </cell>
          <cell r="T305">
            <v>0</v>
          </cell>
          <cell r="U305" t="str">
            <v>0</v>
          </cell>
          <cell r="W305">
            <v>0</v>
          </cell>
          <cell r="X305">
            <v>0</v>
          </cell>
          <cell r="Y305" t="str">
            <v>カローラバン</v>
          </cell>
          <cell r="Z305">
            <v>0</v>
          </cell>
          <cell r="AA305">
            <v>0</v>
          </cell>
          <cell r="AB305">
            <v>0</v>
          </cell>
          <cell r="AC305" t="str">
            <v>バン：小型</v>
          </cell>
          <cell r="AD305" t="b">
            <v>0</v>
          </cell>
          <cell r="AE305" t="b">
            <v>1</v>
          </cell>
        </row>
        <row r="306">
          <cell r="B306" t="str">
            <v>平田</v>
          </cell>
          <cell r="C306" t="str">
            <v>生涯学習課</v>
          </cell>
          <cell r="E306">
            <v>77</v>
          </cell>
          <cell r="F306" t="str">
            <v>平田市1965</v>
          </cell>
          <cell r="H306" t="str">
            <v>特種用途</v>
          </cell>
          <cell r="M306">
            <v>0</v>
          </cell>
          <cell r="O306">
            <v>0</v>
          </cell>
          <cell r="P306">
            <v>0</v>
          </cell>
          <cell r="Q306">
            <v>0</v>
          </cell>
          <cell r="R306">
            <v>0</v>
          </cell>
          <cell r="S306">
            <v>0</v>
          </cell>
          <cell r="T306">
            <v>0</v>
          </cell>
          <cell r="U306" t="str">
            <v>0</v>
          </cell>
          <cell r="V306" t="str">
            <v>農協</v>
          </cell>
          <cell r="W306">
            <v>0</v>
          </cell>
          <cell r="X306">
            <v>0</v>
          </cell>
          <cell r="Y306" t="str">
            <v>スポーツ公園トラクター</v>
          </cell>
          <cell r="Z306">
            <v>0</v>
          </cell>
          <cell r="AA306">
            <v>0</v>
          </cell>
          <cell r="AB306">
            <v>0</v>
          </cell>
          <cell r="AC306" t="str">
            <v>その他</v>
          </cell>
          <cell r="AD306" t="b">
            <v>0</v>
          </cell>
          <cell r="AE306" t="b">
            <v>0</v>
          </cell>
        </row>
        <row r="307">
          <cell r="B307" t="str">
            <v>平田</v>
          </cell>
          <cell r="C307" t="str">
            <v>地域振興課</v>
          </cell>
          <cell r="E307">
            <v>49</v>
          </cell>
          <cell r="F307" t="str">
            <v>島根200は54</v>
          </cell>
          <cell r="G307" t="str">
            <v>171023</v>
          </cell>
          <cell r="H307" t="str">
            <v>乗合</v>
          </cell>
          <cell r="I307" t="str">
            <v>ミツビシ</v>
          </cell>
          <cell r="J307" t="str">
            <v>KK-MK23HH改</v>
          </cell>
          <cell r="K307" t="str">
            <v>MK23HH20106</v>
          </cell>
          <cell r="L307" t="str">
            <v>131024</v>
          </cell>
          <cell r="M307">
            <v>15151500</v>
          </cell>
          <cell r="O307">
            <v>899</v>
          </cell>
          <cell r="P307">
            <v>292</v>
          </cell>
          <cell r="Q307">
            <v>230</v>
          </cell>
          <cell r="R307">
            <v>10085</v>
          </cell>
          <cell r="S307">
            <v>6840</v>
          </cell>
          <cell r="T307">
            <v>8.1999998092651367</v>
          </cell>
          <cell r="U307" t="str">
            <v>59</v>
          </cell>
          <cell r="V307" t="str">
            <v>農協</v>
          </cell>
          <cell r="W307">
            <v>0</v>
          </cell>
          <cell r="X307">
            <v>0</v>
          </cell>
          <cell r="Y307">
            <v>69300</v>
          </cell>
          <cell r="AC307" t="str">
            <v>バス</v>
          </cell>
          <cell r="AD307" t="b">
            <v>0</v>
          </cell>
          <cell r="AE307" t="b">
            <v>0</v>
          </cell>
          <cell r="AF307">
            <v>15</v>
          </cell>
          <cell r="AG307">
            <v>10</v>
          </cell>
          <cell r="AH307" t="str">
            <v>普通</v>
          </cell>
          <cell r="AI307" t="str">
            <v>リヤーエンジン</v>
          </cell>
          <cell r="AJ307" t="str">
            <v>軽油</v>
          </cell>
          <cell r="AL307" t="str">
            <v>6M61</v>
          </cell>
        </row>
        <row r="308">
          <cell r="B308" t="str">
            <v>平田</v>
          </cell>
          <cell r="C308" t="str">
            <v>地域振興課</v>
          </cell>
          <cell r="E308">
            <v>51</v>
          </cell>
          <cell r="F308" t="str">
            <v>島根800さ225</v>
          </cell>
          <cell r="G308" t="str">
            <v>17 8 5</v>
          </cell>
          <cell r="H308" t="str">
            <v>特種用途</v>
          </cell>
          <cell r="I308" t="str">
            <v>ミツビシ</v>
          </cell>
          <cell r="J308" t="str">
            <v>KK-BE63EG</v>
          </cell>
          <cell r="K308" t="str">
            <v>BE63EG100137</v>
          </cell>
          <cell r="L308" t="str">
            <v>11 8 6</v>
          </cell>
          <cell r="M308">
            <v>8610000</v>
          </cell>
          <cell r="O308">
            <v>695</v>
          </cell>
          <cell r="P308">
            <v>264</v>
          </cell>
          <cell r="Q308">
            <v>201</v>
          </cell>
          <cell r="R308">
            <v>5985</v>
          </cell>
          <cell r="S308">
            <v>4390</v>
          </cell>
          <cell r="T308">
            <v>5.2399997711181641</v>
          </cell>
          <cell r="U308" t="str">
            <v>29</v>
          </cell>
          <cell r="V308" t="str">
            <v>農協</v>
          </cell>
          <cell r="W308">
            <v>0</v>
          </cell>
          <cell r="X308">
            <v>0</v>
          </cell>
          <cell r="Y308" t="str">
            <v>バス</v>
          </cell>
          <cell r="Z308">
            <v>16670</v>
          </cell>
          <cell r="AA308">
            <v>37800</v>
          </cell>
          <cell r="AB308">
            <v>1100</v>
          </cell>
          <cell r="AC308" t="str">
            <v>バス</v>
          </cell>
          <cell r="AD308" t="b">
            <v>0</v>
          </cell>
          <cell r="AE308" t="b">
            <v>0</v>
          </cell>
          <cell r="AF308">
            <v>13</v>
          </cell>
          <cell r="AG308">
            <v>8</v>
          </cell>
          <cell r="AH308" t="str">
            <v>普通</v>
          </cell>
          <cell r="AI308" t="str">
            <v>身体障害者輸送車</v>
          </cell>
          <cell r="AJ308" t="str">
            <v>軽油</v>
          </cell>
          <cell r="AL308" t="str">
            <v>4M51</v>
          </cell>
        </row>
        <row r="309">
          <cell r="B309" t="str">
            <v>平田</v>
          </cell>
          <cell r="C309" t="str">
            <v>地域振興課</v>
          </cell>
          <cell r="E309">
            <v>52</v>
          </cell>
          <cell r="F309" t="str">
            <v>島根22さ2452</v>
          </cell>
          <cell r="G309" t="str">
            <v>17 9 4</v>
          </cell>
          <cell r="H309" t="str">
            <v>乗合</v>
          </cell>
          <cell r="I309" t="str">
            <v>ニッサン</v>
          </cell>
          <cell r="J309" t="str">
            <v>U-RYW40</v>
          </cell>
          <cell r="K309" t="str">
            <v>RYW40-010460</v>
          </cell>
          <cell r="L309" t="str">
            <v xml:space="preserve"> 3 9 5</v>
          </cell>
          <cell r="M309">
            <v>4520670</v>
          </cell>
          <cell r="O309">
            <v>683</v>
          </cell>
          <cell r="P309">
            <v>262</v>
          </cell>
          <cell r="Q309">
            <v>199</v>
          </cell>
          <cell r="R309">
            <v>4860</v>
          </cell>
          <cell r="S309">
            <v>3430</v>
          </cell>
          <cell r="T309">
            <v>4.1599998474121094</v>
          </cell>
          <cell r="U309" t="str">
            <v>26</v>
          </cell>
          <cell r="V309" t="str">
            <v>農協</v>
          </cell>
          <cell r="W309">
            <v>0</v>
          </cell>
          <cell r="X309">
            <v>0</v>
          </cell>
          <cell r="Y309" t="str">
            <v>バス　Ｈ10.11.19地域振興課へ</v>
          </cell>
          <cell r="AA309">
            <v>31500</v>
          </cell>
          <cell r="AC309" t="str">
            <v>バス</v>
          </cell>
          <cell r="AD309" t="b">
            <v>0</v>
          </cell>
          <cell r="AE309" t="b">
            <v>0</v>
          </cell>
          <cell r="AF309">
            <v>5</v>
          </cell>
          <cell r="AG309">
            <v>9</v>
          </cell>
          <cell r="AH309" t="str">
            <v>普通</v>
          </cell>
          <cell r="AI309" t="str">
            <v>キャブオーバ</v>
          </cell>
          <cell r="AJ309" t="str">
            <v>軽油</v>
          </cell>
          <cell r="AL309" t="str">
            <v>TD42</v>
          </cell>
        </row>
        <row r="310">
          <cell r="B310" t="str">
            <v>平田</v>
          </cell>
          <cell r="C310" t="str">
            <v>地域振興課</v>
          </cell>
          <cell r="E310">
            <v>53</v>
          </cell>
          <cell r="F310" t="str">
            <v>島根22や303</v>
          </cell>
          <cell r="G310" t="str">
            <v>17 826</v>
          </cell>
          <cell r="H310" t="str">
            <v>乗合</v>
          </cell>
          <cell r="I310" t="str">
            <v>三菱</v>
          </cell>
          <cell r="J310" t="str">
            <v>KC-MK219J改</v>
          </cell>
          <cell r="K310" t="str">
            <v>MK219J-25027</v>
          </cell>
          <cell r="L310" t="str">
            <v>10 827</v>
          </cell>
          <cell r="M310">
            <v>11634000</v>
          </cell>
          <cell r="O310">
            <v>899</v>
          </cell>
          <cell r="P310">
            <v>287</v>
          </cell>
          <cell r="Q310">
            <v>230</v>
          </cell>
          <cell r="R310">
            <v>9955</v>
          </cell>
          <cell r="S310">
            <v>6710</v>
          </cell>
          <cell r="T310">
            <v>8.1999998092651367</v>
          </cell>
          <cell r="U310" t="str">
            <v>59</v>
          </cell>
          <cell r="V310" t="str">
            <v>農協</v>
          </cell>
          <cell r="W310">
            <v>0</v>
          </cell>
          <cell r="X310">
            <v>0</v>
          </cell>
          <cell r="Y310" t="str">
            <v>バス</v>
          </cell>
          <cell r="AA310">
            <v>63000</v>
          </cell>
          <cell r="AC310" t="str">
            <v>バス</v>
          </cell>
          <cell r="AD310" t="b">
            <v>0</v>
          </cell>
          <cell r="AE310" t="b">
            <v>0</v>
          </cell>
          <cell r="AF310">
            <v>12</v>
          </cell>
          <cell r="AG310">
            <v>8</v>
          </cell>
          <cell r="AH310" t="str">
            <v>普通</v>
          </cell>
          <cell r="AI310" t="str">
            <v>リヤーエンジン</v>
          </cell>
          <cell r="AJ310" t="str">
            <v>軽油</v>
          </cell>
          <cell r="AL310" t="str">
            <v>6D17</v>
          </cell>
        </row>
        <row r="311">
          <cell r="B311" t="str">
            <v>平田</v>
          </cell>
          <cell r="C311" t="str">
            <v>地域振興課</v>
          </cell>
          <cell r="E311">
            <v>54</v>
          </cell>
          <cell r="F311" t="str">
            <v>島根22さ3000</v>
          </cell>
          <cell r="G311" t="str">
            <v>17 824</v>
          </cell>
          <cell r="H311" t="str">
            <v>乗合</v>
          </cell>
          <cell r="I311" t="str">
            <v>ミツビシ</v>
          </cell>
          <cell r="J311" t="str">
            <v>KC-BE632G</v>
          </cell>
          <cell r="K311" t="str">
            <v>BE632G-00584</v>
          </cell>
          <cell r="L311" t="str">
            <v>10 825</v>
          </cell>
          <cell r="M311">
            <v>7980000</v>
          </cell>
          <cell r="O311">
            <v>699</v>
          </cell>
          <cell r="P311">
            <v>263</v>
          </cell>
          <cell r="Q311">
            <v>203</v>
          </cell>
          <cell r="R311">
            <v>5525</v>
          </cell>
          <cell r="S311">
            <v>3930</v>
          </cell>
          <cell r="T311">
            <v>5.2399997711181641</v>
          </cell>
          <cell r="U311" t="str">
            <v>29</v>
          </cell>
          <cell r="V311" t="str">
            <v>農協</v>
          </cell>
          <cell r="W311">
            <v>0</v>
          </cell>
          <cell r="X311">
            <v>0</v>
          </cell>
          <cell r="Y311" t="str">
            <v>バス</v>
          </cell>
          <cell r="Z311">
            <v>16670</v>
          </cell>
          <cell r="AA311">
            <v>37800</v>
          </cell>
          <cell r="AB311">
            <v>1100</v>
          </cell>
          <cell r="AC311" t="str">
            <v>バス</v>
          </cell>
          <cell r="AD311" t="b">
            <v>0</v>
          </cell>
          <cell r="AE311" t="b">
            <v>0</v>
          </cell>
          <cell r="AF311">
            <v>12</v>
          </cell>
          <cell r="AG311">
            <v>8</v>
          </cell>
          <cell r="AH311" t="str">
            <v>普通</v>
          </cell>
          <cell r="AI311" t="str">
            <v>キャブオーバ</v>
          </cell>
          <cell r="AJ311" t="str">
            <v>軽油</v>
          </cell>
          <cell r="AL311" t="str">
            <v>4M51</v>
          </cell>
        </row>
        <row r="312">
          <cell r="B312" t="str">
            <v>平田</v>
          </cell>
          <cell r="C312" t="str">
            <v>地域振興課</v>
          </cell>
          <cell r="E312">
            <v>55</v>
          </cell>
          <cell r="F312" t="str">
            <v>島根22さ3001</v>
          </cell>
          <cell r="G312" t="str">
            <v>17 824</v>
          </cell>
          <cell r="H312" t="str">
            <v>乗合</v>
          </cell>
          <cell r="I312" t="str">
            <v>ミツビシ</v>
          </cell>
          <cell r="J312" t="str">
            <v>KC-BE632G</v>
          </cell>
          <cell r="K312" t="str">
            <v>BE632G-00586</v>
          </cell>
          <cell r="L312" t="str">
            <v>10 825</v>
          </cell>
          <cell r="M312">
            <v>7980000</v>
          </cell>
          <cell r="O312">
            <v>699</v>
          </cell>
          <cell r="P312">
            <v>263</v>
          </cell>
          <cell r="Q312">
            <v>203</v>
          </cell>
          <cell r="R312">
            <v>5525</v>
          </cell>
          <cell r="S312">
            <v>3930</v>
          </cell>
          <cell r="T312">
            <v>5.2399997711181641</v>
          </cell>
          <cell r="U312" t="str">
            <v>29</v>
          </cell>
          <cell r="V312" t="str">
            <v>農協</v>
          </cell>
          <cell r="W312">
            <v>0</v>
          </cell>
          <cell r="X312">
            <v>0</v>
          </cell>
          <cell r="Y312" t="str">
            <v>バス</v>
          </cell>
          <cell r="Z312">
            <v>16670</v>
          </cell>
          <cell r="AA312">
            <v>37800</v>
          </cell>
          <cell r="AB312">
            <v>1100</v>
          </cell>
          <cell r="AC312" t="str">
            <v>バス</v>
          </cell>
          <cell r="AD312" t="b">
            <v>0</v>
          </cell>
          <cell r="AE312" t="b">
            <v>0</v>
          </cell>
          <cell r="AF312">
            <v>12</v>
          </cell>
          <cell r="AG312">
            <v>8</v>
          </cell>
          <cell r="AH312" t="str">
            <v>普通</v>
          </cell>
          <cell r="AI312" t="str">
            <v>キャブオーバ</v>
          </cell>
          <cell r="AJ312" t="str">
            <v>軽油</v>
          </cell>
          <cell r="AL312" t="str">
            <v>4M51</v>
          </cell>
        </row>
        <row r="313">
          <cell r="B313" t="str">
            <v>平田</v>
          </cell>
          <cell r="C313" t="str">
            <v>地域振興課</v>
          </cell>
          <cell r="E313">
            <v>56</v>
          </cell>
          <cell r="F313" t="str">
            <v>島根22さ3002</v>
          </cell>
          <cell r="G313" t="str">
            <v>17 824</v>
          </cell>
          <cell r="H313" t="str">
            <v>乗合</v>
          </cell>
          <cell r="I313" t="str">
            <v>ミツビシ</v>
          </cell>
          <cell r="J313" t="str">
            <v>KC-BE632G</v>
          </cell>
          <cell r="K313" t="str">
            <v>BE632G-00596</v>
          </cell>
          <cell r="L313" t="str">
            <v>10 825</v>
          </cell>
          <cell r="M313">
            <v>7980000</v>
          </cell>
          <cell r="O313">
            <v>699</v>
          </cell>
          <cell r="P313">
            <v>263</v>
          </cell>
          <cell r="Q313">
            <v>203</v>
          </cell>
          <cell r="R313">
            <v>5525</v>
          </cell>
          <cell r="S313">
            <v>3930</v>
          </cell>
          <cell r="T313">
            <v>5.2399997711181641</v>
          </cell>
          <cell r="U313" t="str">
            <v>29</v>
          </cell>
          <cell r="V313" t="str">
            <v>農協</v>
          </cell>
          <cell r="W313">
            <v>0</v>
          </cell>
          <cell r="X313">
            <v>0</v>
          </cell>
          <cell r="Y313" t="str">
            <v>バス</v>
          </cell>
          <cell r="Z313">
            <v>16670</v>
          </cell>
          <cell r="AA313">
            <v>37800</v>
          </cell>
          <cell r="AB313">
            <v>1100</v>
          </cell>
          <cell r="AC313" t="str">
            <v>バス</v>
          </cell>
          <cell r="AD313" t="b">
            <v>0</v>
          </cell>
          <cell r="AE313" t="b">
            <v>0</v>
          </cell>
          <cell r="AF313">
            <v>12</v>
          </cell>
          <cell r="AG313">
            <v>8</v>
          </cell>
          <cell r="AH313" t="str">
            <v>普通</v>
          </cell>
          <cell r="AI313" t="str">
            <v>キャブオーバ</v>
          </cell>
          <cell r="AJ313" t="str">
            <v>軽油</v>
          </cell>
          <cell r="AL313" t="str">
            <v>4M51</v>
          </cell>
        </row>
        <row r="314">
          <cell r="B314" t="str">
            <v>平田</v>
          </cell>
          <cell r="C314" t="str">
            <v>地域振興課</v>
          </cell>
          <cell r="E314">
            <v>57</v>
          </cell>
          <cell r="F314" t="str">
            <v>島根22さ3003</v>
          </cell>
          <cell r="G314" t="str">
            <v>17 826</v>
          </cell>
          <cell r="H314" t="str">
            <v>乗合</v>
          </cell>
          <cell r="I314" t="str">
            <v>三菱</v>
          </cell>
          <cell r="J314" t="str">
            <v>KC-BE632G</v>
          </cell>
          <cell r="K314" t="str">
            <v>BE632G-00593</v>
          </cell>
          <cell r="L314" t="str">
            <v>1998/08/27</v>
          </cell>
          <cell r="M314">
            <v>7980000</v>
          </cell>
          <cell r="O314">
            <v>699</v>
          </cell>
          <cell r="P314">
            <v>265</v>
          </cell>
          <cell r="Q314">
            <v>202</v>
          </cell>
          <cell r="R314">
            <v>5525</v>
          </cell>
          <cell r="S314">
            <v>3930</v>
          </cell>
          <cell r="T314">
            <v>5.2399997711181641</v>
          </cell>
          <cell r="U314" t="str">
            <v>29</v>
          </cell>
          <cell r="V314" t="str">
            <v>農協</v>
          </cell>
          <cell r="W314">
            <v>0</v>
          </cell>
          <cell r="X314">
            <v>0</v>
          </cell>
          <cell r="Y314" t="str">
            <v>バス</v>
          </cell>
          <cell r="Z314">
            <v>16670</v>
          </cell>
          <cell r="AA314">
            <v>37800</v>
          </cell>
          <cell r="AB314">
            <v>1100</v>
          </cell>
          <cell r="AC314" t="str">
            <v>バス</v>
          </cell>
          <cell r="AD314" t="b">
            <v>0</v>
          </cell>
          <cell r="AE314" t="b">
            <v>0</v>
          </cell>
          <cell r="AF314">
            <v>12</v>
          </cell>
          <cell r="AG314">
            <v>8</v>
          </cell>
          <cell r="AH314" t="str">
            <v>普通</v>
          </cell>
          <cell r="AI314" t="str">
            <v>キャブオーバ</v>
          </cell>
          <cell r="AJ314" t="str">
            <v>軽油</v>
          </cell>
          <cell r="AL314" t="str">
            <v>4M51</v>
          </cell>
        </row>
        <row r="315">
          <cell r="B315" t="str">
            <v>平田</v>
          </cell>
          <cell r="C315" t="str">
            <v>地域振興課</v>
          </cell>
          <cell r="E315">
            <v>58</v>
          </cell>
          <cell r="F315" t="str">
            <v>島根22さ3004</v>
          </cell>
          <cell r="G315" t="str">
            <v>17 826</v>
          </cell>
          <cell r="H315" t="str">
            <v>乗合</v>
          </cell>
          <cell r="I315" t="str">
            <v>ミツビシ</v>
          </cell>
          <cell r="J315" t="str">
            <v>KC-BE632G</v>
          </cell>
          <cell r="K315" t="str">
            <v>BE632G-00615</v>
          </cell>
          <cell r="L315" t="str">
            <v>10 827</v>
          </cell>
          <cell r="M315">
            <v>7980000</v>
          </cell>
          <cell r="O315">
            <v>699</v>
          </cell>
          <cell r="P315">
            <v>265</v>
          </cell>
          <cell r="Q315">
            <v>202</v>
          </cell>
          <cell r="R315">
            <v>5525</v>
          </cell>
          <cell r="S315">
            <v>3930</v>
          </cell>
          <cell r="T315">
            <v>5.2399997711181641</v>
          </cell>
          <cell r="U315" t="str">
            <v>29</v>
          </cell>
          <cell r="V315" t="str">
            <v>農協</v>
          </cell>
          <cell r="W315">
            <v>0</v>
          </cell>
          <cell r="X315">
            <v>0</v>
          </cell>
          <cell r="Y315" t="str">
            <v>バス</v>
          </cell>
          <cell r="Z315">
            <v>16670</v>
          </cell>
          <cell r="AA315">
            <v>37800</v>
          </cell>
          <cell r="AB315">
            <v>1100</v>
          </cell>
          <cell r="AC315" t="str">
            <v>バス</v>
          </cell>
          <cell r="AD315" t="b">
            <v>0</v>
          </cell>
          <cell r="AE315" t="b">
            <v>0</v>
          </cell>
          <cell r="AF315">
            <v>12</v>
          </cell>
          <cell r="AG315">
            <v>8</v>
          </cell>
          <cell r="AH315" t="str">
            <v>普通</v>
          </cell>
          <cell r="AI315" t="str">
            <v>キャブオーバ</v>
          </cell>
          <cell r="AJ315" t="str">
            <v>軽油</v>
          </cell>
          <cell r="AL315" t="str">
            <v>4M51</v>
          </cell>
        </row>
        <row r="316">
          <cell r="B316" t="str">
            <v>平田</v>
          </cell>
          <cell r="C316" t="str">
            <v>地域振興課</v>
          </cell>
          <cell r="E316">
            <v>59</v>
          </cell>
          <cell r="F316" t="str">
            <v>島根22さ3005</v>
          </cell>
          <cell r="G316" t="str">
            <v>17 826</v>
          </cell>
          <cell r="H316" t="str">
            <v>乗合</v>
          </cell>
          <cell r="I316" t="str">
            <v>三菱</v>
          </cell>
          <cell r="J316" t="str">
            <v>KC-BE632G</v>
          </cell>
          <cell r="K316" t="str">
            <v>BE-632G-00617</v>
          </cell>
          <cell r="L316" t="str">
            <v>10 827</v>
          </cell>
          <cell r="M316">
            <v>7980000</v>
          </cell>
          <cell r="O316">
            <v>699</v>
          </cell>
          <cell r="P316">
            <v>265</v>
          </cell>
          <cell r="Q316">
            <v>202</v>
          </cell>
          <cell r="R316">
            <v>5525</v>
          </cell>
          <cell r="S316">
            <v>3930</v>
          </cell>
          <cell r="T316">
            <v>5.2399997711181641</v>
          </cell>
          <cell r="U316" t="str">
            <v>29</v>
          </cell>
          <cell r="V316" t="str">
            <v>農協</v>
          </cell>
          <cell r="W316">
            <v>0</v>
          </cell>
          <cell r="X316">
            <v>0</v>
          </cell>
          <cell r="Y316" t="str">
            <v>バス</v>
          </cell>
          <cell r="Z316">
            <v>16670</v>
          </cell>
          <cell r="AA316">
            <v>37800</v>
          </cell>
          <cell r="AB316">
            <v>1100</v>
          </cell>
          <cell r="AC316" t="str">
            <v>バス</v>
          </cell>
          <cell r="AD316" t="b">
            <v>0</v>
          </cell>
          <cell r="AE316" t="b">
            <v>0</v>
          </cell>
          <cell r="AF316">
            <v>12</v>
          </cell>
          <cell r="AG316">
            <v>8</v>
          </cell>
          <cell r="AH316" t="str">
            <v>普通</v>
          </cell>
          <cell r="AI316" t="str">
            <v>キャブオーバ</v>
          </cell>
          <cell r="AJ316" t="str">
            <v>軽油</v>
          </cell>
          <cell r="AL316" t="str">
            <v>4M51</v>
          </cell>
        </row>
        <row r="317">
          <cell r="B317" t="str">
            <v>平田</v>
          </cell>
          <cell r="C317" t="str">
            <v>地域振興課</v>
          </cell>
          <cell r="E317">
            <v>60</v>
          </cell>
          <cell r="F317" t="str">
            <v>島根22さ3006</v>
          </cell>
          <cell r="G317" t="str">
            <v>17 826</v>
          </cell>
          <cell r="H317" t="str">
            <v>乗合</v>
          </cell>
          <cell r="I317" t="str">
            <v>ミツビシ</v>
          </cell>
          <cell r="J317" t="str">
            <v>KC-BE632G</v>
          </cell>
          <cell r="K317" t="str">
            <v>BE632G-00619</v>
          </cell>
          <cell r="L317" t="str">
            <v>10 827</v>
          </cell>
          <cell r="M317">
            <v>7980000</v>
          </cell>
          <cell r="O317">
            <v>699</v>
          </cell>
          <cell r="P317">
            <v>265</v>
          </cell>
          <cell r="Q317">
            <v>202</v>
          </cell>
          <cell r="R317">
            <v>5525</v>
          </cell>
          <cell r="S317">
            <v>3930</v>
          </cell>
          <cell r="T317">
            <v>5.2399997711181641</v>
          </cell>
          <cell r="U317" t="str">
            <v>29</v>
          </cell>
          <cell r="V317" t="str">
            <v>農協</v>
          </cell>
          <cell r="W317">
            <v>0</v>
          </cell>
          <cell r="X317">
            <v>0</v>
          </cell>
          <cell r="Y317" t="str">
            <v>バス</v>
          </cell>
          <cell r="Z317">
            <v>16670</v>
          </cell>
          <cell r="AA317">
            <v>37800</v>
          </cell>
          <cell r="AB317">
            <v>1100</v>
          </cell>
          <cell r="AC317" t="str">
            <v>バス</v>
          </cell>
          <cell r="AD317" t="b">
            <v>0</v>
          </cell>
          <cell r="AE317" t="b">
            <v>0</v>
          </cell>
          <cell r="AF317">
            <v>12</v>
          </cell>
          <cell r="AG317">
            <v>8</v>
          </cell>
          <cell r="AH317" t="str">
            <v>普通</v>
          </cell>
          <cell r="AI317" t="str">
            <v>キャブオーバ</v>
          </cell>
          <cell r="AJ317" t="str">
            <v>軽油</v>
          </cell>
          <cell r="AL317" t="str">
            <v>4M51</v>
          </cell>
        </row>
        <row r="318">
          <cell r="B318" t="str">
            <v>平田</v>
          </cell>
          <cell r="C318" t="str">
            <v>地域振興課</v>
          </cell>
          <cell r="E318">
            <v>61</v>
          </cell>
          <cell r="F318" t="str">
            <v>島根300す1291</v>
          </cell>
          <cell r="G318" t="str">
            <v>17 825</v>
          </cell>
          <cell r="H318" t="str">
            <v>乗用</v>
          </cell>
          <cell r="I318" t="str">
            <v>トヨタ</v>
          </cell>
          <cell r="J318" t="str">
            <v>KH-KZH120G</v>
          </cell>
          <cell r="K318" t="str">
            <v>KZH120-2001803</v>
          </cell>
          <cell r="L318" t="str">
            <v>12 823</v>
          </cell>
          <cell r="M318">
            <v>0</v>
          </cell>
          <cell r="O318">
            <v>525</v>
          </cell>
          <cell r="P318">
            <v>223</v>
          </cell>
          <cell r="Q318">
            <v>169</v>
          </cell>
          <cell r="R318">
            <v>2630</v>
          </cell>
          <cell r="S318">
            <v>2080</v>
          </cell>
          <cell r="T318">
            <v>2.9800000190734863</v>
          </cell>
          <cell r="U318" t="str">
            <v>10</v>
          </cell>
          <cell r="V318" t="str">
            <v>農協</v>
          </cell>
          <cell r="W318">
            <v>0</v>
          </cell>
          <cell r="X318">
            <v>0</v>
          </cell>
          <cell r="Y318">
            <v>37650</v>
          </cell>
          <cell r="Z318">
            <v>63000</v>
          </cell>
          <cell r="AA318">
            <v>1800</v>
          </cell>
          <cell r="AC318" t="str">
            <v>バン：大型</v>
          </cell>
          <cell r="AD318" t="b">
            <v>0</v>
          </cell>
          <cell r="AE318" t="b">
            <v>0</v>
          </cell>
          <cell r="AF318">
            <v>14</v>
          </cell>
          <cell r="AG318">
            <v>8</v>
          </cell>
          <cell r="AH318" t="str">
            <v>普通</v>
          </cell>
          <cell r="AI318" t="str">
            <v>ステーションワゴン</v>
          </cell>
          <cell r="AJ318" t="str">
            <v>軽油</v>
          </cell>
          <cell r="AL318" t="str">
            <v>1KZ</v>
          </cell>
        </row>
        <row r="319">
          <cell r="B319" t="str">
            <v>平田</v>
          </cell>
          <cell r="C319" t="str">
            <v>地域振興課</v>
          </cell>
          <cell r="E319">
            <v>126</v>
          </cell>
          <cell r="F319" t="str">
            <v>島根200さ212</v>
          </cell>
          <cell r="G319" t="str">
            <v>18 317</v>
          </cell>
          <cell r="H319" t="str">
            <v>乗合</v>
          </cell>
          <cell r="I319" t="str">
            <v>ニッサン</v>
          </cell>
          <cell r="J319" t="str">
            <v>KG-DWMGE25</v>
          </cell>
          <cell r="K319" t="str">
            <v>DWMGE25-000523</v>
          </cell>
          <cell r="L319" t="str">
            <v>14 318</v>
          </cell>
          <cell r="M319">
            <v>0</v>
          </cell>
          <cell r="O319">
            <v>499</v>
          </cell>
          <cell r="P319">
            <v>228</v>
          </cell>
          <cell r="Q319">
            <v>169</v>
          </cell>
          <cell r="R319">
            <v>2740</v>
          </cell>
          <cell r="S319">
            <v>2080</v>
          </cell>
          <cell r="T319">
            <v>2.9500000476837158</v>
          </cell>
          <cell r="U319" t="str">
            <v>12</v>
          </cell>
          <cell r="V319" t="str">
            <v>農協</v>
          </cell>
          <cell r="W319">
            <v>0</v>
          </cell>
          <cell r="X319">
            <v>0</v>
          </cell>
          <cell r="Y319" t="str">
            <v>バス</v>
          </cell>
          <cell r="Z319">
            <v>16670</v>
          </cell>
          <cell r="AA319">
            <v>18900</v>
          </cell>
          <cell r="AB319">
            <v>1100</v>
          </cell>
          <cell r="AC319" t="str">
            <v>その他</v>
          </cell>
          <cell r="AD319" t="b">
            <v>0</v>
          </cell>
          <cell r="AE319" t="b">
            <v>0</v>
          </cell>
          <cell r="AF319">
            <v>16</v>
          </cell>
          <cell r="AG319">
            <v>3</v>
          </cell>
          <cell r="AH319" t="str">
            <v>普通</v>
          </cell>
          <cell r="AI319" t="str">
            <v>キャブオーバ</v>
          </cell>
          <cell r="AJ319" t="str">
            <v>軽油</v>
          </cell>
          <cell r="AL319" t="str">
            <v>ZD30</v>
          </cell>
        </row>
        <row r="320">
          <cell r="B320" t="str">
            <v>出雲</v>
          </cell>
          <cell r="C320" t="str">
            <v>農林基盤課</v>
          </cell>
          <cell r="E320">
            <v>0</v>
          </cell>
          <cell r="F320" t="str">
            <v>島根44ひ1928</v>
          </cell>
          <cell r="G320" t="str">
            <v>17 921</v>
          </cell>
          <cell r="H320" t="str">
            <v>貨物</v>
          </cell>
          <cell r="I320" t="str">
            <v>イスズ</v>
          </cell>
          <cell r="J320" t="str">
            <v>KC-NKR66ED</v>
          </cell>
          <cell r="K320" t="str">
            <v>NKR66E7506927</v>
          </cell>
          <cell r="L320" t="str">
            <v>10 922</v>
          </cell>
          <cell r="M320">
            <v>0</v>
          </cell>
          <cell r="O320">
            <v>469</v>
          </cell>
          <cell r="P320">
            <v>198</v>
          </cell>
          <cell r="Q320">
            <v>169</v>
          </cell>
          <cell r="R320">
            <v>5055</v>
          </cell>
          <cell r="S320">
            <v>2890</v>
          </cell>
          <cell r="T320">
            <v>4.3299999237060547</v>
          </cell>
          <cell r="U320" t="str">
            <v>3</v>
          </cell>
          <cell r="W320">
            <v>0</v>
          </cell>
          <cell r="X320">
            <v>0</v>
          </cell>
          <cell r="Y320" t="str">
            <v>水利組合</v>
          </cell>
          <cell r="Z320">
            <v>0</v>
          </cell>
          <cell r="AA320">
            <v>0</v>
          </cell>
          <cell r="AB320">
            <v>0</v>
          </cell>
          <cell r="AD320" t="b">
            <v>0</v>
          </cell>
          <cell r="AE320" t="b">
            <v>0</v>
          </cell>
          <cell r="AF320">
            <v>12</v>
          </cell>
          <cell r="AG320">
            <v>9</v>
          </cell>
          <cell r="AH320" t="str">
            <v>小型</v>
          </cell>
          <cell r="AI320" t="str">
            <v>ダンプ</v>
          </cell>
          <cell r="AJ320" t="str">
            <v>軽油</v>
          </cell>
          <cell r="AK320" t="str">
            <v>2000</v>
          </cell>
          <cell r="AL320" t="str">
            <v>4HF1</v>
          </cell>
          <cell r="AO320">
            <v>0</v>
          </cell>
        </row>
        <row r="321">
          <cell r="B321" t="str">
            <v>出雲</v>
          </cell>
          <cell r="C321" t="str">
            <v>農林基盤課</v>
          </cell>
          <cell r="E321">
            <v>0</v>
          </cell>
          <cell r="F321" t="str">
            <v>島根40よ8980</v>
          </cell>
          <cell r="G321" t="str">
            <v>18 2 9</v>
          </cell>
          <cell r="H321" t="str">
            <v>貨物</v>
          </cell>
          <cell r="I321" t="str">
            <v>ホンダ</v>
          </cell>
          <cell r="J321" t="str">
            <v>V-HH3</v>
          </cell>
          <cell r="K321" t="str">
            <v>HH3-2300462</v>
          </cell>
          <cell r="L321" t="str">
            <v xml:space="preserve"> 8 131</v>
          </cell>
          <cell r="M321">
            <v>0</v>
          </cell>
          <cell r="O321">
            <v>329</v>
          </cell>
          <cell r="P321">
            <v>187</v>
          </cell>
          <cell r="Q321">
            <v>139</v>
          </cell>
          <cell r="R321">
            <v>1290</v>
          </cell>
          <cell r="S321">
            <v>820</v>
          </cell>
          <cell r="T321">
            <v>0.64999997615814209</v>
          </cell>
          <cell r="U321" t="str">
            <v>2/4</v>
          </cell>
          <cell r="W321">
            <v>0</v>
          </cell>
          <cell r="X321">
            <v>0</v>
          </cell>
          <cell r="Y321" t="str">
            <v>水利組合</v>
          </cell>
          <cell r="Z321">
            <v>0</v>
          </cell>
          <cell r="AA321">
            <v>0</v>
          </cell>
          <cell r="AB321">
            <v>0</v>
          </cell>
          <cell r="AD321" t="b">
            <v>0</v>
          </cell>
          <cell r="AE321" t="b">
            <v>0</v>
          </cell>
          <cell r="AF321">
            <v>10</v>
          </cell>
          <cell r="AG321">
            <v>0</v>
          </cell>
          <cell r="AH321" t="str">
            <v>軽自動車</v>
          </cell>
          <cell r="AI321" t="str">
            <v>バン</v>
          </cell>
          <cell r="AJ321" t="str">
            <v>ガソリン</v>
          </cell>
          <cell r="AK321" t="str">
            <v>350/250</v>
          </cell>
          <cell r="AL321" t="str">
            <v>E07A</v>
          </cell>
          <cell r="AO321">
            <v>0</v>
          </cell>
        </row>
        <row r="322">
          <cell r="B322" t="str">
            <v>出雲</v>
          </cell>
          <cell r="C322" t="str">
            <v>農林基盤課</v>
          </cell>
          <cell r="E322">
            <v>0</v>
          </cell>
          <cell r="F322" t="str">
            <v>島根400さ6747</v>
          </cell>
          <cell r="G322" t="str">
            <v>18 314</v>
          </cell>
          <cell r="H322" t="str">
            <v>貨物</v>
          </cell>
          <cell r="I322" t="str">
            <v>ニッサン</v>
          </cell>
          <cell r="J322" t="str">
            <v>R-VFNY10</v>
          </cell>
          <cell r="K322" t="str">
            <v>VFNY10-100461</v>
          </cell>
          <cell r="L322" t="str">
            <v xml:space="preserve"> 8 326</v>
          </cell>
          <cell r="M322">
            <v>0</v>
          </cell>
          <cell r="O322">
            <v>417</v>
          </cell>
          <cell r="P322">
            <v>150</v>
          </cell>
          <cell r="Q322">
            <v>166</v>
          </cell>
          <cell r="R322">
            <v>1805</v>
          </cell>
          <cell r="S322">
            <v>1130</v>
          </cell>
          <cell r="T322">
            <v>1.4900000095367432</v>
          </cell>
          <cell r="U322" t="str">
            <v>2/5</v>
          </cell>
          <cell r="W322">
            <v>0</v>
          </cell>
          <cell r="X322">
            <v>0</v>
          </cell>
          <cell r="Y322" t="str">
            <v>水利組合</v>
          </cell>
          <cell r="Z322">
            <v>0</v>
          </cell>
          <cell r="AA322">
            <v>8800</v>
          </cell>
          <cell r="AB322">
            <v>0</v>
          </cell>
          <cell r="AD322" t="b">
            <v>0</v>
          </cell>
          <cell r="AE322" t="b">
            <v>0</v>
          </cell>
          <cell r="AF322">
            <v>10</v>
          </cell>
          <cell r="AG322">
            <v>3</v>
          </cell>
          <cell r="AH322" t="str">
            <v>小型</v>
          </cell>
          <cell r="AI322" t="str">
            <v>バン</v>
          </cell>
          <cell r="AJ322" t="str">
            <v>ガソリン</v>
          </cell>
          <cell r="AK322" t="str">
            <v>400/240</v>
          </cell>
          <cell r="AL322" t="str">
            <v>GA15</v>
          </cell>
          <cell r="AO322">
            <v>0</v>
          </cell>
        </row>
        <row r="323">
          <cell r="B323" t="str">
            <v>出雲</v>
          </cell>
          <cell r="C323" t="str">
            <v>農林基盤課</v>
          </cell>
          <cell r="E323">
            <v>0</v>
          </cell>
          <cell r="F323" t="str">
            <v>島根11せ1679</v>
          </cell>
          <cell r="G323" t="str">
            <v>18 223</v>
          </cell>
          <cell r="H323" t="str">
            <v>貨物</v>
          </cell>
          <cell r="I323" t="str">
            <v>ヒノ</v>
          </cell>
          <cell r="J323" t="str">
            <v>KC-FC2JEAA</v>
          </cell>
          <cell r="K323" t="str">
            <v>FC2JEA-10016</v>
          </cell>
          <cell r="L323" t="str">
            <v xml:space="preserve"> 7 612</v>
          </cell>
          <cell r="M323">
            <v>0</v>
          </cell>
          <cell r="O323">
            <v>590</v>
          </cell>
          <cell r="P323">
            <v>238</v>
          </cell>
          <cell r="Q323">
            <v>213</v>
          </cell>
          <cell r="R323">
            <v>7995</v>
          </cell>
          <cell r="S323">
            <v>3630</v>
          </cell>
          <cell r="T323">
            <v>7.9600000381469727</v>
          </cell>
          <cell r="U323" t="str">
            <v>3</v>
          </cell>
          <cell r="W323">
            <v>0</v>
          </cell>
          <cell r="X323">
            <v>0</v>
          </cell>
          <cell r="Y323" t="str">
            <v>水利組合</v>
          </cell>
          <cell r="Z323">
            <v>0</v>
          </cell>
          <cell r="AA323">
            <v>50400</v>
          </cell>
          <cell r="AB323">
            <v>0</v>
          </cell>
          <cell r="AD323" t="b">
            <v>0</v>
          </cell>
          <cell r="AE323" t="b">
            <v>0</v>
          </cell>
          <cell r="AF323">
            <v>9</v>
          </cell>
          <cell r="AG323">
            <v>2</v>
          </cell>
          <cell r="AH323" t="str">
            <v>普通</v>
          </cell>
          <cell r="AI323" t="str">
            <v>キャブオーバ</v>
          </cell>
          <cell r="AJ323" t="str">
            <v>軽油</v>
          </cell>
          <cell r="AK323" t="str">
            <v>4200</v>
          </cell>
          <cell r="AL323" t="str">
            <v>J08C</v>
          </cell>
          <cell r="AO323">
            <v>0</v>
          </cell>
        </row>
        <row r="324">
          <cell r="B324" t="str">
            <v>出雲</v>
          </cell>
          <cell r="C324" t="str">
            <v>農林基盤課</v>
          </cell>
          <cell r="E324">
            <v>0</v>
          </cell>
          <cell r="F324" t="str">
            <v>島根11せ1678</v>
          </cell>
          <cell r="G324" t="str">
            <v>18 223</v>
          </cell>
          <cell r="H324" t="str">
            <v>貨物</v>
          </cell>
          <cell r="I324" t="str">
            <v>ヒノ</v>
          </cell>
          <cell r="J324" t="str">
            <v>KC-FC2JEAA</v>
          </cell>
          <cell r="K324" t="str">
            <v>FC2JEA-10014</v>
          </cell>
          <cell r="L324" t="str">
            <v xml:space="preserve"> 7 612</v>
          </cell>
          <cell r="M324">
            <v>0</v>
          </cell>
          <cell r="O324">
            <v>590</v>
          </cell>
          <cell r="P324">
            <v>238</v>
          </cell>
          <cell r="Q324">
            <v>213</v>
          </cell>
          <cell r="R324">
            <v>7995</v>
          </cell>
          <cell r="S324">
            <v>3630</v>
          </cell>
          <cell r="T324">
            <v>7.9600000381469727</v>
          </cell>
          <cell r="U324" t="str">
            <v>3</v>
          </cell>
          <cell r="W324">
            <v>0</v>
          </cell>
          <cell r="X324">
            <v>0</v>
          </cell>
          <cell r="Y324" t="str">
            <v>水利組合</v>
          </cell>
          <cell r="Z324">
            <v>0</v>
          </cell>
          <cell r="AA324">
            <v>50400</v>
          </cell>
          <cell r="AB324">
            <v>0</v>
          </cell>
          <cell r="AD324" t="b">
            <v>0</v>
          </cell>
          <cell r="AE324" t="b">
            <v>0</v>
          </cell>
          <cell r="AF324">
            <v>9</v>
          </cell>
          <cell r="AG324">
            <v>2</v>
          </cell>
          <cell r="AH324" t="str">
            <v>普通</v>
          </cell>
          <cell r="AI324" t="str">
            <v>キャブオーバ</v>
          </cell>
          <cell r="AJ324" t="str">
            <v>軽油</v>
          </cell>
          <cell r="AK324" t="str">
            <v>4200</v>
          </cell>
          <cell r="AL324" t="str">
            <v>J08C</v>
          </cell>
          <cell r="AO324">
            <v>0</v>
          </cell>
        </row>
        <row r="325">
          <cell r="B325" t="str">
            <v>出雲</v>
          </cell>
          <cell r="C325" t="str">
            <v>農林基盤課</v>
          </cell>
          <cell r="E325">
            <v>0</v>
          </cell>
          <cell r="F325" t="str">
            <v>島根41あ9099</v>
          </cell>
          <cell r="G325" t="str">
            <v>18 224</v>
          </cell>
          <cell r="H325" t="str">
            <v>貨物</v>
          </cell>
          <cell r="I325" t="str">
            <v>ミツビシ</v>
          </cell>
          <cell r="J325" t="str">
            <v>V-U44V</v>
          </cell>
          <cell r="K325" t="str">
            <v>U44V-0301165</v>
          </cell>
          <cell r="L325" t="str">
            <v>10 225</v>
          </cell>
          <cell r="M325">
            <v>0</v>
          </cell>
          <cell r="O325">
            <v>329</v>
          </cell>
          <cell r="P325">
            <v>193</v>
          </cell>
          <cell r="Q325">
            <v>139</v>
          </cell>
          <cell r="R325">
            <v>1210</v>
          </cell>
          <cell r="S325">
            <v>890</v>
          </cell>
          <cell r="T325">
            <v>0.64999997615814209</v>
          </cell>
          <cell r="U325" t="str">
            <v>2/4</v>
          </cell>
          <cell r="W325">
            <v>0</v>
          </cell>
          <cell r="X325">
            <v>0</v>
          </cell>
          <cell r="Y325" t="str">
            <v>水利組合</v>
          </cell>
          <cell r="Z325">
            <v>0</v>
          </cell>
          <cell r="AA325">
            <v>0</v>
          </cell>
          <cell r="AB325">
            <v>0</v>
          </cell>
          <cell r="AD325" t="b">
            <v>0</v>
          </cell>
          <cell r="AE325" t="b">
            <v>0</v>
          </cell>
          <cell r="AF325">
            <v>12</v>
          </cell>
          <cell r="AG325">
            <v>0</v>
          </cell>
          <cell r="AH325" t="str">
            <v>軽自動車</v>
          </cell>
          <cell r="AI325" t="str">
            <v>バン</v>
          </cell>
          <cell r="AJ325" t="str">
            <v>ガソリン</v>
          </cell>
          <cell r="AK325" t="str">
            <v>200/100</v>
          </cell>
          <cell r="AL325" t="str">
            <v>4A30</v>
          </cell>
          <cell r="AO325">
            <v>0</v>
          </cell>
        </row>
        <row r="326">
          <cell r="B326" t="str">
            <v>出雲</v>
          </cell>
          <cell r="C326" t="str">
            <v>農林基盤課</v>
          </cell>
          <cell r="E326">
            <v>0</v>
          </cell>
          <cell r="F326" t="str">
            <v>島根100さ2394</v>
          </cell>
          <cell r="G326" t="str">
            <v>171127</v>
          </cell>
          <cell r="H326" t="str">
            <v>貨物</v>
          </cell>
          <cell r="I326" t="str">
            <v>ミツビシ</v>
          </cell>
          <cell r="J326" t="str">
            <v>KK-FK71HE</v>
          </cell>
          <cell r="K326" t="str">
            <v>FK71HE760189</v>
          </cell>
          <cell r="L326" t="str">
            <v>141128</v>
          </cell>
          <cell r="M326">
            <v>0</v>
          </cell>
          <cell r="O326">
            <v>578</v>
          </cell>
          <cell r="P326">
            <v>242</v>
          </cell>
          <cell r="Q326">
            <v>219</v>
          </cell>
          <cell r="R326">
            <v>7975</v>
          </cell>
          <cell r="S326">
            <v>3810</v>
          </cell>
          <cell r="T326">
            <v>8.1999998092651367</v>
          </cell>
          <cell r="U326" t="str">
            <v>3</v>
          </cell>
          <cell r="W326">
            <v>0</v>
          </cell>
          <cell r="X326">
            <v>0</v>
          </cell>
          <cell r="Y326" t="str">
            <v>水利組合</v>
          </cell>
          <cell r="Z326">
            <v>0</v>
          </cell>
          <cell r="AA326">
            <v>50400</v>
          </cell>
          <cell r="AB326">
            <v>0</v>
          </cell>
          <cell r="AD326" t="b">
            <v>0</v>
          </cell>
          <cell r="AE326" t="b">
            <v>0</v>
          </cell>
          <cell r="AF326">
            <v>16</v>
          </cell>
          <cell r="AG326">
            <v>11</v>
          </cell>
          <cell r="AH326" t="str">
            <v>普通</v>
          </cell>
          <cell r="AI326" t="str">
            <v>脱着装置付コンテナ専用車</v>
          </cell>
          <cell r="AJ326" t="str">
            <v>軽油</v>
          </cell>
          <cell r="AK326" t="str">
            <v>4000</v>
          </cell>
          <cell r="AL326" t="str">
            <v>6M61</v>
          </cell>
          <cell r="AO326">
            <v>0</v>
          </cell>
        </row>
        <row r="327">
          <cell r="B327" t="str">
            <v>出雲</v>
          </cell>
          <cell r="C327" t="str">
            <v>農林基盤課</v>
          </cell>
          <cell r="E327">
            <v>0</v>
          </cell>
          <cell r="F327" t="str">
            <v>島根41か1008</v>
          </cell>
          <cell r="G327" t="str">
            <v>18 727</v>
          </cell>
          <cell r="H327" t="str">
            <v>貨物</v>
          </cell>
          <cell r="I327" t="str">
            <v>ミツビシ</v>
          </cell>
          <cell r="J327" t="str">
            <v>GD-H47V</v>
          </cell>
          <cell r="K327" t="str">
            <v>H47V-0202042</v>
          </cell>
          <cell r="L327" t="str">
            <v>12 728</v>
          </cell>
          <cell r="M327">
            <v>0</v>
          </cell>
          <cell r="O327">
            <v>339</v>
          </cell>
          <cell r="P327">
            <v>169</v>
          </cell>
          <cell r="Q327">
            <v>147</v>
          </cell>
          <cell r="R327">
            <v>1120</v>
          </cell>
          <cell r="S327">
            <v>800</v>
          </cell>
          <cell r="T327">
            <v>0.64999997615814209</v>
          </cell>
          <cell r="U327" t="str">
            <v>2/4</v>
          </cell>
          <cell r="W327">
            <v>0</v>
          </cell>
          <cell r="X327">
            <v>0</v>
          </cell>
          <cell r="Y327" t="str">
            <v>水利組合</v>
          </cell>
          <cell r="Z327">
            <v>0</v>
          </cell>
          <cell r="AA327">
            <v>8800</v>
          </cell>
          <cell r="AB327">
            <v>0</v>
          </cell>
          <cell r="AD327" t="b">
            <v>0</v>
          </cell>
          <cell r="AE327" t="b">
            <v>0</v>
          </cell>
          <cell r="AF327">
            <v>14</v>
          </cell>
          <cell r="AG327">
            <v>0</v>
          </cell>
          <cell r="AH327" t="str">
            <v>軽自動車</v>
          </cell>
          <cell r="AI327" t="str">
            <v>バン</v>
          </cell>
          <cell r="AJ327" t="str">
            <v>ガソリン</v>
          </cell>
          <cell r="AK327" t="str">
            <v>200/100</v>
          </cell>
          <cell r="AL327" t="str">
            <v>3G83</v>
          </cell>
          <cell r="AO327">
            <v>0</v>
          </cell>
        </row>
        <row r="328">
          <cell r="B328" t="str">
            <v>平田</v>
          </cell>
          <cell r="C328" t="str">
            <v>秘書課</v>
          </cell>
          <cell r="E328">
            <v>127</v>
          </cell>
          <cell r="F328" t="str">
            <v>島根41く3426</v>
          </cell>
          <cell r="G328" t="str">
            <v>18 627</v>
          </cell>
          <cell r="H328" t="str">
            <v>貨物</v>
          </cell>
          <cell r="I328" t="str">
            <v>ダイハツミラ</v>
          </cell>
          <cell r="J328" t="str">
            <v>LE-L700V</v>
          </cell>
          <cell r="K328" t="str">
            <v>L700V-0124094</v>
          </cell>
          <cell r="L328" t="str">
            <v>14 628</v>
          </cell>
          <cell r="M328">
            <v>0</v>
          </cell>
          <cell r="O328">
            <v>339</v>
          </cell>
          <cell r="P328">
            <v>142</v>
          </cell>
          <cell r="Q328">
            <v>147</v>
          </cell>
          <cell r="R328">
            <v>990</v>
          </cell>
          <cell r="S328">
            <v>680</v>
          </cell>
          <cell r="T328">
            <v>0.64999997615814209</v>
          </cell>
          <cell r="U328" t="str">
            <v>2/4</v>
          </cell>
          <cell r="V328" t="str">
            <v>農協</v>
          </cell>
          <cell r="W328">
            <v>0</v>
          </cell>
          <cell r="X328">
            <v>0</v>
          </cell>
          <cell r="Y328" t="str">
            <v>ミラ　有線</v>
          </cell>
          <cell r="AA328">
            <v>8800</v>
          </cell>
          <cell r="AC328" t="str">
            <v>バン：軽</v>
          </cell>
          <cell r="AD328" t="b">
            <v>0</v>
          </cell>
          <cell r="AE328" t="b">
            <v>0</v>
          </cell>
          <cell r="AF328">
            <v>16</v>
          </cell>
          <cell r="AG328">
            <v>6</v>
          </cell>
          <cell r="AH328" t="str">
            <v>軽自動車</v>
          </cell>
          <cell r="AI328" t="str">
            <v>バン</v>
          </cell>
          <cell r="AJ328" t="str">
            <v>ガソリン</v>
          </cell>
          <cell r="AK328" t="str">
            <v>200/100</v>
          </cell>
          <cell r="AL328" t="str">
            <v>EF</v>
          </cell>
        </row>
        <row r="329">
          <cell r="B329" t="str">
            <v>平田</v>
          </cell>
          <cell r="C329" t="str">
            <v>病院総務課</v>
          </cell>
          <cell r="E329">
            <v>74</v>
          </cell>
          <cell r="F329" t="str">
            <v>島根57み962</v>
          </cell>
          <cell r="G329" t="str">
            <v>1811 3</v>
          </cell>
          <cell r="H329" t="str">
            <v>乗用</v>
          </cell>
          <cell r="I329" t="str">
            <v>マツダ</v>
          </cell>
          <cell r="J329" t="str">
            <v>E-GV8W</v>
          </cell>
          <cell r="K329" t="str">
            <v>GV8W-421735</v>
          </cell>
          <cell r="L329" t="str">
            <v xml:space="preserve"> 91024</v>
          </cell>
          <cell r="M329">
            <v>1711500</v>
          </cell>
          <cell r="O329">
            <v>465</v>
          </cell>
          <cell r="P329">
            <v>149</v>
          </cell>
          <cell r="Q329">
            <v>169</v>
          </cell>
          <cell r="R329">
            <v>1555</v>
          </cell>
          <cell r="S329">
            <v>1280</v>
          </cell>
          <cell r="T329">
            <v>1.7799999713897705</v>
          </cell>
          <cell r="U329" t="str">
            <v>5</v>
          </cell>
          <cell r="V329" t="str">
            <v>農協</v>
          </cell>
          <cell r="W329">
            <v>0</v>
          </cell>
          <cell r="X329">
            <v>0</v>
          </cell>
          <cell r="Y329" t="str">
            <v>カペラワゴン</v>
          </cell>
          <cell r="AA329">
            <v>37800</v>
          </cell>
          <cell r="AC329" t="str">
            <v>バン：小型</v>
          </cell>
          <cell r="AD329" t="b">
            <v>0</v>
          </cell>
          <cell r="AE329" t="b">
            <v>0</v>
          </cell>
          <cell r="AF329">
            <v>11</v>
          </cell>
          <cell r="AG329">
            <v>10</v>
          </cell>
          <cell r="AH329" t="str">
            <v>小型</v>
          </cell>
          <cell r="AI329" t="str">
            <v>ステーションワゴン</v>
          </cell>
          <cell r="AJ329" t="str">
            <v>ガソリン</v>
          </cell>
          <cell r="AK329" t="str">
            <v>-</v>
          </cell>
          <cell r="AL329" t="str">
            <v>F8</v>
          </cell>
        </row>
        <row r="330">
          <cell r="B330" t="str">
            <v>平田</v>
          </cell>
          <cell r="C330" t="str">
            <v>病院総務課</v>
          </cell>
          <cell r="E330">
            <v>78</v>
          </cell>
          <cell r="F330" t="str">
            <v>島根33さ1007</v>
          </cell>
          <cell r="G330" t="str">
            <v>171220</v>
          </cell>
          <cell r="H330" t="str">
            <v>乗用</v>
          </cell>
          <cell r="I330" t="str">
            <v>トヨタ（クラウン）</v>
          </cell>
          <cell r="J330" t="str">
            <v>E-MS112</v>
          </cell>
          <cell r="K330" t="str">
            <v>MS112-008165</v>
          </cell>
          <cell r="L330" t="str">
            <v>541211</v>
          </cell>
          <cell r="M330">
            <v>2500000</v>
          </cell>
          <cell r="O330">
            <v>486</v>
          </cell>
          <cell r="P330">
            <v>143</v>
          </cell>
          <cell r="Q330">
            <v>171</v>
          </cell>
          <cell r="R330">
            <v>1765</v>
          </cell>
          <cell r="S330">
            <v>1490</v>
          </cell>
          <cell r="T330">
            <v>2.75</v>
          </cell>
          <cell r="U330" t="str">
            <v>5</v>
          </cell>
          <cell r="V330" t="str">
            <v>農協</v>
          </cell>
          <cell r="W330">
            <v>0</v>
          </cell>
          <cell r="X330">
            <v>0</v>
          </cell>
          <cell r="Y330" t="str">
            <v>クラウン</v>
          </cell>
          <cell r="AA330">
            <v>37800</v>
          </cell>
          <cell r="AC330" t="str">
            <v>バン：大型</v>
          </cell>
          <cell r="AD330" t="b">
            <v>0</v>
          </cell>
          <cell r="AE330" t="b">
            <v>0</v>
          </cell>
          <cell r="AH330" t="str">
            <v>普通</v>
          </cell>
          <cell r="AI330" t="str">
            <v>箱型</v>
          </cell>
          <cell r="AJ330" t="str">
            <v>ガソリン</v>
          </cell>
          <cell r="AK330" t="str">
            <v>-</v>
          </cell>
          <cell r="AL330" t="str">
            <v>5M</v>
          </cell>
        </row>
        <row r="331">
          <cell r="B331" t="str">
            <v>湖陵</v>
          </cell>
          <cell r="E331">
            <v>0</v>
          </cell>
          <cell r="F331" t="str">
            <v>島根22さ2835</v>
          </cell>
          <cell r="G331" t="str">
            <v>18 317</v>
          </cell>
          <cell r="H331" t="str">
            <v>乗合</v>
          </cell>
          <cell r="I331" t="str">
            <v>ミツビシ</v>
          </cell>
          <cell r="J331" t="str">
            <v>KC-BE459F</v>
          </cell>
          <cell r="K331" t="str">
            <v>BE459F-40364</v>
          </cell>
          <cell r="L331" t="str">
            <v xml:space="preserve"> 8 318</v>
          </cell>
          <cell r="M331">
            <v>0</v>
          </cell>
          <cell r="O331">
            <v>695</v>
          </cell>
          <cell r="P331">
            <v>293</v>
          </cell>
          <cell r="Q331">
            <v>199</v>
          </cell>
          <cell r="R331">
            <v>5290</v>
          </cell>
          <cell r="S331">
            <v>3970</v>
          </cell>
          <cell r="T331">
            <v>3.9000000953674316</v>
          </cell>
          <cell r="U331" t="str">
            <v>24</v>
          </cell>
          <cell r="W331">
            <v>0</v>
          </cell>
          <cell r="X331">
            <v>0</v>
          </cell>
          <cell r="Y331">
            <v>0</v>
          </cell>
          <cell r="Z331">
            <v>37800</v>
          </cell>
          <cell r="AA331">
            <v>0</v>
          </cell>
          <cell r="AD331" t="b">
            <v>0</v>
          </cell>
          <cell r="AE331" t="b">
            <v>0</v>
          </cell>
          <cell r="AF331">
            <v>10</v>
          </cell>
          <cell r="AG331">
            <v>3</v>
          </cell>
          <cell r="AH331" t="str">
            <v>普通</v>
          </cell>
          <cell r="AI331" t="str">
            <v>キャブオーバ</v>
          </cell>
          <cell r="AJ331" t="str">
            <v>軽油</v>
          </cell>
          <cell r="AL331" t="str">
            <v>4D34</v>
          </cell>
          <cell r="AO331">
            <v>0</v>
          </cell>
        </row>
        <row r="332">
          <cell r="B332" t="str">
            <v>湖陵</v>
          </cell>
          <cell r="E332">
            <v>0</v>
          </cell>
          <cell r="F332" t="str">
            <v>島根41こ6425</v>
          </cell>
          <cell r="G332" t="str">
            <v>18 823</v>
          </cell>
          <cell r="H332" t="str">
            <v>貨物</v>
          </cell>
          <cell r="I332" t="str">
            <v>ホンダ</v>
          </cell>
          <cell r="J332" t="str">
            <v>GBD-HA6</v>
          </cell>
          <cell r="K332" t="str">
            <v>HA6-3500241</v>
          </cell>
          <cell r="L332" t="str">
            <v>16 824</v>
          </cell>
          <cell r="M332">
            <v>0</v>
          </cell>
          <cell r="O332">
            <v>339</v>
          </cell>
          <cell r="P332">
            <v>199</v>
          </cell>
          <cell r="Q332">
            <v>147</v>
          </cell>
          <cell r="R332">
            <v>1430</v>
          </cell>
          <cell r="S332">
            <v>970</v>
          </cell>
          <cell r="T332">
            <v>0.64999997615814209</v>
          </cell>
          <cell r="U332" t="str">
            <v>2</v>
          </cell>
          <cell r="W332">
            <v>0</v>
          </cell>
          <cell r="X332">
            <v>0</v>
          </cell>
          <cell r="Y332">
            <v>0</v>
          </cell>
          <cell r="Z332">
            <v>8800</v>
          </cell>
          <cell r="AA332">
            <v>0</v>
          </cell>
          <cell r="AD332" t="b">
            <v>0</v>
          </cell>
          <cell r="AE332" t="b">
            <v>0</v>
          </cell>
          <cell r="AF332">
            <v>18</v>
          </cell>
          <cell r="AG332">
            <v>8</v>
          </cell>
          <cell r="AH332" t="str">
            <v>軽自動車</v>
          </cell>
          <cell r="AI332" t="str">
            <v>バン</v>
          </cell>
          <cell r="AJ332" t="str">
            <v>ガソリン</v>
          </cell>
          <cell r="AK332" t="str">
            <v>350</v>
          </cell>
          <cell r="AL332" t="str">
            <v>EO7Z</v>
          </cell>
          <cell r="AO332">
            <v>0</v>
          </cell>
        </row>
        <row r="333">
          <cell r="B333" t="str">
            <v>佐田</v>
          </cell>
          <cell r="E333">
            <v>0</v>
          </cell>
          <cell r="F333" t="str">
            <v>島根33さ3087</v>
          </cell>
          <cell r="G333" t="str">
            <v>18 410</v>
          </cell>
          <cell r="H333" t="str">
            <v>乗用</v>
          </cell>
          <cell r="I333" t="str">
            <v>トヨタ</v>
          </cell>
          <cell r="J333" t="str">
            <v>E-MS137</v>
          </cell>
          <cell r="K333" t="str">
            <v>MS137-071494</v>
          </cell>
          <cell r="L333" t="str">
            <v xml:space="preserve"> 1 411</v>
          </cell>
          <cell r="M333">
            <v>0</v>
          </cell>
          <cell r="O333">
            <v>486</v>
          </cell>
          <cell r="P333">
            <v>142</v>
          </cell>
          <cell r="Q333">
            <v>172</v>
          </cell>
          <cell r="R333">
            <v>1915</v>
          </cell>
          <cell r="S333">
            <v>1640</v>
          </cell>
          <cell r="T333">
            <v>2.9500000476837158</v>
          </cell>
          <cell r="U333" t="str">
            <v>5</v>
          </cell>
          <cell r="W333">
            <v>0</v>
          </cell>
          <cell r="X333">
            <v>0</v>
          </cell>
          <cell r="Y333" t="str">
            <v>助役者</v>
          </cell>
          <cell r="Z333">
            <v>0</v>
          </cell>
          <cell r="AA333">
            <v>50400</v>
          </cell>
          <cell r="AB333">
            <v>0</v>
          </cell>
          <cell r="AD333" t="b">
            <v>0</v>
          </cell>
          <cell r="AE333" t="b">
            <v>0</v>
          </cell>
          <cell r="AF333">
            <v>3</v>
          </cell>
          <cell r="AG333">
            <v>4</v>
          </cell>
          <cell r="AH333" t="str">
            <v>普通</v>
          </cell>
          <cell r="AI333" t="str">
            <v>箱型</v>
          </cell>
          <cell r="AJ333" t="str">
            <v>ガソリン</v>
          </cell>
          <cell r="AL333" t="str">
            <v>7M</v>
          </cell>
          <cell r="AO333">
            <v>0</v>
          </cell>
        </row>
        <row r="334">
          <cell r="B334" t="str">
            <v>多伎</v>
          </cell>
          <cell r="E334">
            <v>0</v>
          </cell>
          <cell r="F334" t="str">
            <v>島根41え1216</v>
          </cell>
          <cell r="G334" t="str">
            <v>171025</v>
          </cell>
          <cell r="H334" t="str">
            <v>貨物</v>
          </cell>
          <cell r="I334" t="str">
            <v>スズキエブリィ</v>
          </cell>
          <cell r="J334" t="str">
            <v>GD-DA52V</v>
          </cell>
          <cell r="K334" t="str">
            <v>DA52V-131214</v>
          </cell>
          <cell r="L334" t="str">
            <v>111026</v>
          </cell>
          <cell r="M334">
            <v>0</v>
          </cell>
          <cell r="O334">
            <v>339</v>
          </cell>
          <cell r="P334">
            <v>187</v>
          </cell>
          <cell r="Q334">
            <v>147</v>
          </cell>
          <cell r="R334">
            <v>1280</v>
          </cell>
          <cell r="S334">
            <v>810</v>
          </cell>
          <cell r="T334">
            <v>0.64999997615814209</v>
          </cell>
          <cell r="U334" t="str">
            <v>2/4</v>
          </cell>
          <cell r="W334">
            <v>0</v>
          </cell>
          <cell r="X334">
            <v>0</v>
          </cell>
          <cell r="Y334">
            <v>0</v>
          </cell>
          <cell r="Z334">
            <v>8800</v>
          </cell>
          <cell r="AA334">
            <v>0</v>
          </cell>
          <cell r="AD334" t="b">
            <v>0</v>
          </cell>
          <cell r="AE334" t="b">
            <v>0</v>
          </cell>
          <cell r="AF334">
            <v>13</v>
          </cell>
          <cell r="AG334">
            <v>10</v>
          </cell>
          <cell r="AH334" t="str">
            <v>軽自動車</v>
          </cell>
          <cell r="AI334" t="str">
            <v>バン</v>
          </cell>
          <cell r="AJ334" t="str">
            <v>ガソリン</v>
          </cell>
          <cell r="AK334" t="str">
            <v>350/250</v>
          </cell>
          <cell r="AL334" t="str">
            <v>F6A</v>
          </cell>
          <cell r="AO334">
            <v>0</v>
          </cell>
        </row>
        <row r="335">
          <cell r="B335" t="str">
            <v>多伎</v>
          </cell>
          <cell r="E335">
            <v>0</v>
          </cell>
          <cell r="F335" t="str">
            <v>島根22さ2866</v>
          </cell>
          <cell r="G335" t="str">
            <v>17 717</v>
          </cell>
          <cell r="H335" t="str">
            <v>乗合</v>
          </cell>
          <cell r="I335" t="str">
            <v>ミツビシ</v>
          </cell>
          <cell r="J335" t="str">
            <v>KC-MJ629F</v>
          </cell>
          <cell r="K335" t="str">
            <v>MJ629F24245</v>
          </cell>
          <cell r="L335" t="str">
            <v xml:space="preserve"> 8 7 4</v>
          </cell>
          <cell r="M335">
            <v>0</v>
          </cell>
          <cell r="O335">
            <v>699</v>
          </cell>
          <cell r="P335">
            <v>299</v>
          </cell>
          <cell r="Q335">
            <v>230</v>
          </cell>
          <cell r="R335">
            <v>7915</v>
          </cell>
          <cell r="S335">
            <v>6320</v>
          </cell>
          <cell r="T335">
            <v>8.1999998092651367</v>
          </cell>
          <cell r="U335" t="str">
            <v>29</v>
          </cell>
          <cell r="W335">
            <v>0</v>
          </cell>
          <cell r="X335">
            <v>0</v>
          </cell>
          <cell r="Y335" t="str">
            <v>福祉バス</v>
          </cell>
          <cell r="Z335">
            <v>0</v>
          </cell>
          <cell r="AA335">
            <v>50400</v>
          </cell>
          <cell r="AB335">
            <v>0</v>
          </cell>
          <cell r="AD335" t="b">
            <v>0</v>
          </cell>
          <cell r="AE335" t="b">
            <v>0</v>
          </cell>
          <cell r="AF335">
            <v>10</v>
          </cell>
          <cell r="AG335">
            <v>7</v>
          </cell>
          <cell r="AH335" t="str">
            <v>普通</v>
          </cell>
          <cell r="AI335" t="str">
            <v>リヤーエンジン</v>
          </cell>
          <cell r="AJ335" t="str">
            <v>軽油</v>
          </cell>
          <cell r="AK335" t="str">
            <v>-</v>
          </cell>
          <cell r="AL335" t="str">
            <v>6D17</v>
          </cell>
          <cell r="AO335">
            <v>0</v>
          </cell>
        </row>
        <row r="336">
          <cell r="B336" t="str">
            <v>多伎</v>
          </cell>
          <cell r="E336">
            <v>0</v>
          </cell>
          <cell r="F336" t="str">
            <v>島根22さ2986</v>
          </cell>
          <cell r="G336" t="str">
            <v>17 7 4</v>
          </cell>
          <cell r="H336" t="str">
            <v>乗合</v>
          </cell>
          <cell r="I336" t="str">
            <v>ヒノ</v>
          </cell>
          <cell r="J336" t="str">
            <v>KC-RX4JFAA</v>
          </cell>
          <cell r="K336" t="str">
            <v>X4JFA41811</v>
          </cell>
          <cell r="L336" t="str">
            <v>10 624</v>
          </cell>
          <cell r="M336">
            <v>0</v>
          </cell>
          <cell r="O336">
            <v>699</v>
          </cell>
          <cell r="P336">
            <v>280</v>
          </cell>
          <cell r="Q336">
            <v>208</v>
          </cell>
          <cell r="R336">
            <v>6305</v>
          </cell>
          <cell r="S336">
            <v>4710</v>
          </cell>
          <cell r="T336">
            <v>5.3000001907348633</v>
          </cell>
          <cell r="U336" t="str">
            <v>29</v>
          </cell>
          <cell r="W336">
            <v>0</v>
          </cell>
          <cell r="X336">
            <v>0</v>
          </cell>
          <cell r="Y336" t="str">
            <v>町営バス</v>
          </cell>
          <cell r="Z336">
            <v>0</v>
          </cell>
          <cell r="AA336">
            <v>44100</v>
          </cell>
          <cell r="AB336">
            <v>0</v>
          </cell>
          <cell r="AD336" t="b">
            <v>0</v>
          </cell>
          <cell r="AE336" t="b">
            <v>0</v>
          </cell>
          <cell r="AF336">
            <v>12</v>
          </cell>
          <cell r="AG336">
            <v>6</v>
          </cell>
          <cell r="AH336" t="str">
            <v>普通</v>
          </cell>
          <cell r="AI336" t="str">
            <v>リヤーエンジン</v>
          </cell>
          <cell r="AJ336" t="str">
            <v>軽油</v>
          </cell>
          <cell r="AK336" t="str">
            <v>-</v>
          </cell>
          <cell r="AL336" t="str">
            <v>J05C</v>
          </cell>
          <cell r="AO336">
            <v>0</v>
          </cell>
        </row>
        <row r="337">
          <cell r="B337" t="str">
            <v>多伎</v>
          </cell>
          <cell r="E337">
            <v>0</v>
          </cell>
          <cell r="F337" t="str">
            <v>島根200さ327</v>
          </cell>
          <cell r="G337" t="str">
            <v>18 129</v>
          </cell>
          <cell r="H337" t="str">
            <v>乗合</v>
          </cell>
          <cell r="I337" t="str">
            <v>ヒノ</v>
          </cell>
          <cell r="J337" t="str">
            <v>KK-RX4JFEA</v>
          </cell>
          <cell r="K337" t="str">
            <v>RX4JFE-41595</v>
          </cell>
          <cell r="L337" t="str">
            <v>16 130</v>
          </cell>
          <cell r="M337">
            <v>0</v>
          </cell>
          <cell r="O337">
            <v>699</v>
          </cell>
          <cell r="P337">
            <v>281</v>
          </cell>
          <cell r="Q337">
            <v>208</v>
          </cell>
          <cell r="R337">
            <v>6525</v>
          </cell>
          <cell r="S337">
            <v>4930</v>
          </cell>
          <cell r="T337">
            <v>5.3000001907348633</v>
          </cell>
          <cell r="U337" t="str">
            <v>29</v>
          </cell>
          <cell r="W337">
            <v>0</v>
          </cell>
          <cell r="X337">
            <v>0</v>
          </cell>
          <cell r="Y337" t="str">
            <v>町営バス</v>
          </cell>
          <cell r="Z337">
            <v>0</v>
          </cell>
          <cell r="AA337">
            <v>44100</v>
          </cell>
          <cell r="AB337">
            <v>0</v>
          </cell>
          <cell r="AD337" t="b">
            <v>0</v>
          </cell>
          <cell r="AE337" t="b">
            <v>0</v>
          </cell>
          <cell r="AF337">
            <v>18</v>
          </cell>
          <cell r="AG337">
            <v>1</v>
          </cell>
          <cell r="AH337" t="str">
            <v>普通</v>
          </cell>
          <cell r="AI337" t="str">
            <v>リヤーエンジン</v>
          </cell>
          <cell r="AJ337" t="str">
            <v>軽油</v>
          </cell>
          <cell r="AK337" t="str">
            <v>-</v>
          </cell>
          <cell r="AL337" t="str">
            <v>J05C</v>
          </cell>
          <cell r="AO337">
            <v>0</v>
          </cell>
        </row>
        <row r="338">
          <cell r="B338" t="str">
            <v>多伎</v>
          </cell>
          <cell r="E338">
            <v>0</v>
          </cell>
          <cell r="F338" t="str">
            <v>島根200さ　　81</v>
          </cell>
          <cell r="G338" t="str">
            <v>17 524</v>
          </cell>
          <cell r="H338" t="str">
            <v>乗合</v>
          </cell>
          <cell r="I338" t="str">
            <v>トヨタ</v>
          </cell>
          <cell r="J338" t="str">
            <v>KG-LH186B</v>
          </cell>
          <cell r="K338" t="str">
            <v>LH186-1000794</v>
          </cell>
          <cell r="L338" t="str">
            <v>12 524</v>
          </cell>
          <cell r="M338">
            <v>0</v>
          </cell>
          <cell r="O338">
            <v>503</v>
          </cell>
          <cell r="P338">
            <v>1100</v>
          </cell>
          <cell r="Q338">
            <v>169</v>
          </cell>
          <cell r="R338">
            <v>2805</v>
          </cell>
          <cell r="S338">
            <v>1980</v>
          </cell>
          <cell r="T338">
            <v>2.9800000190734863</v>
          </cell>
          <cell r="U338" t="str">
            <v>15</v>
          </cell>
          <cell r="W338">
            <v>0</v>
          </cell>
          <cell r="X338">
            <v>0</v>
          </cell>
          <cell r="Y338">
            <v>0</v>
          </cell>
          <cell r="Z338">
            <v>18900</v>
          </cell>
          <cell r="AA338">
            <v>0</v>
          </cell>
          <cell r="AD338" t="b">
            <v>0</v>
          </cell>
          <cell r="AE338" t="b">
            <v>0</v>
          </cell>
          <cell r="AF338">
            <v>14</v>
          </cell>
          <cell r="AG338">
            <v>5</v>
          </cell>
          <cell r="AH338" t="str">
            <v>普通</v>
          </cell>
          <cell r="AI338" t="str">
            <v>キャブオーバ</v>
          </cell>
          <cell r="AJ338" t="str">
            <v>軽油</v>
          </cell>
          <cell r="AK338" t="str">
            <v>-</v>
          </cell>
          <cell r="AL338" t="str">
            <v>5L</v>
          </cell>
          <cell r="AO338">
            <v>0</v>
          </cell>
        </row>
        <row r="339">
          <cell r="B339" t="str">
            <v>多伎</v>
          </cell>
          <cell r="E339">
            <v>0</v>
          </cell>
          <cell r="F339" t="str">
            <v>島根33そ5990</v>
          </cell>
          <cell r="G339" t="str">
            <v>181029</v>
          </cell>
          <cell r="H339" t="str">
            <v>乗用</v>
          </cell>
          <cell r="I339" t="str">
            <v>トヨタクラウン</v>
          </cell>
          <cell r="J339" t="str">
            <v>E-JZS155</v>
          </cell>
          <cell r="K339" t="str">
            <v>JZS155-0014353</v>
          </cell>
          <cell r="L339" t="str">
            <v xml:space="preserve"> 71030</v>
          </cell>
          <cell r="M339">
            <v>0</v>
          </cell>
          <cell r="O339">
            <v>482</v>
          </cell>
          <cell r="P339">
            <v>142</v>
          </cell>
          <cell r="Q339">
            <v>176</v>
          </cell>
          <cell r="R339">
            <v>1785</v>
          </cell>
          <cell r="S339">
            <v>1510</v>
          </cell>
          <cell r="T339">
            <v>2.9900000095367432</v>
          </cell>
          <cell r="U339" t="str">
            <v>5</v>
          </cell>
          <cell r="V339" t="str">
            <v>農協</v>
          </cell>
          <cell r="W339">
            <v>0</v>
          </cell>
          <cell r="X339">
            <v>0</v>
          </cell>
          <cell r="Y339">
            <v>0</v>
          </cell>
          <cell r="Z339">
            <v>50400</v>
          </cell>
          <cell r="AA339">
            <v>0</v>
          </cell>
          <cell r="AD339" t="b">
            <v>0</v>
          </cell>
          <cell r="AE339" t="b">
            <v>0</v>
          </cell>
          <cell r="AF339">
            <v>9</v>
          </cell>
          <cell r="AG339">
            <v>10</v>
          </cell>
          <cell r="AH339" t="str">
            <v>普通</v>
          </cell>
          <cell r="AI339" t="str">
            <v>箱型</v>
          </cell>
          <cell r="AJ339" t="str">
            <v>ガソリン</v>
          </cell>
          <cell r="AL339" t="str">
            <v>2JZ</v>
          </cell>
          <cell r="AO339">
            <v>0</v>
          </cell>
        </row>
        <row r="340">
          <cell r="B340" t="str">
            <v>多伎</v>
          </cell>
          <cell r="E340">
            <v>0</v>
          </cell>
          <cell r="F340" t="str">
            <v>島根800さ　891</v>
          </cell>
          <cell r="G340" t="str">
            <v>18 529</v>
          </cell>
          <cell r="H340" t="str">
            <v>特種用途</v>
          </cell>
          <cell r="I340" t="str">
            <v>トヨタ</v>
          </cell>
          <cell r="J340" t="str">
            <v>GE-RZH125B</v>
          </cell>
          <cell r="K340" t="str">
            <v>RZH1254003272</v>
          </cell>
          <cell r="L340" t="str">
            <v>12 524</v>
          </cell>
          <cell r="M340">
            <v>0</v>
          </cell>
          <cell r="O340">
            <v>503</v>
          </cell>
          <cell r="P340">
            <v>221</v>
          </cell>
          <cell r="Q340">
            <v>169</v>
          </cell>
          <cell r="R340">
            <v>2560</v>
          </cell>
          <cell r="S340">
            <v>2010</v>
          </cell>
          <cell r="T340">
            <v>2.4300000667572021</v>
          </cell>
          <cell r="U340" t="str">
            <v>10</v>
          </cell>
          <cell r="W340">
            <v>0</v>
          </cell>
          <cell r="X340">
            <v>0</v>
          </cell>
          <cell r="Y340" t="str">
            <v>チェアキャブ</v>
          </cell>
          <cell r="Z340">
            <v>0</v>
          </cell>
          <cell r="AA340">
            <v>37800</v>
          </cell>
          <cell r="AB340">
            <v>0</v>
          </cell>
          <cell r="AD340" t="b">
            <v>0</v>
          </cell>
          <cell r="AE340" t="b">
            <v>0</v>
          </cell>
          <cell r="AF340">
            <v>14</v>
          </cell>
          <cell r="AG340">
            <v>5</v>
          </cell>
          <cell r="AH340" t="str">
            <v>普通</v>
          </cell>
          <cell r="AI340" t="str">
            <v>身体障害者輸送車</v>
          </cell>
          <cell r="AJ340" t="str">
            <v>ガソリン</v>
          </cell>
          <cell r="AK340" t="str">
            <v>-</v>
          </cell>
          <cell r="AL340" t="str">
            <v>2RZ</v>
          </cell>
          <cell r="AO340">
            <v>0</v>
          </cell>
        </row>
        <row r="341">
          <cell r="B341" t="str">
            <v>多伎</v>
          </cell>
          <cell r="E341">
            <v>0</v>
          </cell>
          <cell r="F341" t="str">
            <v>島根300す8970</v>
          </cell>
          <cell r="G341" t="str">
            <v>18 618</v>
          </cell>
          <cell r="H341" t="str">
            <v>乗用</v>
          </cell>
          <cell r="I341" t="str">
            <v>トヨタエスティマ</v>
          </cell>
          <cell r="J341" t="str">
            <v>TA-ACR30W</v>
          </cell>
          <cell r="K341" t="str">
            <v>ACR300103630</v>
          </cell>
          <cell r="L341" t="str">
            <v>13 619</v>
          </cell>
          <cell r="M341">
            <v>0</v>
          </cell>
          <cell r="O341">
            <v>475</v>
          </cell>
          <cell r="P341">
            <v>176</v>
          </cell>
          <cell r="Q341">
            <v>179</v>
          </cell>
          <cell r="R341">
            <v>2130</v>
          </cell>
          <cell r="S341">
            <v>1690</v>
          </cell>
          <cell r="T341">
            <v>2.3599998950958252</v>
          </cell>
          <cell r="U341" t="str">
            <v>8</v>
          </cell>
          <cell r="W341">
            <v>0</v>
          </cell>
          <cell r="X341">
            <v>0</v>
          </cell>
          <cell r="Y341">
            <v>0</v>
          </cell>
          <cell r="Z341">
            <v>50400</v>
          </cell>
          <cell r="AA341">
            <v>0</v>
          </cell>
          <cell r="AD341" t="b">
            <v>0</v>
          </cell>
          <cell r="AE341" t="b">
            <v>0</v>
          </cell>
          <cell r="AF341">
            <v>15</v>
          </cell>
          <cell r="AG341">
            <v>6</v>
          </cell>
          <cell r="AH341" t="str">
            <v>普通</v>
          </cell>
          <cell r="AI341" t="str">
            <v>ステーシャンワゴン</v>
          </cell>
          <cell r="AJ341" t="str">
            <v>ガソリン</v>
          </cell>
          <cell r="AK341" t="str">
            <v>-</v>
          </cell>
          <cell r="AL341" t="str">
            <v>2AZ</v>
          </cell>
          <cell r="AO341">
            <v>0</v>
          </cell>
        </row>
        <row r="342">
          <cell r="B342" t="str">
            <v>多伎</v>
          </cell>
          <cell r="E342">
            <v>0</v>
          </cell>
          <cell r="F342" t="str">
            <v>島根200は19</v>
          </cell>
          <cell r="G342" t="str">
            <v>18 314</v>
          </cell>
          <cell r="H342" t="str">
            <v>乗合</v>
          </cell>
          <cell r="I342" t="str">
            <v>イスズ</v>
          </cell>
          <cell r="J342" t="str">
            <v>KK-LR233F1</v>
          </cell>
          <cell r="K342" t="str">
            <v>LR233F13000030</v>
          </cell>
          <cell r="L342" t="str">
            <v>12 315</v>
          </cell>
          <cell r="M342">
            <v>0</v>
          </cell>
          <cell r="O342">
            <v>808</v>
          </cell>
          <cell r="P342">
            <v>306</v>
          </cell>
          <cell r="Q342">
            <v>229</v>
          </cell>
          <cell r="R342">
            <v>9660</v>
          </cell>
          <cell r="S342">
            <v>7020</v>
          </cell>
          <cell r="T342">
            <v>8.2200002670288086</v>
          </cell>
          <cell r="U342" t="str">
            <v>48</v>
          </cell>
          <cell r="W342">
            <v>0</v>
          </cell>
          <cell r="X342">
            <v>0</v>
          </cell>
          <cell r="Y342" t="str">
            <v>スクールバス</v>
          </cell>
          <cell r="Z342">
            <v>0</v>
          </cell>
          <cell r="AA342">
            <v>63000</v>
          </cell>
          <cell r="AB342">
            <v>0</v>
          </cell>
          <cell r="AD342" t="b">
            <v>0</v>
          </cell>
          <cell r="AE342" t="b">
            <v>0</v>
          </cell>
          <cell r="AF342">
            <v>14</v>
          </cell>
          <cell r="AG342">
            <v>3</v>
          </cell>
          <cell r="AH342" t="str">
            <v>普通</v>
          </cell>
          <cell r="AI342" t="str">
            <v>リヤーエンジン</v>
          </cell>
          <cell r="AJ342" t="str">
            <v>軽油</v>
          </cell>
          <cell r="AK342" t="str">
            <v>-</v>
          </cell>
          <cell r="AL342" t="str">
            <v>6HH1</v>
          </cell>
          <cell r="AO342">
            <v>0</v>
          </cell>
        </row>
        <row r="343">
          <cell r="B343" t="str">
            <v>多伎</v>
          </cell>
          <cell r="E343">
            <v>0</v>
          </cell>
          <cell r="F343" t="str">
            <v>島根100さ1959</v>
          </cell>
          <cell r="G343" t="str">
            <v>17 325</v>
          </cell>
          <cell r="H343" t="str">
            <v>貨物</v>
          </cell>
          <cell r="I343" t="str">
            <v>ニッサン</v>
          </cell>
          <cell r="J343" t="str">
            <v>GE-SH4F23</v>
          </cell>
          <cell r="K343" t="str">
            <v>H4F23500123</v>
          </cell>
          <cell r="L343" t="str">
            <v>14 326</v>
          </cell>
          <cell r="M343">
            <v>0</v>
          </cell>
          <cell r="O343">
            <v>487</v>
          </cell>
          <cell r="P343">
            <v>241</v>
          </cell>
          <cell r="Q343">
            <v>190</v>
          </cell>
          <cell r="R343">
            <v>3405</v>
          </cell>
          <cell r="S343">
            <v>1940</v>
          </cell>
          <cell r="T343">
            <v>1.9900000095367432</v>
          </cell>
          <cell r="U343" t="str">
            <v>3</v>
          </cell>
          <cell r="W343">
            <v>0</v>
          </cell>
          <cell r="X343">
            <v>0</v>
          </cell>
          <cell r="Y343">
            <v>0</v>
          </cell>
          <cell r="Z343">
            <v>25200</v>
          </cell>
          <cell r="AA343">
            <v>0</v>
          </cell>
          <cell r="AD343" t="b">
            <v>0</v>
          </cell>
          <cell r="AE343" t="b">
            <v>0</v>
          </cell>
          <cell r="AF343">
            <v>16</v>
          </cell>
          <cell r="AG343">
            <v>3</v>
          </cell>
          <cell r="AH343" t="str">
            <v>普通</v>
          </cell>
          <cell r="AI343" t="str">
            <v>バン</v>
          </cell>
          <cell r="AJ343" t="str">
            <v>ガソリン</v>
          </cell>
          <cell r="AK343" t="str">
            <v>1300</v>
          </cell>
          <cell r="AL343" t="str">
            <v>KA20</v>
          </cell>
          <cell r="AO343">
            <v>0</v>
          </cell>
        </row>
        <row r="344">
          <cell r="B344" t="str">
            <v>多伎</v>
          </cell>
          <cell r="E344">
            <v>0</v>
          </cell>
          <cell r="F344" t="str">
            <v>島根50め3553</v>
          </cell>
          <cell r="G344" t="str">
            <v>19 829</v>
          </cell>
          <cell r="H344" t="str">
            <v>乗用</v>
          </cell>
          <cell r="I344" t="str">
            <v>ダイハツタント</v>
          </cell>
          <cell r="J344" t="str">
            <v>CBA-L350S</v>
          </cell>
          <cell r="K344" t="str">
            <v>L350S-0044684</v>
          </cell>
          <cell r="L344" t="str">
            <v>16 830</v>
          </cell>
          <cell r="M344">
            <v>0</v>
          </cell>
          <cell r="O344">
            <v>339</v>
          </cell>
          <cell r="P344">
            <v>172</v>
          </cell>
          <cell r="Q344">
            <v>147</v>
          </cell>
          <cell r="R344">
            <v>1090</v>
          </cell>
          <cell r="S344">
            <v>870</v>
          </cell>
          <cell r="T344">
            <v>0.64999997615814209</v>
          </cell>
          <cell r="U344" t="str">
            <v>4</v>
          </cell>
          <cell r="W344">
            <v>0</v>
          </cell>
          <cell r="X344">
            <v>0</v>
          </cell>
          <cell r="Y344">
            <v>0</v>
          </cell>
          <cell r="Z344">
            <v>8800</v>
          </cell>
          <cell r="AA344">
            <v>0</v>
          </cell>
          <cell r="AD344" t="b">
            <v>0</v>
          </cell>
          <cell r="AE344" t="b">
            <v>0</v>
          </cell>
          <cell r="AF344">
            <v>18</v>
          </cell>
          <cell r="AG344">
            <v>8</v>
          </cell>
          <cell r="AH344" t="str">
            <v>軽自動車</v>
          </cell>
          <cell r="AI344" t="str">
            <v>箱型</v>
          </cell>
          <cell r="AJ344" t="str">
            <v>ガソリン</v>
          </cell>
          <cell r="AK344" t="str">
            <v>-</v>
          </cell>
          <cell r="AL344" t="str">
            <v>EF</v>
          </cell>
          <cell r="AO344">
            <v>0</v>
          </cell>
        </row>
        <row r="345">
          <cell r="B345" t="str">
            <v>多伎</v>
          </cell>
          <cell r="E345">
            <v>0</v>
          </cell>
          <cell r="F345" t="str">
            <v>島根500に8371</v>
          </cell>
          <cell r="G345" t="str">
            <v>19 726</v>
          </cell>
          <cell r="H345" t="str">
            <v>乗用</v>
          </cell>
          <cell r="I345" t="str">
            <v>トヨタイスト</v>
          </cell>
          <cell r="J345" t="str">
            <v>CBA-NCP65</v>
          </cell>
          <cell r="K345" t="str">
            <v>NCP65-0029918</v>
          </cell>
          <cell r="L345" t="str">
            <v>16 727</v>
          </cell>
          <cell r="M345">
            <v>0</v>
          </cell>
          <cell r="O345">
            <v>385</v>
          </cell>
          <cell r="P345">
            <v>153</v>
          </cell>
          <cell r="Q345">
            <v>169</v>
          </cell>
          <cell r="R345">
            <v>1395</v>
          </cell>
          <cell r="S345">
            <v>1120</v>
          </cell>
          <cell r="T345">
            <v>1.4900000095367432</v>
          </cell>
          <cell r="U345" t="str">
            <v>5</v>
          </cell>
          <cell r="W345">
            <v>0</v>
          </cell>
          <cell r="X345">
            <v>0</v>
          </cell>
          <cell r="Y345">
            <v>0</v>
          </cell>
          <cell r="Z345">
            <v>37800</v>
          </cell>
          <cell r="AA345">
            <v>0</v>
          </cell>
          <cell r="AD345" t="b">
            <v>0</v>
          </cell>
          <cell r="AE345" t="b">
            <v>0</v>
          </cell>
          <cell r="AF345">
            <v>18</v>
          </cell>
          <cell r="AG345">
            <v>7</v>
          </cell>
          <cell r="AH345" t="str">
            <v>小型</v>
          </cell>
          <cell r="AI345" t="str">
            <v>箱型</v>
          </cell>
          <cell r="AJ345" t="str">
            <v>ガソリン</v>
          </cell>
          <cell r="AK345" t="str">
            <v>-</v>
          </cell>
          <cell r="AL345" t="str">
            <v>1NZ</v>
          </cell>
          <cell r="AO345">
            <v>0</v>
          </cell>
        </row>
        <row r="346">
          <cell r="B346" t="str">
            <v>多伎</v>
          </cell>
          <cell r="E346">
            <v>0</v>
          </cell>
          <cell r="F346" t="str">
            <v>島根57の511</v>
          </cell>
          <cell r="G346" t="str">
            <v>18 726</v>
          </cell>
          <cell r="H346" t="str">
            <v>乗用</v>
          </cell>
          <cell r="I346" t="str">
            <v>トヨタカローラ</v>
          </cell>
          <cell r="J346" t="str">
            <v>E-AE100G</v>
          </cell>
          <cell r="K346" t="str">
            <v>AE100-0168208</v>
          </cell>
          <cell r="L346" t="str">
            <v xml:space="preserve"> 7 727</v>
          </cell>
          <cell r="M346">
            <v>0</v>
          </cell>
          <cell r="O346">
            <v>426</v>
          </cell>
          <cell r="P346">
            <v>146</v>
          </cell>
          <cell r="Q346">
            <v>168</v>
          </cell>
          <cell r="R346">
            <v>1345</v>
          </cell>
          <cell r="S346">
            <v>1070</v>
          </cell>
          <cell r="T346">
            <v>1.4900000095367432</v>
          </cell>
          <cell r="U346" t="str">
            <v>5</v>
          </cell>
          <cell r="W346">
            <v>0</v>
          </cell>
          <cell r="X346">
            <v>0</v>
          </cell>
          <cell r="Y346">
            <v>0</v>
          </cell>
          <cell r="Z346">
            <v>37800</v>
          </cell>
          <cell r="AA346">
            <v>0</v>
          </cell>
          <cell r="AD346" t="b">
            <v>0</v>
          </cell>
          <cell r="AE346" t="b">
            <v>0</v>
          </cell>
          <cell r="AF346">
            <v>9</v>
          </cell>
          <cell r="AG346">
            <v>7</v>
          </cell>
          <cell r="AH346" t="str">
            <v>小型</v>
          </cell>
          <cell r="AI346" t="str">
            <v>ステーシャンワゴン</v>
          </cell>
          <cell r="AJ346" t="str">
            <v>ガソリン</v>
          </cell>
          <cell r="AL346" t="str">
            <v>5A</v>
          </cell>
          <cell r="AO346">
            <v>0</v>
          </cell>
        </row>
        <row r="347">
          <cell r="B347" t="str">
            <v>多伎</v>
          </cell>
          <cell r="E347">
            <v>0</v>
          </cell>
          <cell r="F347" t="str">
            <v>島根88や2331</v>
          </cell>
          <cell r="G347" t="str">
            <v>17 318</v>
          </cell>
          <cell r="H347" t="str">
            <v>特種用途</v>
          </cell>
          <cell r="I347" t="str">
            <v>イスズ</v>
          </cell>
          <cell r="J347" t="str">
            <v>U-FTR32K1改</v>
          </cell>
          <cell r="K347" t="str">
            <v>FTR32K13000426</v>
          </cell>
          <cell r="L347" t="str">
            <v xml:space="preserve"> 7 315</v>
          </cell>
          <cell r="M347">
            <v>0</v>
          </cell>
          <cell r="O347">
            <v>818</v>
          </cell>
          <cell r="P347">
            <v>347</v>
          </cell>
          <cell r="Q347">
            <v>244</v>
          </cell>
          <cell r="R347">
            <v>12685</v>
          </cell>
          <cell r="S347">
            <v>12520</v>
          </cell>
          <cell r="T347">
            <v>7.119999885559082</v>
          </cell>
          <cell r="U347" t="str">
            <v>3</v>
          </cell>
          <cell r="W347">
            <v>0</v>
          </cell>
          <cell r="X347">
            <v>0</v>
          </cell>
          <cell r="Y347">
            <v>0</v>
          </cell>
          <cell r="Z347">
            <v>163800</v>
          </cell>
          <cell r="AA347">
            <v>0</v>
          </cell>
          <cell r="AD347" t="b">
            <v>0</v>
          </cell>
          <cell r="AE347" t="b">
            <v>0</v>
          </cell>
          <cell r="AF347">
            <v>9</v>
          </cell>
          <cell r="AG347">
            <v>3</v>
          </cell>
          <cell r="AH347" t="str">
            <v>普通</v>
          </cell>
          <cell r="AI347" t="str">
            <v>清掃車</v>
          </cell>
          <cell r="AJ347" t="str">
            <v>軽油</v>
          </cell>
          <cell r="AL347" t="str">
            <v>6HE1</v>
          </cell>
          <cell r="AO347">
            <v>0</v>
          </cell>
        </row>
        <row r="348">
          <cell r="B348" t="str">
            <v>多伎</v>
          </cell>
          <cell r="E348">
            <v>0</v>
          </cell>
          <cell r="F348" t="str">
            <v>島根41え6809</v>
          </cell>
          <cell r="G348" t="str">
            <v>18 329</v>
          </cell>
          <cell r="H348" t="str">
            <v>貨物</v>
          </cell>
          <cell r="I348" t="str">
            <v>スズキキャリーダンプ</v>
          </cell>
          <cell r="J348" t="str">
            <v>GD-DA52T</v>
          </cell>
          <cell r="K348" t="str">
            <v>DA52T-191213</v>
          </cell>
          <cell r="L348" t="str">
            <v>12 330</v>
          </cell>
          <cell r="M348">
            <v>0</v>
          </cell>
          <cell r="O348">
            <v>339</v>
          </cell>
          <cell r="P348">
            <v>180</v>
          </cell>
          <cell r="Q348">
            <v>147</v>
          </cell>
          <cell r="R348">
            <v>1250</v>
          </cell>
          <cell r="S348">
            <v>790</v>
          </cell>
          <cell r="T348">
            <v>0.64999997615814209</v>
          </cell>
          <cell r="U348" t="str">
            <v>2</v>
          </cell>
          <cell r="W348">
            <v>0</v>
          </cell>
          <cell r="X348">
            <v>0</v>
          </cell>
          <cell r="Y348">
            <v>0</v>
          </cell>
          <cell r="Z348">
            <v>8800</v>
          </cell>
          <cell r="AA348">
            <v>0</v>
          </cell>
          <cell r="AD348" t="b">
            <v>0</v>
          </cell>
          <cell r="AE348" t="b">
            <v>0</v>
          </cell>
          <cell r="AF348">
            <v>14</v>
          </cell>
          <cell r="AG348">
            <v>3</v>
          </cell>
          <cell r="AH348" t="str">
            <v>軽自動車</v>
          </cell>
          <cell r="AI348" t="str">
            <v>軽ダンプ</v>
          </cell>
          <cell r="AJ348" t="str">
            <v>ガソリン</v>
          </cell>
          <cell r="AK348" t="str">
            <v>350</v>
          </cell>
          <cell r="AL348" t="str">
            <v>F6A</v>
          </cell>
          <cell r="AO348">
            <v>0</v>
          </cell>
        </row>
        <row r="349">
          <cell r="B349" t="str">
            <v>多伎</v>
          </cell>
          <cell r="E349">
            <v>0</v>
          </cell>
          <cell r="F349" t="str">
            <v>島根300た1067</v>
          </cell>
          <cell r="G349" t="str">
            <v>19 217</v>
          </cell>
          <cell r="H349" t="str">
            <v>乗用</v>
          </cell>
          <cell r="I349" t="str">
            <v>トヨタプリウス</v>
          </cell>
          <cell r="J349" t="str">
            <v>DAA-NHW20</v>
          </cell>
          <cell r="K349" t="str">
            <v>NHW20-0047370</v>
          </cell>
          <cell r="L349" t="str">
            <v>16 218</v>
          </cell>
          <cell r="M349">
            <v>0</v>
          </cell>
          <cell r="O349">
            <v>444</v>
          </cell>
          <cell r="P349">
            <v>149</v>
          </cell>
          <cell r="Q349">
            <v>172</v>
          </cell>
          <cell r="R349">
            <v>1525</v>
          </cell>
          <cell r="S349">
            <v>1250</v>
          </cell>
          <cell r="T349">
            <v>1.4900000095367432</v>
          </cell>
          <cell r="U349" t="str">
            <v>5</v>
          </cell>
          <cell r="W349">
            <v>0</v>
          </cell>
          <cell r="X349">
            <v>0</v>
          </cell>
          <cell r="Y349">
            <v>0</v>
          </cell>
          <cell r="Z349">
            <v>37800</v>
          </cell>
          <cell r="AA349">
            <v>0</v>
          </cell>
          <cell r="AD349" t="b">
            <v>0</v>
          </cell>
          <cell r="AE349" t="b">
            <v>0</v>
          </cell>
          <cell r="AF349">
            <v>18</v>
          </cell>
          <cell r="AG349">
            <v>2</v>
          </cell>
          <cell r="AH349" t="str">
            <v>普通</v>
          </cell>
          <cell r="AI349" t="str">
            <v>箱型</v>
          </cell>
          <cell r="AJ349" t="str">
            <v>ガソリン</v>
          </cell>
          <cell r="AL349" t="str">
            <v>1NZ-3CM</v>
          </cell>
          <cell r="AO349">
            <v>0</v>
          </cell>
        </row>
        <row r="350">
          <cell r="B350" t="str">
            <v>大社</v>
          </cell>
          <cell r="E350">
            <v>0</v>
          </cell>
          <cell r="F350" t="str">
            <v>島根500そ462</v>
          </cell>
          <cell r="G350" t="str">
            <v>171011</v>
          </cell>
          <cell r="H350" t="str">
            <v>乗用</v>
          </cell>
          <cell r="I350" t="str">
            <v>トヨタヴィッツ</v>
          </cell>
          <cell r="J350" t="str">
            <v>TA-NCP15</v>
          </cell>
          <cell r="K350" t="str">
            <v>NCP15-0020288</v>
          </cell>
          <cell r="L350" t="str">
            <v>121012</v>
          </cell>
          <cell r="M350">
            <v>0</v>
          </cell>
          <cell r="O350">
            <v>361</v>
          </cell>
          <cell r="P350">
            <v>151</v>
          </cell>
          <cell r="Q350">
            <v>166</v>
          </cell>
          <cell r="R350">
            <v>1255</v>
          </cell>
          <cell r="S350">
            <v>980</v>
          </cell>
          <cell r="T350">
            <v>1.2899999618530273</v>
          </cell>
          <cell r="U350" t="str">
            <v>5</v>
          </cell>
          <cell r="W350">
            <v>0</v>
          </cell>
          <cell r="X350">
            <v>0</v>
          </cell>
          <cell r="Y350">
            <v>0</v>
          </cell>
          <cell r="Z350">
            <v>25200</v>
          </cell>
          <cell r="AA350">
            <v>0</v>
          </cell>
          <cell r="AD350" t="b">
            <v>0</v>
          </cell>
          <cell r="AE350" t="b">
            <v>0</v>
          </cell>
          <cell r="AF350">
            <v>14</v>
          </cell>
          <cell r="AG350">
            <v>10</v>
          </cell>
          <cell r="AH350" t="str">
            <v>小型</v>
          </cell>
          <cell r="AI350" t="str">
            <v>箱型</v>
          </cell>
          <cell r="AJ350" t="str">
            <v>ガソリン</v>
          </cell>
          <cell r="AL350" t="str">
            <v>2NZ</v>
          </cell>
          <cell r="AO350">
            <v>0</v>
          </cell>
        </row>
        <row r="351">
          <cell r="B351" t="str">
            <v>大社</v>
          </cell>
          <cell r="E351">
            <v>0</v>
          </cell>
          <cell r="F351" t="str">
            <v>島根41い58</v>
          </cell>
          <cell r="G351" t="str">
            <v>18 318</v>
          </cell>
          <cell r="H351" t="str">
            <v>貨物</v>
          </cell>
          <cell r="I351" t="str">
            <v>ホンダアクティ</v>
          </cell>
          <cell r="J351" t="str">
            <v>V-HA4</v>
          </cell>
          <cell r="K351" t="str">
            <v>HA4-2386409</v>
          </cell>
          <cell r="L351" t="str">
            <v>10 319</v>
          </cell>
          <cell r="M351">
            <v>0</v>
          </cell>
          <cell r="O351">
            <v>325</v>
          </cell>
          <cell r="P351">
            <v>175</v>
          </cell>
          <cell r="Q351">
            <v>139</v>
          </cell>
          <cell r="R351">
            <v>1180</v>
          </cell>
          <cell r="S351">
            <v>720</v>
          </cell>
          <cell r="T351">
            <v>0.64999997615814209</v>
          </cell>
          <cell r="U351" t="str">
            <v>2</v>
          </cell>
          <cell r="W351">
            <v>0</v>
          </cell>
          <cell r="X351">
            <v>0</v>
          </cell>
          <cell r="Y351">
            <v>0</v>
          </cell>
          <cell r="Z351">
            <v>8800</v>
          </cell>
          <cell r="AA351">
            <v>0</v>
          </cell>
          <cell r="AD351" t="b">
            <v>0</v>
          </cell>
          <cell r="AE351" t="b">
            <v>0</v>
          </cell>
          <cell r="AF351">
            <v>12</v>
          </cell>
          <cell r="AG351">
            <v>0</v>
          </cell>
          <cell r="AH351" t="str">
            <v>軽自動車</v>
          </cell>
          <cell r="AI351" t="str">
            <v>キャブオーバ</v>
          </cell>
          <cell r="AJ351" t="str">
            <v>ガソリン</v>
          </cell>
          <cell r="AK351" t="str">
            <v>350</v>
          </cell>
          <cell r="AL351" t="str">
            <v>E07A</v>
          </cell>
          <cell r="AO351">
            <v>0</v>
          </cell>
        </row>
        <row r="352">
          <cell r="B352" t="str">
            <v>大社</v>
          </cell>
          <cell r="E352">
            <v>0</v>
          </cell>
          <cell r="F352" t="str">
            <v>島根22さ2813</v>
          </cell>
          <cell r="G352" t="str">
            <v>171114</v>
          </cell>
          <cell r="H352" t="str">
            <v>乗合</v>
          </cell>
          <cell r="I352" t="str">
            <v>ミツビシ</v>
          </cell>
          <cell r="J352" t="str">
            <v>KC-BE438F</v>
          </cell>
          <cell r="K352" t="str">
            <v>BE438F-40510</v>
          </cell>
          <cell r="L352" t="str">
            <v xml:space="preserve"> 71115</v>
          </cell>
          <cell r="M352">
            <v>0</v>
          </cell>
          <cell r="O352">
            <v>695</v>
          </cell>
          <cell r="P352">
            <v>268</v>
          </cell>
          <cell r="Q352">
            <v>199</v>
          </cell>
          <cell r="R352">
            <v>5135</v>
          </cell>
          <cell r="S352">
            <v>3540</v>
          </cell>
          <cell r="T352">
            <v>4.559999942779541</v>
          </cell>
          <cell r="U352" t="str">
            <v>29</v>
          </cell>
          <cell r="W352">
            <v>0</v>
          </cell>
          <cell r="X352">
            <v>0</v>
          </cell>
          <cell r="Y352" t="str">
            <v>マイクロバス</v>
          </cell>
          <cell r="Z352">
            <v>0</v>
          </cell>
          <cell r="AA352">
            <v>37800</v>
          </cell>
          <cell r="AB352">
            <v>0</v>
          </cell>
          <cell r="AD352" t="b">
            <v>0</v>
          </cell>
          <cell r="AE352" t="b">
            <v>0</v>
          </cell>
          <cell r="AF352">
            <v>9</v>
          </cell>
          <cell r="AG352">
            <v>11</v>
          </cell>
          <cell r="AH352" t="str">
            <v>普通</v>
          </cell>
          <cell r="AI352" t="str">
            <v>キャブオーバ</v>
          </cell>
          <cell r="AJ352" t="str">
            <v>軽油</v>
          </cell>
          <cell r="AL352" t="str">
            <v>4D35</v>
          </cell>
          <cell r="AO352">
            <v>0</v>
          </cell>
        </row>
        <row r="353">
          <cell r="B353" t="str">
            <v>大社</v>
          </cell>
          <cell r="E353">
            <v>0</v>
          </cell>
          <cell r="F353" t="str">
            <v>島根41い7610</v>
          </cell>
          <cell r="G353" t="str">
            <v>181018</v>
          </cell>
          <cell r="H353" t="str">
            <v>貨物</v>
          </cell>
          <cell r="I353" t="str">
            <v>スズキキャリィ</v>
          </cell>
          <cell r="J353" t="str">
            <v>V-DC51T</v>
          </cell>
          <cell r="K353" t="str">
            <v>DC51T-554557</v>
          </cell>
          <cell r="L353" t="str">
            <v>101019</v>
          </cell>
          <cell r="M353">
            <v>0</v>
          </cell>
          <cell r="O353">
            <v>329</v>
          </cell>
          <cell r="P353">
            <v>176</v>
          </cell>
          <cell r="Q353">
            <v>139</v>
          </cell>
          <cell r="R353">
            <v>1120</v>
          </cell>
          <cell r="S353">
            <v>660</v>
          </cell>
          <cell r="T353">
            <v>0.64999997615814209</v>
          </cell>
          <cell r="U353" t="str">
            <v>2</v>
          </cell>
          <cell r="W353">
            <v>0</v>
          </cell>
          <cell r="X353">
            <v>0</v>
          </cell>
          <cell r="Y353">
            <v>0</v>
          </cell>
          <cell r="Z353">
            <v>8800</v>
          </cell>
          <cell r="AA353">
            <v>0</v>
          </cell>
          <cell r="AD353" t="b">
            <v>0</v>
          </cell>
          <cell r="AE353" t="b">
            <v>0</v>
          </cell>
          <cell r="AF353">
            <v>12</v>
          </cell>
          <cell r="AG353">
            <v>0</v>
          </cell>
          <cell r="AH353" t="str">
            <v>軽自動車</v>
          </cell>
          <cell r="AI353" t="str">
            <v>キャブオーバ</v>
          </cell>
          <cell r="AJ353" t="str">
            <v>ガソリン</v>
          </cell>
          <cell r="AK353" t="str">
            <v>350</v>
          </cell>
          <cell r="AL353" t="str">
            <v>F6A</v>
          </cell>
          <cell r="AO353">
            <v>0</v>
          </cell>
        </row>
        <row r="354">
          <cell r="B354" t="str">
            <v>大社</v>
          </cell>
          <cell r="E354">
            <v>0</v>
          </cell>
          <cell r="F354" t="str">
            <v>島根200さ72</v>
          </cell>
          <cell r="G354" t="str">
            <v>17 331</v>
          </cell>
          <cell r="H354" t="str">
            <v>乗合</v>
          </cell>
          <cell r="I354" t="str">
            <v>ミツビシ</v>
          </cell>
          <cell r="J354" t="str">
            <v>KK-BE63EE</v>
          </cell>
          <cell r="K354" t="str">
            <v>BE63EE100172</v>
          </cell>
          <cell r="L354" t="str">
            <v>12 331</v>
          </cell>
          <cell r="M354">
            <v>0</v>
          </cell>
          <cell r="O354">
            <v>624</v>
          </cell>
          <cell r="P354">
            <v>260</v>
          </cell>
          <cell r="Q354">
            <v>201</v>
          </cell>
          <cell r="R354">
            <v>4890</v>
          </cell>
          <cell r="S354">
            <v>3460</v>
          </cell>
          <cell r="T354">
            <v>5.2399997711181641</v>
          </cell>
          <cell r="U354" t="str">
            <v>26</v>
          </cell>
          <cell r="W354">
            <v>0</v>
          </cell>
          <cell r="X354">
            <v>0</v>
          </cell>
          <cell r="Y354">
            <v>0</v>
          </cell>
          <cell r="Z354">
            <v>31500</v>
          </cell>
          <cell r="AA354">
            <v>0</v>
          </cell>
          <cell r="AD354" t="b">
            <v>0</v>
          </cell>
          <cell r="AE354" t="b">
            <v>0</v>
          </cell>
          <cell r="AF354">
            <v>14</v>
          </cell>
          <cell r="AG354">
            <v>3</v>
          </cell>
          <cell r="AH354" t="str">
            <v>普通</v>
          </cell>
          <cell r="AI354" t="str">
            <v>キャブオーバ</v>
          </cell>
          <cell r="AJ354" t="str">
            <v>軽油</v>
          </cell>
          <cell r="AL354" t="str">
            <v>4M51</v>
          </cell>
          <cell r="AO354">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増額"/>
      <sheetName val="減額"/>
      <sheetName val="ドロップダウンデータ"/>
    </sheetNames>
    <sheetDataSet>
      <sheetData sheetId="0"/>
      <sheetData sheetId="1"/>
      <sheetData sheetId="2">
        <row r="18">
          <cell r="D18" t="str">
            <v>平成19年分の所得税の確定申告書により変更します</v>
          </cell>
        </row>
        <row r="19">
          <cell r="D19" t="str">
            <v>平成19年分の所得税の修正申告書により変更します</v>
          </cell>
        </row>
        <row r="20">
          <cell r="D20" t="str">
            <v>平成19年分の所得税の更正決議書により変更します</v>
          </cell>
        </row>
        <row r="21">
          <cell r="D21" t="str">
            <v>平成20年度住民税申告書により変更します</v>
          </cell>
        </row>
        <row r="22">
          <cell r="D22" t="str">
            <v>平成19年分の公的年金等支払報告書により変更します</v>
          </cell>
        </row>
        <row r="23">
          <cell r="D23" t="str">
            <v>平成19年分の給与支払報告書により変更します</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照用ＥＲ図（共通だけ合体）"/>
      <sheetName val="Sheet3"/>
      <sheetName val="基幹DB対応シート"/>
      <sheetName val="調査シート作成用マクロ"/>
      <sheetName val="Sheet5"/>
      <sheetName val="マクロ"/>
      <sheetName val="Sheet1"/>
      <sheetName val="マスターシート"/>
      <sheetName val="入力テーブルの一覧"/>
      <sheetName val="テーブル作成時の考慮点"/>
      <sheetName val="参考　並び順検討"/>
      <sheetName val="資料１　内部資料（検討資料再鑑後再修正）"/>
      <sheetName val="資料２　内部資料（検討資料再鑑後再修正）"/>
      <sheetName val="資料２　内部資料（検討資料再鑑後修正）  "/>
      <sheetName val="資料１　内部資料（項目ベース再鑑前） "/>
      <sheetName val="資料２　内部資料（検討資料再鑑前）"/>
      <sheetName val="資料１　内部資料（項目ベース再鑑前） (2)"/>
      <sheetName val="資料２　内部資料（コメント入り検討資料） "/>
      <sheetName val="作業用（変更するときはまずこれから）"/>
      <sheetName val="マスターシート（作業用）"/>
      <sheetName val="口座開設実績情報＿日次"/>
      <sheetName val="商品ファンド情報＿日次"/>
      <sheetName val="投信定時定額購入情報＿日次"/>
      <sheetName val="合体"/>
      <sheetName val="債券保護預り明細情報＿日次・月次"/>
      <sheetName val="外貨固定性預金明細情報＿日次・月次"/>
      <sheetName val="外貨流動性預金口座情報＿日次・月次"/>
      <sheetName val="債券保護預り口座情報＿日次・月次"/>
      <sheetName val="債券銘柄情報＿月次･日次"/>
      <sheetName val="顧客生命保険明細情報＿日次"/>
      <sheetName val="顧客別残高情報＿日次"/>
      <sheetName val="投信顧客別商品情報＿日次"/>
      <sheetName val="投信顧客口座情報＿日次"/>
      <sheetName val="投信ファンドマスタ情報＿日次"/>
      <sheetName val="銘柄別残高情報＿日次"/>
      <sheetName val="ユニット保有残高情報＿日次"/>
      <sheetName val="店顧客＿インデクス＿日次"/>
      <sheetName val="顧客＿共通属性＿月次"/>
      <sheetName val="Sheet2"/>
      <sheetName val="共同利用システム修正⇒目的別手順書（間接入力）"/>
      <sheetName val="（別紙１）変更内容"/>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別紙１（全体ｼｽﾃﾑ構成）"/>
      <sheetName val="別紙２｢営業店収益管理表｣項目別編集一覧"/>
      <sheetName val="別紙３（全体概要ﾌﾛｰ1）"/>
      <sheetName val="別紙３（全体概要ﾌﾛｰ2）"/>
      <sheetName val="データ授受一覧"/>
      <sheetName val="参照シート"/>
      <sheetName val="table詳細"/>
    </sheetNames>
    <definedNames>
      <definedName name="ワイドに"/>
      <definedName name="見やすく"/>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YFAN"/>
    </sheetNames>
    <definedNames>
      <definedName name="印刷"/>
    </defined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YFAN"/>
    </sheetNames>
    <definedNames>
      <definedName name="終了"/>
    </defined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代休・振休の取得状況"/>
      <sheetName val="休暇種類別取得累計"/>
      <sheetName val="休暇取得予定表"/>
      <sheetName val="人事課通知"/>
    </sheetNames>
    <sheetDataSet>
      <sheetData sheetId="0"/>
      <sheetData sheetId="1">
        <row r="8">
          <cell r="B8" t="str">
            <v>田中　俊和</v>
          </cell>
        </row>
        <row r="9">
          <cell r="B9" t="str">
            <v>山根　治美</v>
          </cell>
        </row>
        <row r="10">
          <cell r="B10" t="str">
            <v>林　ひとみ</v>
          </cell>
        </row>
        <row r="11">
          <cell r="B11" t="str">
            <v>日高　純二</v>
          </cell>
        </row>
        <row r="12">
          <cell r="B12" t="str">
            <v>黒崎　哲也</v>
          </cell>
        </row>
        <row r="13">
          <cell r="B13" t="str">
            <v>児玉　太一</v>
          </cell>
        </row>
        <row r="14">
          <cell r="B14" t="str">
            <v>河上　紀子</v>
          </cell>
        </row>
        <row r="15">
          <cell r="B15" t="str">
            <v>高木　麻紗</v>
          </cell>
        </row>
      </sheetData>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city.elg-front.jp/izumo2/iCityApp/ContentsEdit.do"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94067-D87C-4374-9E41-21EA171F63BB}">
  <dimension ref="A1:J34"/>
  <sheetViews>
    <sheetView tabSelected="1" view="pageBreakPreview" zoomScale="85" zoomScaleNormal="100" zoomScaleSheetLayoutView="85" workbookViewId="0">
      <selection activeCell="C16" sqref="C16"/>
    </sheetView>
  </sheetViews>
  <sheetFormatPr defaultRowHeight="18.75"/>
  <cols>
    <col min="1" max="1" width="1.625" style="46" customWidth="1"/>
    <col min="2" max="2" width="19.625" style="46" customWidth="1"/>
    <col min="3" max="3" width="7.5" style="46" customWidth="1"/>
    <col min="4" max="8" width="9.625" style="46" customWidth="1"/>
    <col min="9" max="9" width="27.625" style="46" customWidth="1"/>
    <col min="10" max="10" width="1.625" style="46" customWidth="1"/>
    <col min="11" max="16384" width="9" style="46"/>
  </cols>
  <sheetData>
    <row r="1" spans="1:10" s="42" customFormat="1" ht="33">
      <c r="A1" s="42">
        <v>1</v>
      </c>
      <c r="B1" s="155" t="s">
        <v>250</v>
      </c>
      <c r="C1" s="156"/>
      <c r="D1" s="156"/>
      <c r="E1" s="156"/>
      <c r="F1" s="156"/>
      <c r="G1" s="156"/>
      <c r="H1" s="156"/>
      <c r="I1" s="156"/>
      <c r="J1" s="42">
        <v>1</v>
      </c>
    </row>
    <row r="2" spans="1:10" ht="21.75" customHeight="1">
      <c r="A2" s="43"/>
      <c r="B2" s="132" t="s">
        <v>124</v>
      </c>
      <c r="C2" s="44"/>
      <c r="D2" s="44"/>
      <c r="E2" s="44"/>
      <c r="F2" s="44"/>
      <c r="G2" s="157"/>
      <c r="H2" s="157"/>
      <c r="I2" s="157"/>
      <c r="J2" s="45"/>
    </row>
    <row r="3" spans="1:10" ht="21.75" customHeight="1">
      <c r="A3" s="47"/>
      <c r="B3" s="126"/>
      <c r="C3" s="48"/>
      <c r="D3" s="48"/>
      <c r="E3" s="48"/>
      <c r="F3" s="48"/>
      <c r="G3" s="48"/>
      <c r="H3" s="48"/>
      <c r="I3" s="48"/>
      <c r="J3" s="49"/>
    </row>
    <row r="4" spans="1:10" ht="21.75" customHeight="1">
      <c r="A4" s="47"/>
      <c r="B4" s="126" t="s">
        <v>125</v>
      </c>
      <c r="C4" s="158" t="s">
        <v>167</v>
      </c>
      <c r="D4" s="158"/>
      <c r="E4" s="158"/>
      <c r="F4" s="158"/>
      <c r="G4" s="158"/>
      <c r="H4" s="48"/>
      <c r="I4" s="48"/>
      <c r="J4" s="49"/>
    </row>
    <row r="5" spans="1:10" ht="21.75" customHeight="1">
      <c r="A5" s="47"/>
      <c r="B5" s="126" t="s">
        <v>126</v>
      </c>
      <c r="C5" s="158" t="s">
        <v>220</v>
      </c>
      <c r="D5" s="158"/>
      <c r="E5" s="158"/>
      <c r="F5" s="158"/>
      <c r="G5" s="158"/>
      <c r="H5" s="158"/>
      <c r="I5" s="158"/>
      <c r="J5" s="49"/>
    </row>
    <row r="6" spans="1:10" ht="21.75" customHeight="1">
      <c r="A6" s="47"/>
      <c r="B6" s="126" t="s">
        <v>127</v>
      </c>
      <c r="C6" s="48" t="s">
        <v>177</v>
      </c>
      <c r="D6" s="50"/>
      <c r="E6" s="50"/>
      <c r="F6" s="51"/>
      <c r="G6" s="51"/>
      <c r="H6" s="51"/>
      <c r="I6" s="51"/>
      <c r="J6" s="49"/>
    </row>
    <row r="7" spans="1:10" ht="21.75" customHeight="1">
      <c r="A7" s="47"/>
      <c r="B7" s="51"/>
      <c r="C7" s="159" t="s">
        <v>175</v>
      </c>
      <c r="D7" s="159"/>
      <c r="E7" s="159"/>
      <c r="F7" s="159"/>
      <c r="G7" s="159"/>
      <c r="H7" s="159"/>
      <c r="I7" s="159"/>
      <c r="J7" s="49"/>
    </row>
    <row r="8" spans="1:10" ht="21.75" customHeight="1">
      <c r="A8" s="47"/>
      <c r="B8" s="51"/>
      <c r="C8" s="159" t="s">
        <v>176</v>
      </c>
      <c r="D8" s="159"/>
      <c r="E8" s="159"/>
      <c r="F8" s="159"/>
      <c r="G8" s="159"/>
      <c r="H8" s="159"/>
      <c r="I8" s="159"/>
      <c r="J8" s="49"/>
    </row>
    <row r="9" spans="1:10" ht="21.75" customHeight="1">
      <c r="A9" s="47"/>
      <c r="B9" s="126" t="s">
        <v>230</v>
      </c>
      <c r="C9" s="48" t="s">
        <v>251</v>
      </c>
      <c r="D9" s="48"/>
      <c r="E9" s="48"/>
      <c r="F9" s="48"/>
      <c r="G9" s="48"/>
      <c r="H9" s="48"/>
      <c r="I9" s="48"/>
      <c r="J9" s="49"/>
    </row>
    <row r="10" spans="1:10" ht="21.75" customHeight="1">
      <c r="A10" s="47"/>
      <c r="B10" s="126"/>
      <c r="C10" s="48" t="s">
        <v>178</v>
      </c>
      <c r="D10" s="48"/>
      <c r="E10" s="48"/>
      <c r="F10" s="48"/>
      <c r="G10" s="48"/>
      <c r="H10" s="48"/>
      <c r="I10" s="48"/>
      <c r="J10" s="49"/>
    </row>
    <row r="11" spans="1:10" ht="21.75" customHeight="1">
      <c r="A11" s="47"/>
      <c r="B11" s="126" t="s">
        <v>231</v>
      </c>
      <c r="C11" s="48" t="s">
        <v>221</v>
      </c>
      <c r="D11" s="48"/>
      <c r="E11" s="48"/>
      <c r="F11" s="48"/>
      <c r="G11" s="48"/>
      <c r="H11" s="48"/>
      <c r="I11" s="48"/>
      <c r="J11" s="49"/>
    </row>
    <row r="12" spans="1:10" ht="21.75" customHeight="1">
      <c r="A12" s="47"/>
      <c r="B12" s="130" t="s">
        <v>232</v>
      </c>
      <c r="C12" s="48" t="s">
        <v>222</v>
      </c>
      <c r="D12" s="52"/>
      <c r="E12" s="52"/>
      <c r="F12" s="52"/>
      <c r="G12" s="52"/>
      <c r="H12" s="52"/>
      <c r="I12" s="52"/>
      <c r="J12" s="49"/>
    </row>
    <row r="13" spans="1:10" ht="21.75" customHeight="1">
      <c r="A13" s="47"/>
      <c r="B13" s="126"/>
      <c r="C13" s="48" t="s">
        <v>249</v>
      </c>
      <c r="D13" s="52"/>
      <c r="E13" s="52"/>
      <c r="F13" s="52"/>
      <c r="G13" s="52"/>
      <c r="H13" s="52"/>
      <c r="I13" s="52"/>
      <c r="J13" s="49"/>
    </row>
    <row r="14" spans="1:10" s="95" customFormat="1" ht="21.75" customHeight="1">
      <c r="A14" s="47"/>
      <c r="B14" s="126"/>
      <c r="C14" s="94" t="s">
        <v>223</v>
      </c>
      <c r="D14" s="52"/>
      <c r="E14" s="52"/>
      <c r="F14" s="52"/>
      <c r="G14" s="52"/>
      <c r="H14" s="52"/>
      <c r="I14" s="52"/>
      <c r="J14" s="49"/>
    </row>
    <row r="15" spans="1:10" ht="21.75" customHeight="1">
      <c r="A15" s="47"/>
      <c r="B15" s="126"/>
      <c r="C15" s="48" t="s">
        <v>224</v>
      </c>
      <c r="D15" s="52"/>
      <c r="E15" s="52"/>
      <c r="F15" s="52"/>
      <c r="G15" s="52"/>
      <c r="H15" s="52"/>
      <c r="I15" s="52"/>
      <c r="J15" s="49"/>
    </row>
    <row r="16" spans="1:10" ht="21.75" customHeight="1">
      <c r="A16" s="47"/>
      <c r="B16" s="126"/>
      <c r="C16" s="48" t="s">
        <v>226</v>
      </c>
      <c r="J16" s="49"/>
    </row>
    <row r="17" spans="1:10" s="116" customFormat="1" ht="21.75" customHeight="1">
      <c r="A17" s="47"/>
      <c r="B17" s="126"/>
      <c r="C17" s="115" t="s">
        <v>225</v>
      </c>
      <c r="J17" s="49"/>
    </row>
    <row r="18" spans="1:10" ht="21.75" customHeight="1">
      <c r="A18" s="47"/>
      <c r="B18" s="126" t="s">
        <v>233</v>
      </c>
      <c r="C18" s="52" t="s">
        <v>234</v>
      </c>
      <c r="D18" s="52"/>
      <c r="E18" s="52"/>
      <c r="F18" s="52"/>
      <c r="G18" s="52"/>
      <c r="H18" s="52"/>
      <c r="I18" s="52"/>
      <c r="J18" s="49"/>
    </row>
    <row r="19" spans="1:10" ht="21.75" customHeight="1">
      <c r="A19" s="47"/>
      <c r="B19" s="133"/>
      <c r="C19" s="153" t="s">
        <v>255</v>
      </c>
      <c r="D19" s="154"/>
      <c r="E19" s="154"/>
      <c r="F19" s="154"/>
      <c r="G19" s="154"/>
      <c r="H19" s="154"/>
      <c r="I19" s="154"/>
      <c r="J19" s="49"/>
    </row>
    <row r="20" spans="1:10" s="116" customFormat="1" ht="21.75" customHeight="1">
      <c r="A20" s="47"/>
      <c r="B20" s="133"/>
      <c r="C20" s="151" t="s">
        <v>228</v>
      </c>
      <c r="D20" s="152"/>
      <c r="E20" s="129" t="s">
        <v>227</v>
      </c>
      <c r="J20" s="49"/>
    </row>
    <row r="21" spans="1:10" ht="21.75" customHeight="1">
      <c r="A21" s="47"/>
      <c r="B21" s="126" t="s">
        <v>235</v>
      </c>
      <c r="C21" s="131" t="s">
        <v>229</v>
      </c>
      <c r="D21" s="52"/>
      <c r="E21" s="52"/>
      <c r="F21" s="52"/>
      <c r="G21" s="52"/>
      <c r="H21" s="52"/>
      <c r="I21" s="52"/>
      <c r="J21" s="49"/>
    </row>
    <row r="22" spans="1:10" ht="21.75" customHeight="1">
      <c r="A22" s="47"/>
      <c r="B22" s="126" t="s">
        <v>236</v>
      </c>
      <c r="C22" s="48" t="s">
        <v>260</v>
      </c>
      <c r="J22" s="49"/>
    </row>
    <row r="23" spans="1:10" ht="21.75" customHeight="1">
      <c r="A23" s="47"/>
      <c r="B23" s="126"/>
      <c r="C23" s="48" t="s">
        <v>128</v>
      </c>
      <c r="J23" s="49"/>
    </row>
    <row r="24" spans="1:10" ht="21.75" customHeight="1">
      <c r="A24" s="47"/>
      <c r="B24" s="126"/>
      <c r="C24" s="48" t="s">
        <v>129</v>
      </c>
      <c r="J24" s="49"/>
    </row>
    <row r="25" spans="1:10" ht="21.75" customHeight="1">
      <c r="A25" s="47"/>
      <c r="B25" s="126" t="s">
        <v>252</v>
      </c>
      <c r="J25" s="49"/>
    </row>
    <row r="26" spans="1:10" ht="21.75" customHeight="1">
      <c r="A26" s="47"/>
      <c r="B26" s="126"/>
      <c r="C26" s="46" t="s">
        <v>130</v>
      </c>
      <c r="J26" s="49"/>
    </row>
    <row r="27" spans="1:10" ht="21.75" customHeight="1">
      <c r="A27" s="47"/>
      <c r="B27" s="126"/>
      <c r="C27" s="48" t="s">
        <v>179</v>
      </c>
      <c r="J27" s="49"/>
    </row>
    <row r="28" spans="1:10" ht="21.75" customHeight="1">
      <c r="A28" s="47"/>
      <c r="B28" s="126" t="s">
        <v>253</v>
      </c>
      <c r="J28" s="49"/>
    </row>
    <row r="29" spans="1:10" ht="21.75" customHeight="1">
      <c r="A29" s="47"/>
      <c r="B29" s="126"/>
      <c r="C29" s="46" t="s">
        <v>180</v>
      </c>
      <c r="J29" s="49"/>
    </row>
    <row r="30" spans="1:10" ht="21.75" customHeight="1">
      <c r="A30" s="47"/>
      <c r="B30" s="126"/>
      <c r="C30" s="46" t="s">
        <v>181</v>
      </c>
      <c r="J30" s="49"/>
    </row>
    <row r="31" spans="1:10" ht="21.75" customHeight="1">
      <c r="A31" s="47"/>
      <c r="B31" s="126" t="s">
        <v>254</v>
      </c>
      <c r="C31" s="54"/>
      <c r="D31" s="54"/>
      <c r="E31" s="54"/>
      <c r="F31" s="54"/>
      <c r="G31" s="54"/>
      <c r="H31" s="54"/>
      <c r="I31" s="54"/>
      <c r="J31" s="49"/>
    </row>
    <row r="32" spans="1:10" ht="21.75" customHeight="1">
      <c r="A32" s="47"/>
      <c r="B32" s="126"/>
      <c r="C32" s="53" t="s">
        <v>182</v>
      </c>
      <c r="D32" s="53"/>
      <c r="E32" s="53"/>
      <c r="F32" s="53"/>
      <c r="G32" s="53"/>
      <c r="H32" s="53"/>
      <c r="I32" s="53"/>
      <c r="J32" s="49"/>
    </row>
    <row r="33" spans="1:10" ht="21.75" customHeight="1">
      <c r="A33" s="47"/>
      <c r="B33" s="126"/>
      <c r="C33" s="53" t="s">
        <v>237</v>
      </c>
      <c r="D33" s="53"/>
      <c r="E33" s="53"/>
      <c r="F33" s="53"/>
      <c r="G33" s="53"/>
      <c r="H33" s="53"/>
      <c r="I33" s="53"/>
      <c r="J33" s="49"/>
    </row>
    <row r="34" spans="1:10" ht="21.75" customHeight="1">
      <c r="A34" s="55"/>
      <c r="B34" s="134"/>
      <c r="C34" s="57"/>
      <c r="D34" s="57"/>
      <c r="E34" s="57"/>
      <c r="F34" s="57"/>
      <c r="G34" s="57"/>
      <c r="H34" s="57"/>
      <c r="I34" s="57"/>
      <c r="J34" s="58"/>
    </row>
  </sheetData>
  <mergeCells count="8">
    <mergeCell ref="C20:D20"/>
    <mergeCell ref="C19:I19"/>
    <mergeCell ref="B1:I1"/>
    <mergeCell ref="G2:I2"/>
    <mergeCell ref="C4:G4"/>
    <mergeCell ref="C5:I5"/>
    <mergeCell ref="C7:I7"/>
    <mergeCell ref="C8:I8"/>
  </mergeCells>
  <phoneticPr fontId="18"/>
  <hyperlinks>
    <hyperlink ref="E20" r:id="rId1" xr:uid="{E7A4508E-5EAC-4273-8AA5-FD9639FD9982}"/>
  </hyperlinks>
  <printOptions horizontalCentered="1" verticalCentered="1"/>
  <pageMargins left="0.11811023622047245" right="0.11811023622047245" top="0.35433070866141736" bottom="0.35433070866141736" header="0.31496062992125984" footer="0.31496062992125984"/>
  <pageSetup paperSize="9" scale="86" orientation="portrait"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20710-46DC-46AF-B55E-FE84A8F26202}">
  <dimension ref="A1:CI70"/>
  <sheetViews>
    <sheetView view="pageBreakPreview" zoomScale="55" zoomScaleNormal="70" zoomScaleSheetLayoutView="55" workbookViewId="0">
      <selection activeCell="AV1" sqref="AV1"/>
    </sheetView>
  </sheetViews>
  <sheetFormatPr defaultColWidth="3" defaultRowHeight="18.75"/>
  <cols>
    <col min="1" max="24" width="3" style="22"/>
    <col min="25" max="42" width="3" style="40"/>
    <col min="43" max="16384" width="3" style="22"/>
  </cols>
  <sheetData>
    <row r="1" spans="1:48" s="40" customFormat="1">
      <c r="AV1" s="511" t="s">
        <v>294</v>
      </c>
    </row>
    <row r="2" spans="1:48">
      <c r="A2" s="236" t="s">
        <v>209</v>
      </c>
      <c r="B2" s="236"/>
      <c r="C2" s="236"/>
      <c r="D2" s="236"/>
      <c r="E2" s="236"/>
      <c r="F2" s="236"/>
      <c r="G2" s="236"/>
      <c r="H2" s="236"/>
      <c r="I2" s="236"/>
      <c r="J2" s="236"/>
      <c r="K2" s="236"/>
      <c r="L2" s="236"/>
      <c r="M2" s="236"/>
      <c r="N2" s="236"/>
      <c r="O2" s="236"/>
      <c r="P2" s="236"/>
      <c r="Q2" s="236"/>
      <c r="R2" s="236"/>
      <c r="S2" s="236"/>
      <c r="T2" s="309"/>
      <c r="U2" s="309"/>
      <c r="V2" s="309"/>
      <c r="W2" s="309"/>
      <c r="X2" s="309"/>
      <c r="Y2" s="309"/>
      <c r="Z2" s="309"/>
      <c r="AA2" s="309"/>
      <c r="AB2" s="309"/>
      <c r="AC2" s="309"/>
      <c r="AD2" s="309"/>
      <c r="AE2" s="309"/>
      <c r="AF2" s="309"/>
      <c r="AG2" s="309"/>
      <c r="AH2" s="309"/>
      <c r="AI2" s="309"/>
      <c r="AJ2" s="309"/>
      <c r="AK2" s="309"/>
      <c r="AL2" s="309"/>
      <c r="AM2" s="309"/>
      <c r="AN2" s="309"/>
      <c r="AO2" s="309"/>
      <c r="AP2" s="309"/>
      <c r="AQ2" s="309"/>
      <c r="AR2" s="309"/>
      <c r="AS2" s="309"/>
      <c r="AT2" s="309"/>
      <c r="AU2" s="309"/>
      <c r="AV2" s="309"/>
    </row>
    <row r="3" spans="1:48">
      <c r="A3" s="236"/>
      <c r="B3" s="236"/>
      <c r="C3" s="236"/>
      <c r="D3" s="236"/>
      <c r="E3" s="236"/>
      <c r="F3" s="236"/>
      <c r="G3" s="236"/>
      <c r="H3" s="236"/>
      <c r="I3" s="236"/>
      <c r="J3" s="236"/>
      <c r="K3" s="236"/>
      <c r="L3" s="236"/>
      <c r="M3" s="236"/>
      <c r="N3" s="236"/>
      <c r="O3" s="236"/>
      <c r="P3" s="236"/>
      <c r="Q3" s="236"/>
      <c r="R3" s="236"/>
      <c r="S3" s="236"/>
      <c r="T3" s="309"/>
      <c r="U3" s="309"/>
      <c r="V3" s="309"/>
      <c r="W3" s="309"/>
      <c r="X3" s="309"/>
      <c r="Y3" s="309"/>
      <c r="Z3" s="309"/>
      <c r="AA3" s="309"/>
      <c r="AB3" s="309"/>
      <c r="AC3" s="309"/>
      <c r="AD3" s="309"/>
      <c r="AE3" s="309"/>
      <c r="AF3" s="309"/>
      <c r="AG3" s="309"/>
      <c r="AH3" s="309"/>
      <c r="AI3" s="309"/>
      <c r="AJ3" s="309"/>
      <c r="AK3" s="309"/>
      <c r="AL3" s="309"/>
      <c r="AM3" s="309"/>
      <c r="AN3" s="309"/>
      <c r="AO3" s="309"/>
      <c r="AP3" s="309"/>
      <c r="AQ3" s="309"/>
      <c r="AR3" s="309"/>
      <c r="AS3" s="309"/>
      <c r="AT3" s="309"/>
      <c r="AU3" s="309"/>
      <c r="AV3" s="309"/>
    </row>
    <row r="4" spans="1:48">
      <c r="A4" s="40"/>
      <c r="B4" s="40"/>
      <c r="C4" s="40"/>
      <c r="D4" s="40"/>
      <c r="E4" s="40"/>
      <c r="F4" s="40"/>
      <c r="G4" s="40"/>
      <c r="H4" s="40"/>
      <c r="I4" s="40"/>
      <c r="J4" s="40"/>
      <c r="K4" s="40"/>
      <c r="L4" s="40"/>
      <c r="M4" s="40"/>
      <c r="N4" s="40"/>
      <c r="O4" s="40"/>
      <c r="P4" s="40"/>
      <c r="Q4" s="40"/>
      <c r="R4" s="40"/>
      <c r="S4" s="40"/>
      <c r="T4" s="40"/>
      <c r="U4" s="40"/>
      <c r="V4" s="237" t="s">
        <v>212</v>
      </c>
      <c r="W4" s="237"/>
      <c r="X4" s="237"/>
      <c r="Y4" s="237"/>
      <c r="Z4" s="237"/>
      <c r="AA4" s="237"/>
      <c r="AB4" s="237"/>
      <c r="AC4" s="237" t="str">
        <f>IF(様式第１号!AN10="","",様式第１号!AN10)</f>
        <v/>
      </c>
      <c r="AD4" s="237"/>
      <c r="AE4" s="237"/>
      <c r="AF4" s="237"/>
      <c r="AG4" s="237"/>
      <c r="AH4" s="237"/>
      <c r="AI4" s="237"/>
      <c r="AJ4" s="237"/>
      <c r="AK4" s="237"/>
      <c r="AL4" s="237"/>
      <c r="AM4" s="237"/>
      <c r="AN4" s="237"/>
      <c r="AO4" s="237"/>
      <c r="AP4" s="237"/>
      <c r="AQ4" s="237"/>
      <c r="AR4" s="237"/>
      <c r="AS4" s="237"/>
      <c r="AT4" s="237"/>
      <c r="AU4" s="237"/>
      <c r="AV4" s="237"/>
    </row>
    <row r="5" spans="1:48" ht="18.75" customHeight="1">
      <c r="A5" s="236" t="s">
        <v>211</v>
      </c>
      <c r="B5" s="236"/>
      <c r="C5" s="236"/>
      <c r="D5" s="236"/>
      <c r="E5" s="236"/>
      <c r="F5" s="236"/>
      <c r="G5" s="236"/>
      <c r="H5" s="236"/>
      <c r="I5" s="236"/>
      <c r="J5" s="236"/>
      <c r="K5" s="236"/>
      <c r="L5" s="236"/>
      <c r="M5" s="236"/>
      <c r="N5" s="236"/>
      <c r="O5" s="236"/>
      <c r="P5" s="40"/>
      <c r="Q5" s="40"/>
      <c r="R5" s="40"/>
      <c r="S5" s="40"/>
      <c r="T5" s="40"/>
      <c r="U5" s="40"/>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237"/>
    </row>
    <row r="6" spans="1:48" ht="18.75" customHeight="1">
      <c r="A6" s="236"/>
      <c r="B6" s="236"/>
      <c r="C6" s="236"/>
      <c r="D6" s="236"/>
      <c r="E6" s="236"/>
      <c r="F6" s="236"/>
      <c r="G6" s="236"/>
      <c r="H6" s="236"/>
      <c r="I6" s="236"/>
      <c r="J6" s="236"/>
      <c r="K6" s="236"/>
      <c r="L6" s="236"/>
      <c r="M6" s="236"/>
      <c r="N6" s="236"/>
      <c r="O6" s="236"/>
      <c r="P6" s="40"/>
      <c r="Q6" s="40"/>
      <c r="R6" s="40"/>
      <c r="S6" s="40"/>
      <c r="T6" s="40"/>
      <c r="U6" s="40"/>
      <c r="V6" s="40"/>
      <c r="W6" s="40"/>
      <c r="X6" s="40"/>
      <c r="AQ6" s="40"/>
      <c r="AR6" s="40"/>
      <c r="AS6" s="40"/>
      <c r="AT6" s="40"/>
      <c r="AU6" s="40"/>
      <c r="AV6" s="40"/>
    </row>
    <row r="7" spans="1:48" ht="18" customHeight="1">
      <c r="A7" s="112"/>
      <c r="B7" s="236" t="s">
        <v>40</v>
      </c>
      <c r="C7" s="236"/>
      <c r="D7" s="236"/>
      <c r="E7" s="236"/>
      <c r="F7" s="236"/>
      <c r="G7" s="236"/>
      <c r="H7" s="236"/>
      <c r="I7" s="236"/>
      <c r="J7" s="236"/>
      <c r="K7" s="236"/>
      <c r="L7" s="236"/>
      <c r="M7" s="236"/>
      <c r="N7" s="236"/>
      <c r="O7" s="236"/>
      <c r="P7" s="40"/>
      <c r="Q7" s="40"/>
      <c r="R7" s="40"/>
      <c r="S7" s="40"/>
      <c r="T7" s="40"/>
      <c r="U7" s="40"/>
      <c r="V7" s="40"/>
      <c r="W7" s="40"/>
      <c r="X7" s="40"/>
      <c r="AQ7" s="40"/>
      <c r="AR7" s="40"/>
      <c r="AS7" s="40"/>
      <c r="AT7" s="40"/>
      <c r="AU7" s="40"/>
      <c r="AV7" s="40"/>
    </row>
    <row r="8" spans="1:48" ht="18" customHeight="1">
      <c r="A8" s="112"/>
      <c r="B8" s="310"/>
      <c r="C8" s="310"/>
      <c r="D8" s="310"/>
      <c r="E8" s="310"/>
      <c r="F8" s="310"/>
      <c r="G8" s="310"/>
      <c r="H8" s="310"/>
      <c r="I8" s="310"/>
      <c r="J8" s="310"/>
      <c r="K8" s="310"/>
      <c r="L8" s="310"/>
      <c r="M8" s="310"/>
      <c r="N8" s="311"/>
      <c r="O8" s="311"/>
      <c r="P8" s="40"/>
      <c r="Q8" s="40"/>
      <c r="R8" s="40"/>
      <c r="S8" s="40"/>
      <c r="T8" s="40"/>
      <c r="U8" s="40"/>
      <c r="V8" s="40"/>
      <c r="W8" s="40"/>
      <c r="X8" s="40"/>
      <c r="AQ8" s="40"/>
      <c r="AR8" s="40"/>
      <c r="AS8" s="40"/>
      <c r="AT8" s="40"/>
      <c r="AU8" s="40"/>
      <c r="AV8" s="40"/>
    </row>
    <row r="9" spans="1:48" s="40" customFormat="1" ht="18.75" customHeight="1">
      <c r="B9" s="237" t="s">
        <v>0</v>
      </c>
      <c r="C9" s="238"/>
      <c r="D9" s="238"/>
      <c r="E9" s="238"/>
      <c r="F9" s="238"/>
      <c r="G9" s="238"/>
      <c r="H9" s="201"/>
      <c r="I9" s="201"/>
      <c r="J9" s="201"/>
      <c r="K9" s="201"/>
      <c r="L9" s="201"/>
      <c r="M9" s="201"/>
      <c r="N9" s="312" t="s">
        <v>215</v>
      </c>
      <c r="O9" s="312"/>
      <c r="P9" s="312"/>
      <c r="Q9" s="312"/>
      <c r="R9" s="312"/>
      <c r="S9" s="312"/>
      <c r="T9" s="312"/>
      <c r="U9" s="312"/>
      <c r="V9" s="312"/>
      <c r="W9" s="312"/>
      <c r="X9" s="312"/>
      <c r="Y9" s="312"/>
      <c r="Z9" s="312"/>
      <c r="AA9" s="312"/>
      <c r="AB9" s="312"/>
      <c r="AC9" s="312"/>
      <c r="AD9" s="201"/>
      <c r="AE9" s="201"/>
      <c r="AF9" s="201"/>
      <c r="AG9" s="201"/>
      <c r="AH9" s="201"/>
      <c r="AI9" s="201"/>
      <c r="AJ9" s="201"/>
      <c r="AK9" s="201"/>
      <c r="AL9" s="201"/>
      <c r="AM9" s="201"/>
      <c r="AN9" s="201"/>
      <c r="AO9" s="201"/>
      <c r="AP9" s="201"/>
      <c r="AQ9" s="201"/>
      <c r="AR9" s="201"/>
      <c r="AS9" s="201"/>
    </row>
    <row r="10" spans="1:48" s="40" customFormat="1" ht="18.75" customHeight="1">
      <c r="B10" s="238"/>
      <c r="C10" s="238"/>
      <c r="D10" s="238"/>
      <c r="E10" s="238"/>
      <c r="F10" s="238"/>
      <c r="G10" s="238"/>
      <c r="H10" s="201"/>
      <c r="I10" s="201"/>
      <c r="J10" s="201"/>
      <c r="K10" s="201"/>
      <c r="L10" s="201"/>
      <c r="M10" s="201"/>
      <c r="N10" s="312"/>
      <c r="O10" s="312"/>
      <c r="P10" s="312"/>
      <c r="Q10" s="312"/>
      <c r="R10" s="312"/>
      <c r="S10" s="312"/>
      <c r="T10" s="312"/>
      <c r="U10" s="312"/>
      <c r="V10" s="312"/>
      <c r="W10" s="312"/>
      <c r="X10" s="312"/>
      <c r="Y10" s="312"/>
      <c r="Z10" s="312"/>
      <c r="AA10" s="312"/>
      <c r="AB10" s="312"/>
      <c r="AC10" s="312"/>
      <c r="AD10" s="201"/>
      <c r="AE10" s="201"/>
      <c r="AF10" s="201"/>
      <c r="AG10" s="201"/>
      <c r="AH10" s="201"/>
      <c r="AI10" s="201"/>
      <c r="AJ10" s="201"/>
      <c r="AK10" s="201"/>
      <c r="AL10" s="201"/>
      <c r="AM10" s="201"/>
      <c r="AN10" s="201"/>
      <c r="AO10" s="201"/>
      <c r="AP10" s="201"/>
      <c r="AQ10" s="201"/>
      <c r="AR10" s="201"/>
      <c r="AS10" s="201"/>
    </row>
    <row r="11" spans="1:48" s="40" customFormat="1" ht="18.75" customHeight="1">
      <c r="B11" s="238" t="s">
        <v>41</v>
      </c>
      <c r="C11" s="238"/>
      <c r="D11" s="238"/>
      <c r="E11" s="238"/>
      <c r="F11" s="238"/>
      <c r="G11" s="238"/>
      <c r="H11" s="201"/>
      <c r="I11" s="201"/>
      <c r="J11" s="201"/>
      <c r="K11" s="201"/>
      <c r="L11" s="201"/>
      <c r="M11" s="201"/>
      <c r="N11" s="312" t="s">
        <v>216</v>
      </c>
      <c r="O11" s="312"/>
      <c r="P11" s="312"/>
      <c r="Q11" s="312"/>
      <c r="R11" s="312"/>
      <c r="S11" s="312"/>
      <c r="T11" s="312"/>
      <c r="U11" s="312"/>
      <c r="V11" s="312"/>
      <c r="W11" s="312"/>
      <c r="X11" s="312"/>
      <c r="Y11" s="312"/>
      <c r="Z11" s="312"/>
      <c r="AA11" s="312"/>
      <c r="AB11" s="312"/>
      <c r="AC11" s="312"/>
      <c r="AD11" s="201"/>
      <c r="AE11" s="201"/>
      <c r="AF11" s="201"/>
      <c r="AG11" s="201"/>
      <c r="AH11" s="201"/>
      <c r="AI11" s="201"/>
      <c r="AJ11" s="201"/>
      <c r="AK11" s="201"/>
      <c r="AL11" s="201"/>
      <c r="AM11" s="201"/>
      <c r="AN11" s="201"/>
      <c r="AO11" s="201"/>
      <c r="AP11" s="201"/>
      <c r="AQ11" s="201"/>
      <c r="AR11" s="201"/>
      <c r="AS11" s="201"/>
    </row>
    <row r="12" spans="1:48" s="40" customFormat="1" ht="18.75" customHeight="1">
      <c r="B12" s="238"/>
      <c r="C12" s="238"/>
      <c r="D12" s="238"/>
      <c r="E12" s="238"/>
      <c r="F12" s="238"/>
      <c r="G12" s="238"/>
      <c r="H12" s="201"/>
      <c r="I12" s="201"/>
      <c r="J12" s="201"/>
      <c r="K12" s="201"/>
      <c r="L12" s="201"/>
      <c r="M12" s="201"/>
      <c r="N12" s="312"/>
      <c r="O12" s="312"/>
      <c r="P12" s="312"/>
      <c r="Q12" s="312"/>
      <c r="R12" s="312"/>
      <c r="S12" s="312"/>
      <c r="T12" s="312"/>
      <c r="U12" s="312"/>
      <c r="V12" s="312"/>
      <c r="W12" s="312"/>
      <c r="X12" s="312"/>
      <c r="Y12" s="312"/>
      <c r="Z12" s="312"/>
      <c r="AA12" s="312"/>
      <c r="AB12" s="312"/>
      <c r="AC12" s="312"/>
      <c r="AD12" s="201"/>
      <c r="AE12" s="201"/>
      <c r="AF12" s="201"/>
      <c r="AG12" s="201"/>
      <c r="AH12" s="201"/>
      <c r="AI12" s="201"/>
      <c r="AJ12" s="201"/>
      <c r="AK12" s="201"/>
      <c r="AL12" s="201"/>
      <c r="AM12" s="201"/>
      <c r="AN12" s="201"/>
      <c r="AO12" s="201"/>
      <c r="AP12" s="201"/>
      <c r="AQ12" s="201"/>
      <c r="AR12" s="201"/>
      <c r="AS12" s="201"/>
    </row>
    <row r="13" spans="1:48" s="40" customFormat="1"/>
    <row r="14" spans="1:48" s="40" customFormat="1"/>
    <row r="15" spans="1:48">
      <c r="A15" s="444" t="s">
        <v>1</v>
      </c>
      <c r="B15" s="352"/>
      <c r="C15" s="352"/>
      <c r="D15" s="352"/>
      <c r="E15" s="360"/>
      <c r="F15" s="360"/>
      <c r="G15" s="444"/>
      <c r="H15" s="445"/>
      <c r="I15" s="445"/>
      <c r="J15" s="352" t="s">
        <v>50</v>
      </c>
      <c r="K15" s="352"/>
      <c r="L15" s="352"/>
      <c r="M15" s="352" t="s">
        <v>52</v>
      </c>
      <c r="N15" s="352"/>
      <c r="O15" s="352"/>
      <c r="P15" s="352" t="s">
        <v>53</v>
      </c>
      <c r="Q15" s="352"/>
      <c r="R15" s="352"/>
      <c r="S15" s="352" t="s">
        <v>54</v>
      </c>
      <c r="T15" s="352"/>
      <c r="U15" s="352"/>
      <c r="V15" s="352" t="s">
        <v>55</v>
      </c>
      <c r="W15" s="352"/>
      <c r="X15" s="352"/>
      <c r="Y15" s="352" t="s">
        <v>56</v>
      </c>
      <c r="Z15" s="352"/>
      <c r="AA15" s="352"/>
      <c r="AB15" s="352" t="s">
        <v>118</v>
      </c>
      <c r="AC15" s="352"/>
      <c r="AD15" s="352"/>
      <c r="AE15" s="352" t="s">
        <v>119</v>
      </c>
      <c r="AF15" s="352"/>
      <c r="AG15" s="352"/>
      <c r="AH15" s="352" t="s">
        <v>120</v>
      </c>
      <c r="AI15" s="352"/>
      <c r="AJ15" s="352"/>
      <c r="AK15" s="352" t="s">
        <v>121</v>
      </c>
      <c r="AL15" s="352"/>
      <c r="AM15" s="352"/>
      <c r="AN15" s="352" t="s">
        <v>122</v>
      </c>
      <c r="AO15" s="352"/>
      <c r="AP15" s="352"/>
      <c r="AQ15" s="352" t="s">
        <v>123</v>
      </c>
      <c r="AR15" s="352"/>
      <c r="AS15" s="352"/>
      <c r="AT15" s="352" t="s">
        <v>12</v>
      </c>
      <c r="AU15" s="352"/>
      <c r="AV15" s="352"/>
    </row>
    <row r="16" spans="1:48">
      <c r="A16" s="352" t="s">
        <v>51</v>
      </c>
      <c r="B16" s="352"/>
      <c r="C16" s="352"/>
      <c r="D16" s="352"/>
      <c r="E16" s="360"/>
      <c r="F16" s="360"/>
      <c r="G16" s="352" t="s">
        <v>26</v>
      </c>
      <c r="H16" s="360"/>
      <c r="I16" s="360"/>
      <c r="J16" s="380"/>
      <c r="K16" s="381"/>
      <c r="L16" s="381"/>
      <c r="M16" s="380"/>
      <c r="N16" s="381"/>
      <c r="O16" s="381"/>
      <c r="P16" s="380"/>
      <c r="Q16" s="381"/>
      <c r="R16" s="381"/>
      <c r="S16" s="380"/>
      <c r="T16" s="381"/>
      <c r="U16" s="381"/>
      <c r="V16" s="380"/>
      <c r="W16" s="381"/>
      <c r="X16" s="381"/>
      <c r="Y16" s="402"/>
      <c r="Z16" s="381"/>
      <c r="AA16" s="381"/>
      <c r="AB16" s="402"/>
      <c r="AC16" s="381"/>
      <c r="AD16" s="381"/>
      <c r="AE16" s="402"/>
      <c r="AF16" s="381"/>
      <c r="AG16" s="381"/>
      <c r="AH16" s="402"/>
      <c r="AI16" s="381"/>
      <c r="AJ16" s="381"/>
      <c r="AK16" s="402"/>
      <c r="AL16" s="381"/>
      <c r="AM16" s="381"/>
      <c r="AN16" s="402"/>
      <c r="AO16" s="381"/>
      <c r="AP16" s="381"/>
      <c r="AQ16" s="402"/>
      <c r="AR16" s="381"/>
      <c r="AS16" s="381"/>
      <c r="AT16" s="403">
        <f>SUM(J16:AS16)</f>
        <v>0</v>
      </c>
      <c r="AU16" s="404"/>
      <c r="AV16" s="404"/>
    </row>
    <row r="17" spans="1:87">
      <c r="A17" s="298" t="s">
        <v>107</v>
      </c>
      <c r="B17" s="299"/>
      <c r="C17" s="299"/>
      <c r="D17" s="299"/>
      <c r="E17" s="300"/>
      <c r="F17" s="301"/>
      <c r="G17" s="40"/>
      <c r="H17" s="40"/>
      <c r="I17" s="40"/>
      <c r="J17" s="375"/>
      <c r="K17" s="376"/>
      <c r="L17" s="377"/>
      <c r="M17" s="375"/>
      <c r="N17" s="376"/>
      <c r="O17" s="377"/>
      <c r="P17" s="375"/>
      <c r="Q17" s="376"/>
      <c r="R17" s="377"/>
      <c r="S17" s="375"/>
      <c r="T17" s="376"/>
      <c r="U17" s="377"/>
      <c r="V17" s="375"/>
      <c r="W17" s="376"/>
      <c r="X17" s="377"/>
      <c r="Y17" s="375"/>
      <c r="Z17" s="376"/>
      <c r="AA17" s="377"/>
      <c r="AB17" s="375"/>
      <c r="AC17" s="376"/>
      <c r="AD17" s="377"/>
      <c r="AE17" s="375"/>
      <c r="AF17" s="376"/>
      <c r="AG17" s="377"/>
      <c r="AH17" s="375"/>
      <c r="AI17" s="376"/>
      <c r="AJ17" s="377"/>
      <c r="AK17" s="375"/>
      <c r="AL17" s="376"/>
      <c r="AM17" s="377"/>
      <c r="AN17" s="375"/>
      <c r="AO17" s="376"/>
      <c r="AP17" s="377"/>
      <c r="AQ17" s="375"/>
      <c r="AR17" s="376"/>
      <c r="AS17" s="377"/>
      <c r="AT17" s="378" t="s">
        <v>68</v>
      </c>
      <c r="AU17" s="378"/>
      <c r="AV17" s="378"/>
    </row>
    <row r="18" spans="1:87" s="40" customFormat="1">
      <c r="A18" s="298" t="s">
        <v>106</v>
      </c>
      <c r="B18" s="299"/>
      <c r="C18" s="299"/>
      <c r="D18" s="299"/>
      <c r="E18" s="300"/>
      <c r="F18" s="301"/>
      <c r="J18" s="305"/>
      <c r="K18" s="350"/>
      <c r="L18" s="351"/>
      <c r="M18" s="305"/>
      <c r="N18" s="350"/>
      <c r="O18" s="351"/>
      <c r="P18" s="305"/>
      <c r="Q18" s="350"/>
      <c r="R18" s="351"/>
      <c r="S18" s="305"/>
      <c r="T18" s="350"/>
      <c r="U18" s="351"/>
      <c r="V18" s="305"/>
      <c r="W18" s="350"/>
      <c r="X18" s="351"/>
      <c r="Y18" s="305"/>
      <c r="Z18" s="350"/>
      <c r="AA18" s="351"/>
      <c r="AB18" s="305"/>
      <c r="AC18" s="350"/>
      <c r="AD18" s="351"/>
      <c r="AE18" s="305"/>
      <c r="AF18" s="350"/>
      <c r="AG18" s="351"/>
      <c r="AH18" s="305"/>
      <c r="AI18" s="350"/>
      <c r="AJ18" s="351"/>
      <c r="AK18" s="305"/>
      <c r="AL18" s="350"/>
      <c r="AM18" s="351"/>
      <c r="AN18" s="305"/>
      <c r="AO18" s="350"/>
      <c r="AP18" s="351"/>
      <c r="AQ18" s="305"/>
      <c r="AR18" s="350"/>
      <c r="AS18" s="351"/>
      <c r="AT18" s="378"/>
      <c r="AU18" s="378"/>
      <c r="AV18" s="378"/>
    </row>
    <row r="19" spans="1:87">
      <c r="A19" s="298" t="s">
        <v>23</v>
      </c>
      <c r="B19" s="299"/>
      <c r="C19" s="299"/>
      <c r="D19" s="299"/>
      <c r="E19" s="300"/>
      <c r="F19" s="301"/>
      <c r="G19" s="40"/>
      <c r="H19" s="40"/>
      <c r="I19" s="40"/>
      <c r="J19" s="357" t="str">
        <f>IFERROR(INDEX(検針日カレンダー!$D$4:$D$99999,MATCH(J18,検針日カレンダー!$C$4:$C$99999,0)),"")</f>
        <v/>
      </c>
      <c r="K19" s="358"/>
      <c r="L19" s="359"/>
      <c r="M19" s="357" t="str">
        <f>IFERROR(INDEX(検針日カレンダー!$D$4:$D$99999,MATCH(M18,検針日カレンダー!$C$4:$C$99999,0)),"")</f>
        <v/>
      </c>
      <c r="N19" s="358"/>
      <c r="O19" s="359"/>
      <c r="P19" s="357" t="str">
        <f>IFERROR(INDEX(検針日カレンダー!$D$4:$D$99999,MATCH(P18,検針日カレンダー!$C$4:$C$99999,0)),"")</f>
        <v/>
      </c>
      <c r="Q19" s="358"/>
      <c r="R19" s="359"/>
      <c r="S19" s="357" t="str">
        <f>IFERROR(INDEX(検針日カレンダー!$D$4:$D$99999,MATCH(S18,検針日カレンダー!$C$4:$C$99999,0)),"")</f>
        <v/>
      </c>
      <c r="T19" s="358"/>
      <c r="U19" s="359"/>
      <c r="V19" s="357" t="str">
        <f>IFERROR(INDEX(検針日カレンダー!$D$4:$D$99999,MATCH(V18,検針日カレンダー!$C$4:$C$99999,0)),"")</f>
        <v/>
      </c>
      <c r="W19" s="358"/>
      <c r="X19" s="359"/>
      <c r="Y19" s="357" t="str">
        <f>IFERROR(INDEX(検針日カレンダー!$D$4:$D$99999,MATCH(Y18,検針日カレンダー!$C$4:$C$99999,0)),"")</f>
        <v/>
      </c>
      <c r="Z19" s="358"/>
      <c r="AA19" s="359"/>
      <c r="AB19" s="357" t="str">
        <f>IFERROR(INDEX(検針日カレンダー!$D$4:$D$99999,MATCH(AB18,検針日カレンダー!$C$4:$C$99999,0)),"")</f>
        <v/>
      </c>
      <c r="AC19" s="358"/>
      <c r="AD19" s="359"/>
      <c r="AE19" s="357" t="str">
        <f>IFERROR(INDEX(検針日カレンダー!$D$4:$D$99999,MATCH(AE18,検針日カレンダー!$C$4:$C$99999,0)),"")</f>
        <v/>
      </c>
      <c r="AF19" s="358"/>
      <c r="AG19" s="359"/>
      <c r="AH19" s="357" t="str">
        <f>IFERROR(INDEX(検針日カレンダー!$D$4:$D$99999,MATCH(AH18,検針日カレンダー!$C$4:$C$99999,0)),"")</f>
        <v/>
      </c>
      <c r="AI19" s="358"/>
      <c r="AJ19" s="359"/>
      <c r="AK19" s="357" t="str">
        <f>IFERROR(INDEX(検針日カレンダー!$D$4:$D$99999,MATCH(AK18,検針日カレンダー!$C$4:$C$99999,0)),"")</f>
        <v/>
      </c>
      <c r="AL19" s="358"/>
      <c r="AM19" s="359"/>
      <c r="AN19" s="357" t="str">
        <f>IFERROR(INDEX(検針日カレンダー!$D$4:$D$99999,MATCH(AN18,検針日カレンダー!$C$4:$C$99999,0)),"")</f>
        <v/>
      </c>
      <c r="AO19" s="358"/>
      <c r="AP19" s="359"/>
      <c r="AQ19" s="357" t="str">
        <f>IFERROR(INDEX(検針日カレンダー!$D$4:$D$99999,MATCH(AQ18,検針日カレンダー!$C$4:$C$99999,0)),"")</f>
        <v/>
      </c>
      <c r="AR19" s="358"/>
      <c r="AS19" s="359"/>
      <c r="AT19" s="378"/>
      <c r="AU19" s="378"/>
      <c r="AV19" s="378"/>
    </row>
    <row r="20" spans="1:87">
      <c r="A20" s="298" t="s">
        <v>24</v>
      </c>
      <c r="B20" s="299"/>
      <c r="C20" s="299"/>
      <c r="D20" s="299"/>
      <c r="E20" s="300"/>
      <c r="F20" s="301"/>
      <c r="G20" s="40"/>
      <c r="H20" s="40"/>
      <c r="I20" s="40"/>
      <c r="J20" s="357" t="str">
        <f>IF(J18="","",J18-1)</f>
        <v/>
      </c>
      <c r="K20" s="358"/>
      <c r="L20" s="359"/>
      <c r="M20" s="357" t="str">
        <f t="shared" ref="M20" si="0">IF(M18="","",M18-1)</f>
        <v/>
      </c>
      <c r="N20" s="358"/>
      <c r="O20" s="359"/>
      <c r="P20" s="357" t="str">
        <f t="shared" ref="P20" si="1">IF(P18="","",P18-1)</f>
        <v/>
      </c>
      <c r="Q20" s="358"/>
      <c r="R20" s="359"/>
      <c r="S20" s="357" t="str">
        <f t="shared" ref="S20" si="2">IF(S18="","",S18-1)</f>
        <v/>
      </c>
      <c r="T20" s="358"/>
      <c r="U20" s="359"/>
      <c r="V20" s="357" t="str">
        <f t="shared" ref="V20" si="3">IF(V18="","",V18-1)</f>
        <v/>
      </c>
      <c r="W20" s="358"/>
      <c r="X20" s="359"/>
      <c r="Y20" s="357" t="str">
        <f t="shared" ref="Y20" si="4">IF(Y18="","",Y18-1)</f>
        <v/>
      </c>
      <c r="Z20" s="358"/>
      <c r="AA20" s="359"/>
      <c r="AB20" s="357" t="str">
        <f t="shared" ref="AB20" si="5">IF(AB18="","",AB18-1)</f>
        <v/>
      </c>
      <c r="AC20" s="358"/>
      <c r="AD20" s="359"/>
      <c r="AE20" s="357" t="str">
        <f t="shared" ref="AE20" si="6">IF(AE18="","",AE18-1)</f>
        <v/>
      </c>
      <c r="AF20" s="358"/>
      <c r="AG20" s="359"/>
      <c r="AH20" s="357" t="str">
        <f t="shared" ref="AH20" si="7">IF(AH18="","",AH18-1)</f>
        <v/>
      </c>
      <c r="AI20" s="358"/>
      <c r="AJ20" s="359"/>
      <c r="AK20" s="357" t="str">
        <f t="shared" ref="AK20" si="8">IF(AK18="","",AK18-1)</f>
        <v/>
      </c>
      <c r="AL20" s="358"/>
      <c r="AM20" s="359"/>
      <c r="AN20" s="357" t="str">
        <f t="shared" ref="AN20" si="9">IF(AN18="","",AN18-1)</f>
        <v/>
      </c>
      <c r="AO20" s="358"/>
      <c r="AP20" s="359"/>
      <c r="AQ20" s="357" t="str">
        <f t="shared" ref="AQ20" si="10">IF(AQ18="","",AQ18-1)</f>
        <v/>
      </c>
      <c r="AR20" s="358"/>
      <c r="AS20" s="359"/>
      <c r="AT20" s="378"/>
      <c r="AU20" s="378"/>
      <c r="AV20" s="378"/>
    </row>
    <row r="21" spans="1:87">
      <c r="A21" s="298" t="s">
        <v>108</v>
      </c>
      <c r="B21" s="299"/>
      <c r="C21" s="299"/>
      <c r="D21" s="299"/>
      <c r="E21" s="300"/>
      <c r="F21" s="301"/>
      <c r="G21" s="352" t="s">
        <v>28</v>
      </c>
      <c r="H21" s="360"/>
      <c r="I21" s="360"/>
      <c r="J21" s="361" t="str">
        <f>IFERROR(J20-J19+1,"")</f>
        <v/>
      </c>
      <c r="K21" s="300"/>
      <c r="L21" s="301"/>
      <c r="M21" s="361" t="str">
        <f t="shared" ref="M21" si="11">IFERROR(M20-M19+1,"")</f>
        <v/>
      </c>
      <c r="N21" s="300"/>
      <c r="O21" s="301"/>
      <c r="P21" s="361" t="str">
        <f t="shared" ref="P21" si="12">IFERROR(P20-P19+1,"")</f>
        <v/>
      </c>
      <c r="Q21" s="300"/>
      <c r="R21" s="301"/>
      <c r="S21" s="361" t="str">
        <f t="shared" ref="S21" si="13">IFERROR(S20-S19+1,"")</f>
        <v/>
      </c>
      <c r="T21" s="300"/>
      <c r="U21" s="301"/>
      <c r="V21" s="361" t="str">
        <f t="shared" ref="V21" si="14">IFERROR(V20-V19+1,"")</f>
        <v/>
      </c>
      <c r="W21" s="300"/>
      <c r="X21" s="301"/>
      <c r="Y21" s="361" t="str">
        <f t="shared" ref="Y21" si="15">IFERROR(Y20-Y19+1,"")</f>
        <v/>
      </c>
      <c r="Z21" s="300"/>
      <c r="AA21" s="301"/>
      <c r="AB21" s="361" t="str">
        <f t="shared" ref="AB21" si="16">IFERROR(AB20-AB19+1,"")</f>
        <v/>
      </c>
      <c r="AC21" s="300"/>
      <c r="AD21" s="301"/>
      <c r="AE21" s="361" t="str">
        <f t="shared" ref="AE21" si="17">IFERROR(AE20-AE19+1,"")</f>
        <v/>
      </c>
      <c r="AF21" s="300"/>
      <c r="AG21" s="301"/>
      <c r="AH21" s="361" t="str">
        <f t="shared" ref="AH21" si="18">IFERROR(AH20-AH19+1,"")</f>
        <v/>
      </c>
      <c r="AI21" s="300"/>
      <c r="AJ21" s="301"/>
      <c r="AK21" s="361" t="str">
        <f t="shared" ref="AK21" si="19">IFERROR(AK20-AK19+1,"")</f>
        <v/>
      </c>
      <c r="AL21" s="300"/>
      <c r="AM21" s="301"/>
      <c r="AN21" s="361" t="str">
        <f t="shared" ref="AN21" si="20">IFERROR(AN20-AN19+1,"")</f>
        <v/>
      </c>
      <c r="AO21" s="300"/>
      <c r="AP21" s="301"/>
      <c r="AQ21" s="361" t="str">
        <f t="shared" ref="AQ21" si="21">IFERROR(AQ20-AQ19+1,"")</f>
        <v/>
      </c>
      <c r="AR21" s="300"/>
      <c r="AS21" s="301"/>
      <c r="AT21" s="378"/>
      <c r="AU21" s="378"/>
      <c r="AV21" s="378"/>
      <c r="AZ21" s="40" t="s">
        <v>113</v>
      </c>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row>
    <row r="22" spans="1:87">
      <c r="A22" s="298" t="s">
        <v>105</v>
      </c>
      <c r="B22" s="299"/>
      <c r="C22" s="299"/>
      <c r="D22" s="299"/>
      <c r="E22" s="300"/>
      <c r="F22" s="301"/>
      <c r="G22" s="16"/>
      <c r="H22" s="17"/>
      <c r="I22" s="17"/>
      <c r="J22" s="302"/>
      <c r="K22" s="303"/>
      <c r="L22" s="304"/>
      <c r="M22" s="302"/>
      <c r="N22" s="303"/>
      <c r="O22" s="304"/>
      <c r="P22" s="302"/>
      <c r="Q22" s="303"/>
      <c r="R22" s="304"/>
      <c r="S22" s="302"/>
      <c r="T22" s="303"/>
      <c r="U22" s="304"/>
      <c r="V22" s="302"/>
      <c r="W22" s="303"/>
      <c r="X22" s="304"/>
      <c r="Y22" s="302"/>
      <c r="Z22" s="303"/>
      <c r="AA22" s="304"/>
      <c r="AB22" s="302"/>
      <c r="AC22" s="303"/>
      <c r="AD22" s="304"/>
      <c r="AE22" s="302"/>
      <c r="AF22" s="303"/>
      <c r="AG22" s="304"/>
      <c r="AH22" s="302"/>
      <c r="AI22" s="303"/>
      <c r="AJ22" s="304"/>
      <c r="AK22" s="302"/>
      <c r="AL22" s="303"/>
      <c r="AM22" s="304"/>
      <c r="AN22" s="302"/>
      <c r="AO22" s="303"/>
      <c r="AP22" s="304"/>
      <c r="AQ22" s="302"/>
      <c r="AR22" s="303"/>
      <c r="AS22" s="304"/>
      <c r="AT22" s="378"/>
      <c r="AU22" s="378"/>
      <c r="AV22" s="378"/>
      <c r="AZ22" s="298" t="s">
        <v>50</v>
      </c>
      <c r="BA22" s="299"/>
      <c r="BB22" s="379"/>
      <c r="BC22" s="298" t="s">
        <v>52</v>
      </c>
      <c r="BD22" s="299"/>
      <c r="BE22" s="379"/>
      <c r="BF22" s="298" t="s">
        <v>53</v>
      </c>
      <c r="BG22" s="299"/>
      <c r="BH22" s="379"/>
      <c r="BI22" s="298" t="s">
        <v>54</v>
      </c>
      <c r="BJ22" s="299"/>
      <c r="BK22" s="379"/>
      <c r="BL22" s="298" t="s">
        <v>55</v>
      </c>
      <c r="BM22" s="299"/>
      <c r="BN22" s="379"/>
      <c r="BO22" s="298" t="s">
        <v>56</v>
      </c>
      <c r="BP22" s="299"/>
      <c r="BQ22" s="379"/>
      <c r="BR22" s="352" t="s">
        <v>118</v>
      </c>
      <c r="BS22" s="352"/>
      <c r="BT22" s="352"/>
      <c r="BU22" s="352" t="s">
        <v>119</v>
      </c>
      <c r="BV22" s="352"/>
      <c r="BW22" s="352"/>
      <c r="BX22" s="352" t="s">
        <v>120</v>
      </c>
      <c r="BY22" s="352"/>
      <c r="BZ22" s="352"/>
      <c r="CA22" s="352" t="s">
        <v>121</v>
      </c>
      <c r="CB22" s="352"/>
      <c r="CC22" s="352"/>
      <c r="CD22" s="352" t="s">
        <v>122</v>
      </c>
      <c r="CE22" s="352"/>
      <c r="CF22" s="352"/>
      <c r="CG22" s="352" t="s">
        <v>123</v>
      </c>
      <c r="CH22" s="352"/>
      <c r="CI22" s="352"/>
    </row>
    <row r="23" spans="1:87" s="40" customFormat="1">
      <c r="A23" s="298" t="s">
        <v>18</v>
      </c>
      <c r="B23" s="299"/>
      <c r="C23" s="299"/>
      <c r="D23" s="299"/>
      <c r="E23" s="300"/>
      <c r="F23" s="301"/>
      <c r="J23" s="302"/>
      <c r="K23" s="303"/>
      <c r="L23" s="304"/>
      <c r="M23" s="302"/>
      <c r="N23" s="303"/>
      <c r="O23" s="304"/>
      <c r="P23" s="302"/>
      <c r="Q23" s="303"/>
      <c r="R23" s="304"/>
      <c r="S23" s="302"/>
      <c r="T23" s="303"/>
      <c r="U23" s="304"/>
      <c r="V23" s="302"/>
      <c r="W23" s="303"/>
      <c r="X23" s="304"/>
      <c r="Y23" s="302"/>
      <c r="Z23" s="303"/>
      <c r="AA23" s="304"/>
      <c r="AB23" s="302"/>
      <c r="AC23" s="303"/>
      <c r="AD23" s="304"/>
      <c r="AE23" s="302"/>
      <c r="AF23" s="303"/>
      <c r="AG23" s="304"/>
      <c r="AH23" s="302"/>
      <c r="AI23" s="303"/>
      <c r="AJ23" s="304"/>
      <c r="AK23" s="302"/>
      <c r="AL23" s="303"/>
      <c r="AM23" s="304"/>
      <c r="AN23" s="302"/>
      <c r="AO23" s="303"/>
      <c r="AP23" s="304"/>
      <c r="AQ23" s="302"/>
      <c r="AR23" s="303"/>
      <c r="AS23" s="304"/>
      <c r="AT23" s="378"/>
      <c r="AU23" s="378"/>
      <c r="AV23" s="378"/>
      <c r="AZ23" s="405" t="e">
        <f>ROUND(J27*(J24/J21),2)</f>
        <v>#VALUE!</v>
      </c>
      <c r="BA23" s="406"/>
      <c r="BB23" s="407"/>
      <c r="BC23" s="405" t="e">
        <f>ROUND(M27*(M24/M21),2)</f>
        <v>#VALUE!</v>
      </c>
      <c r="BD23" s="406"/>
      <c r="BE23" s="407"/>
      <c r="BF23" s="405" t="e">
        <f>ROUND(P27*(P24/P21),2)</f>
        <v>#VALUE!</v>
      </c>
      <c r="BG23" s="406"/>
      <c r="BH23" s="407"/>
      <c r="BI23" s="405" t="e">
        <f>ROUND(S27*(S24/S21),2)</f>
        <v>#VALUE!</v>
      </c>
      <c r="BJ23" s="406"/>
      <c r="BK23" s="407"/>
      <c r="BL23" s="405" t="e">
        <f>ROUND(V27*(V24/V21),2)</f>
        <v>#VALUE!</v>
      </c>
      <c r="BM23" s="406"/>
      <c r="BN23" s="407"/>
      <c r="BO23" s="405" t="e">
        <f>ROUND(Y27*(Y24/Y21),2)</f>
        <v>#VALUE!</v>
      </c>
      <c r="BP23" s="406"/>
      <c r="BQ23" s="407"/>
      <c r="BR23" s="405" t="e">
        <f>ROUND(AB27*(AB24/AB21),2)</f>
        <v>#VALUE!</v>
      </c>
      <c r="BS23" s="406"/>
      <c r="BT23" s="407"/>
      <c r="BU23" s="405" t="e">
        <f>ROUND(AE27*(AE24/AE21),2)</f>
        <v>#VALUE!</v>
      </c>
      <c r="BV23" s="406"/>
      <c r="BW23" s="407"/>
      <c r="BX23" s="405" t="e">
        <f>ROUND(AH27*(AH24/AH21),2)</f>
        <v>#VALUE!</v>
      </c>
      <c r="BY23" s="406"/>
      <c r="BZ23" s="407"/>
      <c r="CA23" s="405" t="e">
        <f>ROUND(AK27*(AK24/AK21),2)</f>
        <v>#VALUE!</v>
      </c>
      <c r="CB23" s="406"/>
      <c r="CC23" s="407"/>
      <c r="CD23" s="405" t="e">
        <f>ROUND(AN27*(AN24/AN21),2)</f>
        <v>#VALUE!</v>
      </c>
      <c r="CE23" s="406"/>
      <c r="CF23" s="407"/>
      <c r="CG23" s="405" t="e">
        <f>ROUND(AQ27*(AQ24/AQ21),2)</f>
        <v>#VALUE!</v>
      </c>
      <c r="CH23" s="406"/>
      <c r="CI23" s="407"/>
    </row>
    <row r="24" spans="1:87">
      <c r="A24" s="298" t="s">
        <v>109</v>
      </c>
      <c r="B24" s="299"/>
      <c r="C24" s="299"/>
      <c r="D24" s="299"/>
      <c r="E24" s="300"/>
      <c r="F24" s="301"/>
      <c r="G24" s="352" t="s">
        <v>44</v>
      </c>
      <c r="H24" s="360"/>
      <c r="I24" s="360"/>
      <c r="J24" s="361">
        <f>IF(J17="復活",J20-J23+1,IF(J17="休止",J22-J19,IF(J17="休止と復活",J20-J23+1+J22-J19,0)))</f>
        <v>0</v>
      </c>
      <c r="K24" s="300"/>
      <c r="L24" s="301"/>
      <c r="M24" s="361">
        <f>IF(M17="復活",M20-M23+1,IF(M17="休止",M22-M19,IF(M17="休止と復活",M20-M23+1+M22-M19,0)))</f>
        <v>0</v>
      </c>
      <c r="N24" s="300"/>
      <c r="O24" s="301"/>
      <c r="P24" s="361">
        <f t="shared" ref="P24" si="22">IF(P17="復活",P20-P23+1,IF(P17="休止",P22-P19,IF(P17="休止と復活",P20-P23+1+P22-P19,0)))</f>
        <v>0</v>
      </c>
      <c r="Q24" s="300"/>
      <c r="R24" s="301"/>
      <c r="S24" s="361">
        <f t="shared" ref="S24" si="23">IF(S17="復活",S20-S23+1,IF(S17="休止",S22-S19,IF(S17="休止と復活",S20-S23+1+S22-S19,0)))</f>
        <v>0</v>
      </c>
      <c r="T24" s="300"/>
      <c r="U24" s="301"/>
      <c r="V24" s="361">
        <f t="shared" ref="V24" si="24">IF(V17="復活",V20-V23+1,IF(V17="休止",V22-V19,IF(V17="休止と復活",V20-V23+1+V22-V19,0)))</f>
        <v>0</v>
      </c>
      <c r="W24" s="300"/>
      <c r="X24" s="301"/>
      <c r="Y24" s="361">
        <f>IF(Y17="復活",Y20-Y23+1,IF(Y17="休止",Y22-Y19,IF(Y17="休止と復活",Y20-Y23+1+Y22-Y19,0)))</f>
        <v>0</v>
      </c>
      <c r="Z24" s="300"/>
      <c r="AA24" s="301"/>
      <c r="AB24" s="361">
        <f>IF(AB17="復活",AB20-AB23+1,IF(AB17="休止",AB22-AB19,IF(AB17="休止と復活",AB20-AB23+1+AB22-AB19,0)))</f>
        <v>0</v>
      </c>
      <c r="AC24" s="300"/>
      <c r="AD24" s="301"/>
      <c r="AE24" s="361">
        <f>IF(AE17="復活",AE20-AE23+1,IF(AE17="休止",AE22-AE19,IF(AE17="休止と復活",AE20-AE23+1+AE22-AE19,0)))</f>
        <v>0</v>
      </c>
      <c r="AF24" s="300"/>
      <c r="AG24" s="301"/>
      <c r="AH24" s="361">
        <f>IF(AH17="復活",AH20-AH23+1,IF(AH17="休止",AH22-AH19,IF(AH17="休止と復活",AH20-AH23+1+AH22-AH19,0)))</f>
        <v>0</v>
      </c>
      <c r="AI24" s="300"/>
      <c r="AJ24" s="301"/>
      <c r="AK24" s="361">
        <f>IF(AK17="復活",AK20-AK23+1,IF(AK17="休止",AK22-AK19,IF(AK17="休止と復活",AK20-AK23+1+AK22-AK19,0)))</f>
        <v>0</v>
      </c>
      <c r="AL24" s="300"/>
      <c r="AM24" s="301"/>
      <c r="AN24" s="361">
        <f>IF(AN17="復活",AN20-AN23+1,IF(AN17="休止",AN22-AN19,IF(AN17="休止と復活",AN20-AN23+1+AN22-AN19,0)))</f>
        <v>0</v>
      </c>
      <c r="AO24" s="300"/>
      <c r="AP24" s="301"/>
      <c r="AQ24" s="361">
        <f>IF(AQ17="復活",AQ20-AQ23+1,IF(AQ17="休止",AQ22-AQ19,IF(AQ17="休止と復活",AQ20-AQ23+1+AQ22-AQ19,0)))</f>
        <v>0</v>
      </c>
      <c r="AR24" s="300"/>
      <c r="AS24" s="301"/>
      <c r="AT24" s="378"/>
      <c r="AU24" s="378"/>
      <c r="AV24" s="378"/>
    </row>
    <row r="25" spans="1:87">
      <c r="A25" s="352" t="s">
        <v>20</v>
      </c>
      <c r="B25" s="352"/>
      <c r="C25" s="352"/>
      <c r="D25" s="352"/>
      <c r="E25" s="360"/>
      <c r="F25" s="360"/>
      <c r="G25" s="352" t="s">
        <v>58</v>
      </c>
      <c r="H25" s="360"/>
      <c r="I25" s="360"/>
      <c r="J25" s="354" t="str">
        <f>IFERROR(ROUND(J24/J21,3),"")</f>
        <v/>
      </c>
      <c r="K25" s="355"/>
      <c r="L25" s="355"/>
      <c r="M25" s="354" t="str">
        <f t="shared" ref="M25" si="25">IFERROR(ROUND(M24/M21,3),"")</f>
        <v/>
      </c>
      <c r="N25" s="355"/>
      <c r="O25" s="355"/>
      <c r="P25" s="354" t="str">
        <f t="shared" ref="P25" si="26">IFERROR(ROUND(P24/P21,3),"")</f>
        <v/>
      </c>
      <c r="Q25" s="355"/>
      <c r="R25" s="355"/>
      <c r="S25" s="354" t="str">
        <f t="shared" ref="S25" si="27">IFERROR(ROUND(S24/S21,3),"")</f>
        <v/>
      </c>
      <c r="T25" s="355"/>
      <c r="U25" s="355"/>
      <c r="V25" s="354" t="str">
        <f t="shared" ref="V25" si="28">IFERROR(ROUND(V24/V21,3),"")</f>
        <v/>
      </c>
      <c r="W25" s="355"/>
      <c r="X25" s="355"/>
      <c r="Y25" s="354" t="str">
        <f t="shared" ref="Y25" si="29">IFERROR(ROUND(Y24/Y21,3),"")</f>
        <v/>
      </c>
      <c r="Z25" s="355"/>
      <c r="AA25" s="355"/>
      <c r="AB25" s="354" t="str">
        <f t="shared" ref="AB25" si="30">IFERROR(ROUND(AB24/AB21,3),"")</f>
        <v/>
      </c>
      <c r="AC25" s="355"/>
      <c r="AD25" s="355"/>
      <c r="AE25" s="354" t="str">
        <f t="shared" ref="AE25" si="31">IFERROR(ROUND(AE24/AE21,3),"")</f>
        <v/>
      </c>
      <c r="AF25" s="355"/>
      <c r="AG25" s="355"/>
      <c r="AH25" s="354" t="str">
        <f t="shared" ref="AH25" si="32">IFERROR(ROUND(AH24/AH21,3),"")</f>
        <v/>
      </c>
      <c r="AI25" s="355"/>
      <c r="AJ25" s="355"/>
      <c r="AK25" s="354" t="str">
        <f>IFERROR(ROUND(AK24/AK21,3),"")</f>
        <v/>
      </c>
      <c r="AL25" s="355"/>
      <c r="AM25" s="355"/>
      <c r="AN25" s="354" t="str">
        <f t="shared" ref="AN25" si="33">IFERROR(ROUND(AN24/AN21,3),"")</f>
        <v/>
      </c>
      <c r="AO25" s="355"/>
      <c r="AP25" s="355"/>
      <c r="AQ25" s="354" t="str">
        <f t="shared" ref="AQ25" si="34">IFERROR(ROUND(AQ24/AQ21,3),"")</f>
        <v/>
      </c>
      <c r="AR25" s="355"/>
      <c r="AS25" s="355"/>
      <c r="AT25" s="378"/>
      <c r="AU25" s="378"/>
      <c r="AV25" s="378"/>
    </row>
    <row r="26" spans="1:87" ht="19.5" thickBot="1">
      <c r="A26" s="16"/>
      <c r="B26" s="16"/>
      <c r="C26" s="16"/>
      <c r="D26" s="16"/>
      <c r="E26" s="17"/>
      <c r="F26" s="17"/>
      <c r="G26" s="16"/>
      <c r="H26" s="17"/>
      <c r="I26" s="17"/>
      <c r="J26" s="18"/>
      <c r="K26" s="19"/>
      <c r="L26" s="19"/>
      <c r="M26" s="18"/>
      <c r="N26" s="19"/>
      <c r="O26" s="19"/>
      <c r="P26" s="18"/>
      <c r="Q26" s="19"/>
      <c r="R26" s="19"/>
      <c r="S26" s="18"/>
      <c r="T26" s="19"/>
      <c r="U26" s="19"/>
      <c r="V26" s="18"/>
      <c r="W26" s="19"/>
      <c r="X26" s="19"/>
      <c r="Y26" s="19"/>
      <c r="Z26" s="19"/>
      <c r="AA26" s="19"/>
      <c r="AB26" s="19"/>
      <c r="AC26" s="19"/>
      <c r="AD26" s="19"/>
      <c r="AE26" s="19"/>
      <c r="AF26" s="19"/>
      <c r="AG26" s="19"/>
      <c r="AH26" s="19"/>
      <c r="AI26" s="19"/>
      <c r="AJ26" s="19"/>
      <c r="AK26" s="19"/>
      <c r="AL26" s="19"/>
      <c r="AM26" s="19"/>
      <c r="AN26" s="19"/>
      <c r="AO26" s="19"/>
      <c r="AP26" s="19"/>
      <c r="AQ26" s="18"/>
      <c r="AR26" s="19"/>
      <c r="AS26" s="19"/>
      <c r="AT26" s="10"/>
      <c r="AU26" s="10"/>
      <c r="AV26" s="10"/>
    </row>
    <row r="27" spans="1:87">
      <c r="A27" s="443" t="s">
        <v>70</v>
      </c>
      <c r="B27" s="439"/>
      <c r="C27" s="439"/>
      <c r="D27" s="439"/>
      <c r="E27" s="285"/>
      <c r="F27" s="285"/>
      <c r="G27" s="439" t="s">
        <v>45</v>
      </c>
      <c r="H27" s="285"/>
      <c r="I27" s="285"/>
      <c r="J27" s="284" t="str">
        <f>IF(J16="","",622.91)</f>
        <v/>
      </c>
      <c r="K27" s="285"/>
      <c r="L27" s="285"/>
      <c r="M27" s="284" t="str">
        <f>IF(M16="","",622.91)</f>
        <v/>
      </c>
      <c r="N27" s="285"/>
      <c r="O27" s="285"/>
      <c r="P27" s="284" t="str">
        <f>IF(P16="","",622.91)</f>
        <v/>
      </c>
      <c r="Q27" s="285"/>
      <c r="R27" s="285"/>
      <c r="S27" s="284" t="str">
        <f>IF(S16="","",622.91)</f>
        <v/>
      </c>
      <c r="T27" s="285"/>
      <c r="U27" s="285"/>
      <c r="V27" s="284" t="str">
        <f>IF(V16="","",622.91)</f>
        <v/>
      </c>
      <c r="W27" s="285"/>
      <c r="X27" s="285"/>
      <c r="Y27" s="284" t="str">
        <f>IF(Y16="","",622.91)</f>
        <v/>
      </c>
      <c r="Z27" s="285"/>
      <c r="AA27" s="285"/>
      <c r="AB27" s="284" t="str">
        <f>IF(AB16="","",622.91)</f>
        <v/>
      </c>
      <c r="AC27" s="285"/>
      <c r="AD27" s="285"/>
      <c r="AE27" s="284" t="str">
        <f>IF(AE16="","",622.91)</f>
        <v/>
      </c>
      <c r="AF27" s="285"/>
      <c r="AG27" s="285"/>
      <c r="AH27" s="284" t="str">
        <f>IF(AH16="","",622.91)</f>
        <v/>
      </c>
      <c r="AI27" s="285"/>
      <c r="AJ27" s="285"/>
      <c r="AK27" s="284" t="str">
        <f>IF(AK16="","",622.91)</f>
        <v/>
      </c>
      <c r="AL27" s="285"/>
      <c r="AM27" s="285"/>
      <c r="AN27" s="284" t="str">
        <f>IF(AN16="","",622.91)</f>
        <v/>
      </c>
      <c r="AO27" s="285"/>
      <c r="AP27" s="285"/>
      <c r="AQ27" s="284" t="str">
        <f>IF(AQ16="","",622.91)</f>
        <v/>
      </c>
      <c r="AR27" s="285"/>
      <c r="AS27" s="285"/>
      <c r="AT27" s="284">
        <f>SUM(J27:AS27)</f>
        <v>0</v>
      </c>
      <c r="AU27" s="285"/>
      <c r="AV27" s="286"/>
    </row>
    <row r="28" spans="1:87">
      <c r="A28" s="430" t="s">
        <v>71</v>
      </c>
      <c r="B28" s="356"/>
      <c r="C28" s="356"/>
      <c r="D28" s="356"/>
      <c r="E28" s="282"/>
      <c r="F28" s="282"/>
      <c r="G28" s="356" t="s">
        <v>32</v>
      </c>
      <c r="H28" s="282"/>
      <c r="I28" s="282"/>
      <c r="J28" s="281" t="str">
        <f>IF(J16="","",227.37)</f>
        <v/>
      </c>
      <c r="K28" s="282"/>
      <c r="L28" s="282"/>
      <c r="M28" s="281" t="str">
        <f>IF(M16="","",227.37)</f>
        <v/>
      </c>
      <c r="N28" s="282"/>
      <c r="O28" s="282"/>
      <c r="P28" s="281" t="str">
        <f>IF(P16="","",227.37)</f>
        <v/>
      </c>
      <c r="Q28" s="282"/>
      <c r="R28" s="282"/>
      <c r="S28" s="281" t="str">
        <f>IF(S16="","",227.37)</f>
        <v/>
      </c>
      <c r="T28" s="282"/>
      <c r="U28" s="282"/>
      <c r="V28" s="281" t="str">
        <f>IF(V16="","",227.37)</f>
        <v/>
      </c>
      <c r="W28" s="282"/>
      <c r="X28" s="282"/>
      <c r="Y28" s="281" t="str">
        <f>IF(Y16="","",227.37)</f>
        <v/>
      </c>
      <c r="Z28" s="282"/>
      <c r="AA28" s="282"/>
      <c r="AB28" s="281" t="str">
        <f>IF(AB16="","",227.37)</f>
        <v/>
      </c>
      <c r="AC28" s="282"/>
      <c r="AD28" s="282"/>
      <c r="AE28" s="281" t="str">
        <f>IF(AE16="","",227.37)</f>
        <v/>
      </c>
      <c r="AF28" s="282"/>
      <c r="AG28" s="282"/>
      <c r="AH28" s="281" t="str">
        <f>IF(AH16="","",227.37)</f>
        <v/>
      </c>
      <c r="AI28" s="282"/>
      <c r="AJ28" s="282"/>
      <c r="AK28" s="281" t="str">
        <f>IF(AK16="","",227.37)</f>
        <v/>
      </c>
      <c r="AL28" s="282"/>
      <c r="AM28" s="282"/>
      <c r="AN28" s="281" t="str">
        <f>IF(AN16="","",227.37)</f>
        <v/>
      </c>
      <c r="AO28" s="282"/>
      <c r="AP28" s="282"/>
      <c r="AQ28" s="281" t="str">
        <f>IF(AQ16="","",227.37)</f>
        <v/>
      </c>
      <c r="AR28" s="282"/>
      <c r="AS28" s="282"/>
      <c r="AT28" s="281">
        <f>SUM(J28:AS28)</f>
        <v>0</v>
      </c>
      <c r="AU28" s="282"/>
      <c r="AV28" s="283"/>
    </row>
    <row r="29" spans="1:87">
      <c r="A29" s="430" t="s">
        <v>72</v>
      </c>
      <c r="B29" s="356"/>
      <c r="C29" s="356"/>
      <c r="D29" s="356"/>
      <c r="E29" s="282"/>
      <c r="F29" s="282"/>
      <c r="G29" s="356" t="s">
        <v>59</v>
      </c>
      <c r="H29" s="282"/>
      <c r="I29" s="282"/>
      <c r="J29" s="281" t="str">
        <f>IFERROR(J27-J28,"")</f>
        <v/>
      </c>
      <c r="K29" s="282"/>
      <c r="L29" s="282"/>
      <c r="M29" s="281" t="str">
        <f t="shared" ref="M29" si="35">IFERROR(M27-M28,"")</f>
        <v/>
      </c>
      <c r="N29" s="282"/>
      <c r="O29" s="282"/>
      <c r="P29" s="281" t="str">
        <f>IFERROR(P27-P28,"")</f>
        <v/>
      </c>
      <c r="Q29" s="282"/>
      <c r="R29" s="282"/>
      <c r="S29" s="281" t="str">
        <f t="shared" ref="S29" si="36">IFERROR(S27-S28,"")</f>
        <v/>
      </c>
      <c r="T29" s="282"/>
      <c r="U29" s="282"/>
      <c r="V29" s="281" t="str">
        <f t="shared" ref="V29" si="37">IFERROR(V27-V28,"")</f>
        <v/>
      </c>
      <c r="W29" s="282"/>
      <c r="X29" s="282"/>
      <c r="Y29" s="281" t="str">
        <f t="shared" ref="Y29" si="38">IFERROR(Y27-Y28,"")</f>
        <v/>
      </c>
      <c r="Z29" s="282"/>
      <c r="AA29" s="282"/>
      <c r="AB29" s="281" t="str">
        <f t="shared" ref="AB29" si="39">IFERROR(AB27-AB28,"")</f>
        <v/>
      </c>
      <c r="AC29" s="282"/>
      <c r="AD29" s="282"/>
      <c r="AE29" s="281" t="str">
        <f t="shared" ref="AE29" si="40">IFERROR(AE27-AE28,"")</f>
        <v/>
      </c>
      <c r="AF29" s="282"/>
      <c r="AG29" s="282"/>
      <c r="AH29" s="281" t="str">
        <f t="shared" ref="AH29" si="41">IFERROR(AH27-AH28,"")</f>
        <v/>
      </c>
      <c r="AI29" s="282"/>
      <c r="AJ29" s="282"/>
      <c r="AK29" s="281" t="str">
        <f t="shared" ref="AK29" si="42">IFERROR(AK27-AK28,"")</f>
        <v/>
      </c>
      <c r="AL29" s="282"/>
      <c r="AM29" s="282"/>
      <c r="AN29" s="281" t="str">
        <f t="shared" ref="AN29" si="43">IFERROR(AN27-AN28,"")</f>
        <v/>
      </c>
      <c r="AO29" s="282"/>
      <c r="AP29" s="282"/>
      <c r="AQ29" s="281" t="str">
        <f>IFERROR(AQ27-AQ28,"")</f>
        <v/>
      </c>
      <c r="AR29" s="282"/>
      <c r="AS29" s="282"/>
      <c r="AT29" s="281">
        <f>SUM(J29:AS29)</f>
        <v>0</v>
      </c>
      <c r="AU29" s="282"/>
      <c r="AV29" s="283"/>
    </row>
    <row r="30" spans="1:87">
      <c r="A30" s="430" t="s">
        <v>73</v>
      </c>
      <c r="B30" s="356"/>
      <c r="C30" s="356"/>
      <c r="D30" s="356"/>
      <c r="E30" s="282"/>
      <c r="F30" s="282"/>
      <c r="G30" s="356" t="s">
        <v>30</v>
      </c>
      <c r="H30" s="282"/>
      <c r="I30" s="282"/>
      <c r="J30" s="281">
        <f>IF(J17="",1,J25)</f>
        <v>1</v>
      </c>
      <c r="K30" s="282"/>
      <c r="L30" s="282"/>
      <c r="M30" s="281">
        <f>IF(M17="",1,M25)</f>
        <v>1</v>
      </c>
      <c r="N30" s="282"/>
      <c r="O30" s="282"/>
      <c r="P30" s="281">
        <f>IF(P17="",1,P25)</f>
        <v>1</v>
      </c>
      <c r="Q30" s="282"/>
      <c r="R30" s="282"/>
      <c r="S30" s="281">
        <f>IF(S17="",1,S25)</f>
        <v>1</v>
      </c>
      <c r="T30" s="282"/>
      <c r="U30" s="282"/>
      <c r="V30" s="281">
        <f>IF(V17="",1,V25)</f>
        <v>1</v>
      </c>
      <c r="W30" s="282"/>
      <c r="X30" s="282"/>
      <c r="Y30" s="281">
        <f>IF(Y17="",1,Y25)</f>
        <v>1</v>
      </c>
      <c r="Z30" s="282"/>
      <c r="AA30" s="282"/>
      <c r="AB30" s="281">
        <f>IF(AB17="",1,AB25)</f>
        <v>1</v>
      </c>
      <c r="AC30" s="282"/>
      <c r="AD30" s="282"/>
      <c r="AE30" s="281">
        <f>IF(AE17="",1,AE25)</f>
        <v>1</v>
      </c>
      <c r="AF30" s="282"/>
      <c r="AG30" s="282"/>
      <c r="AH30" s="281">
        <f>IF(AH17="",1,AH25)</f>
        <v>1</v>
      </c>
      <c r="AI30" s="282"/>
      <c r="AJ30" s="282"/>
      <c r="AK30" s="281">
        <f>IF(AK17="",1,AK25)</f>
        <v>1</v>
      </c>
      <c r="AL30" s="282"/>
      <c r="AM30" s="282"/>
      <c r="AN30" s="281">
        <f>IF(AN17="",1,AN25)</f>
        <v>1</v>
      </c>
      <c r="AO30" s="282"/>
      <c r="AP30" s="282"/>
      <c r="AQ30" s="281">
        <f>IF(AQ17="",1,AQ25)</f>
        <v>1</v>
      </c>
      <c r="AR30" s="282"/>
      <c r="AS30" s="282"/>
      <c r="AT30" s="442"/>
      <c r="AU30" s="282"/>
      <c r="AV30" s="283"/>
    </row>
    <row r="31" spans="1:87" ht="19.5" thickBot="1">
      <c r="A31" s="428" t="s">
        <v>72</v>
      </c>
      <c r="B31" s="429"/>
      <c r="C31" s="429"/>
      <c r="D31" s="429"/>
      <c r="E31" s="290"/>
      <c r="F31" s="290"/>
      <c r="G31" s="429" t="s">
        <v>60</v>
      </c>
      <c r="H31" s="290"/>
      <c r="I31" s="290"/>
      <c r="J31" s="289" t="str">
        <f>IFERROR(ROUND(J29*J30,2),"")</f>
        <v/>
      </c>
      <c r="K31" s="290"/>
      <c r="L31" s="290"/>
      <c r="M31" s="289" t="str">
        <f t="shared" ref="M31" si="44">IFERROR(ROUND(M29*M30,2),"")</f>
        <v/>
      </c>
      <c r="N31" s="290"/>
      <c r="O31" s="290"/>
      <c r="P31" s="289" t="str">
        <f t="shared" ref="P31" si="45">IFERROR(ROUND(P29*P30,2),"")</f>
        <v/>
      </c>
      <c r="Q31" s="290"/>
      <c r="R31" s="290"/>
      <c r="S31" s="289" t="str">
        <f t="shared" ref="S31" si="46">IFERROR(ROUND(S29*S30,2),"")</f>
        <v/>
      </c>
      <c r="T31" s="290"/>
      <c r="U31" s="290"/>
      <c r="V31" s="289" t="str">
        <f t="shared" ref="V31" si="47">IFERROR(ROUND(V29*V30,2),"")</f>
        <v/>
      </c>
      <c r="W31" s="290"/>
      <c r="X31" s="290"/>
      <c r="Y31" s="289" t="str">
        <f t="shared" ref="Y31" si="48">IFERROR(ROUND(Y29*Y30,2),"")</f>
        <v/>
      </c>
      <c r="Z31" s="290"/>
      <c r="AA31" s="290"/>
      <c r="AB31" s="289" t="str">
        <f t="shared" ref="AB31" si="49">IFERROR(ROUND(AB29*AB30,2),"")</f>
        <v/>
      </c>
      <c r="AC31" s="290"/>
      <c r="AD31" s="290"/>
      <c r="AE31" s="289" t="str">
        <f t="shared" ref="AE31" si="50">IFERROR(ROUND(AE29*AE30,2),"")</f>
        <v/>
      </c>
      <c r="AF31" s="290"/>
      <c r="AG31" s="290"/>
      <c r="AH31" s="289" t="str">
        <f t="shared" ref="AH31" si="51">IFERROR(ROUND(AH29*AH30,2),"")</f>
        <v/>
      </c>
      <c r="AI31" s="290"/>
      <c r="AJ31" s="290"/>
      <c r="AK31" s="289" t="str">
        <f t="shared" ref="AK31" si="52">IFERROR(ROUND(AK29*AK30,2),"")</f>
        <v/>
      </c>
      <c r="AL31" s="290"/>
      <c r="AM31" s="290"/>
      <c r="AN31" s="289" t="str">
        <f>IFERROR(ROUND(AN29*AN30,2),"")</f>
        <v/>
      </c>
      <c r="AO31" s="290"/>
      <c r="AP31" s="290"/>
      <c r="AQ31" s="289" t="str">
        <f t="shared" ref="AQ31" si="53">IFERROR(ROUND(AQ29*AQ30,2),"")</f>
        <v/>
      </c>
      <c r="AR31" s="290"/>
      <c r="AS31" s="290"/>
      <c r="AT31" s="289">
        <f>SUM(J31:AS31)</f>
        <v>0</v>
      </c>
      <c r="AU31" s="290"/>
      <c r="AV31" s="353"/>
    </row>
    <row r="32" spans="1:87">
      <c r="A32" s="438" t="s">
        <v>43</v>
      </c>
      <c r="B32" s="439"/>
      <c r="C32" s="439"/>
      <c r="D32" s="439"/>
      <c r="E32" s="285"/>
      <c r="F32" s="285"/>
      <c r="G32" s="440"/>
      <c r="H32" s="441"/>
      <c r="I32" s="441"/>
      <c r="J32" s="284"/>
      <c r="K32" s="285"/>
      <c r="L32" s="285"/>
      <c r="M32" s="284"/>
      <c r="N32" s="285"/>
      <c r="O32" s="285"/>
      <c r="P32" s="284"/>
      <c r="Q32" s="285"/>
      <c r="R32" s="285"/>
      <c r="S32" s="284"/>
      <c r="T32" s="285"/>
      <c r="U32" s="285"/>
      <c r="V32" s="284"/>
      <c r="W32" s="285"/>
      <c r="X32" s="285"/>
      <c r="Y32" s="284"/>
      <c r="Z32" s="285"/>
      <c r="AA32" s="285"/>
      <c r="AB32" s="284"/>
      <c r="AC32" s="285"/>
      <c r="AD32" s="285"/>
      <c r="AE32" s="284"/>
      <c r="AF32" s="285"/>
      <c r="AG32" s="285"/>
      <c r="AH32" s="284"/>
      <c r="AI32" s="285"/>
      <c r="AJ32" s="285"/>
      <c r="AK32" s="284"/>
      <c r="AL32" s="285"/>
      <c r="AM32" s="285"/>
      <c r="AN32" s="284"/>
      <c r="AO32" s="285"/>
      <c r="AP32" s="285"/>
      <c r="AQ32" s="284"/>
      <c r="AR32" s="285"/>
      <c r="AS32" s="285"/>
      <c r="AT32" s="284"/>
      <c r="AU32" s="285"/>
      <c r="AV32" s="286"/>
    </row>
    <row r="33" spans="1:48">
      <c r="A33" s="24"/>
      <c r="B33" s="405" t="s">
        <v>74</v>
      </c>
      <c r="C33" s="431"/>
      <c r="D33" s="431"/>
      <c r="E33" s="431"/>
      <c r="F33" s="432"/>
      <c r="G33" s="433"/>
      <c r="H33" s="434"/>
      <c r="I33" s="434"/>
      <c r="J33" s="281">
        <v>0</v>
      </c>
      <c r="K33" s="282"/>
      <c r="L33" s="282"/>
      <c r="M33" s="281">
        <f>J33</f>
        <v>0</v>
      </c>
      <c r="N33" s="282"/>
      <c r="O33" s="282"/>
      <c r="P33" s="281">
        <f t="shared" ref="P33" si="54">M33</f>
        <v>0</v>
      </c>
      <c r="Q33" s="282"/>
      <c r="R33" s="282"/>
      <c r="S33" s="281">
        <f t="shared" ref="S33" si="55">P33</f>
        <v>0</v>
      </c>
      <c r="T33" s="282"/>
      <c r="U33" s="282"/>
      <c r="V33" s="281">
        <f t="shared" ref="V33" si="56">S33</f>
        <v>0</v>
      </c>
      <c r="W33" s="282"/>
      <c r="X33" s="282"/>
      <c r="Y33" s="281">
        <f t="shared" ref="Y33:Y36" si="57">V33</f>
        <v>0</v>
      </c>
      <c r="Z33" s="282"/>
      <c r="AA33" s="282"/>
      <c r="AB33" s="281">
        <f t="shared" ref="AB33:AB36" si="58">Y33</f>
        <v>0</v>
      </c>
      <c r="AC33" s="282"/>
      <c r="AD33" s="282"/>
      <c r="AE33" s="281">
        <f t="shared" ref="AE33:AE36" si="59">AB33</f>
        <v>0</v>
      </c>
      <c r="AF33" s="282"/>
      <c r="AG33" s="282"/>
      <c r="AH33" s="281">
        <f t="shared" ref="AH33:AH36" si="60">AE33</f>
        <v>0</v>
      </c>
      <c r="AI33" s="282"/>
      <c r="AJ33" s="282"/>
      <c r="AK33" s="281">
        <f t="shared" ref="AK33:AK36" si="61">AH33</f>
        <v>0</v>
      </c>
      <c r="AL33" s="282"/>
      <c r="AM33" s="282"/>
      <c r="AN33" s="281">
        <f t="shared" ref="AN33:AN36" si="62">AK33</f>
        <v>0</v>
      </c>
      <c r="AO33" s="282"/>
      <c r="AP33" s="282"/>
      <c r="AQ33" s="281">
        <f t="shared" ref="AQ33:AQ36" si="63">AN33</f>
        <v>0</v>
      </c>
      <c r="AR33" s="282"/>
      <c r="AS33" s="282"/>
      <c r="AT33" s="281"/>
      <c r="AU33" s="282"/>
      <c r="AV33" s="283"/>
    </row>
    <row r="34" spans="1:48">
      <c r="A34" s="24"/>
      <c r="B34" s="405" t="s">
        <v>74</v>
      </c>
      <c r="C34" s="431"/>
      <c r="D34" s="431"/>
      <c r="E34" s="431"/>
      <c r="F34" s="432"/>
      <c r="G34" s="433" t="s">
        <v>36</v>
      </c>
      <c r="H34" s="434"/>
      <c r="I34" s="434"/>
      <c r="J34" s="281">
        <v>32.090000000000003</v>
      </c>
      <c r="K34" s="282"/>
      <c r="L34" s="282"/>
      <c r="M34" s="281">
        <f>J34</f>
        <v>32.090000000000003</v>
      </c>
      <c r="N34" s="282"/>
      <c r="O34" s="282"/>
      <c r="P34" s="281">
        <f t="shared" ref="P34" si="64">M34</f>
        <v>32.090000000000003</v>
      </c>
      <c r="Q34" s="282"/>
      <c r="R34" s="282"/>
      <c r="S34" s="281">
        <f t="shared" ref="S34" si="65">P34</f>
        <v>32.090000000000003</v>
      </c>
      <c r="T34" s="282"/>
      <c r="U34" s="282"/>
      <c r="V34" s="281">
        <f t="shared" ref="V34" si="66">S34</f>
        <v>32.090000000000003</v>
      </c>
      <c r="W34" s="282"/>
      <c r="X34" s="282"/>
      <c r="Y34" s="281">
        <f t="shared" si="57"/>
        <v>32.090000000000003</v>
      </c>
      <c r="Z34" s="282"/>
      <c r="AA34" s="282"/>
      <c r="AB34" s="281">
        <f t="shared" si="58"/>
        <v>32.090000000000003</v>
      </c>
      <c r="AC34" s="282"/>
      <c r="AD34" s="282"/>
      <c r="AE34" s="281">
        <f t="shared" si="59"/>
        <v>32.090000000000003</v>
      </c>
      <c r="AF34" s="282"/>
      <c r="AG34" s="282"/>
      <c r="AH34" s="281">
        <f t="shared" si="60"/>
        <v>32.090000000000003</v>
      </c>
      <c r="AI34" s="282"/>
      <c r="AJ34" s="282"/>
      <c r="AK34" s="281">
        <f t="shared" si="61"/>
        <v>32.090000000000003</v>
      </c>
      <c r="AL34" s="282"/>
      <c r="AM34" s="282"/>
      <c r="AN34" s="281">
        <f t="shared" si="62"/>
        <v>32.090000000000003</v>
      </c>
      <c r="AO34" s="282"/>
      <c r="AP34" s="282"/>
      <c r="AQ34" s="281">
        <f>AN34</f>
        <v>32.090000000000003</v>
      </c>
      <c r="AR34" s="282"/>
      <c r="AS34" s="282"/>
      <c r="AT34" s="281"/>
      <c r="AU34" s="282"/>
      <c r="AV34" s="283"/>
    </row>
    <row r="35" spans="1:48">
      <c r="A35" s="24"/>
      <c r="B35" s="405" t="s">
        <v>75</v>
      </c>
      <c r="C35" s="431"/>
      <c r="D35" s="431"/>
      <c r="E35" s="431"/>
      <c r="F35" s="432"/>
      <c r="G35" s="433"/>
      <c r="H35" s="434"/>
      <c r="I35" s="434"/>
      <c r="J35" s="281">
        <v>41.65</v>
      </c>
      <c r="K35" s="282"/>
      <c r="L35" s="282"/>
      <c r="M35" s="281">
        <f>J35</f>
        <v>41.65</v>
      </c>
      <c r="N35" s="282"/>
      <c r="O35" s="282"/>
      <c r="P35" s="281">
        <v>39.51</v>
      </c>
      <c r="Q35" s="282"/>
      <c r="R35" s="282"/>
      <c r="S35" s="281">
        <f t="shared" ref="S35" si="67">P35</f>
        <v>39.51</v>
      </c>
      <c r="T35" s="282"/>
      <c r="U35" s="282"/>
      <c r="V35" s="281">
        <f t="shared" ref="V35" si="68">S35</f>
        <v>39.51</v>
      </c>
      <c r="W35" s="282"/>
      <c r="X35" s="282"/>
      <c r="Y35" s="281">
        <f t="shared" si="57"/>
        <v>39.51</v>
      </c>
      <c r="Z35" s="282"/>
      <c r="AA35" s="282"/>
      <c r="AB35" s="281">
        <f t="shared" si="58"/>
        <v>39.51</v>
      </c>
      <c r="AC35" s="282"/>
      <c r="AD35" s="282"/>
      <c r="AE35" s="281">
        <f t="shared" si="59"/>
        <v>39.51</v>
      </c>
      <c r="AF35" s="282"/>
      <c r="AG35" s="282"/>
      <c r="AH35" s="281">
        <f t="shared" si="60"/>
        <v>39.51</v>
      </c>
      <c r="AI35" s="282"/>
      <c r="AJ35" s="282"/>
      <c r="AK35" s="281">
        <f t="shared" si="61"/>
        <v>39.51</v>
      </c>
      <c r="AL35" s="282"/>
      <c r="AM35" s="282"/>
      <c r="AN35" s="281">
        <f t="shared" si="62"/>
        <v>39.51</v>
      </c>
      <c r="AO35" s="282"/>
      <c r="AP35" s="282"/>
      <c r="AQ35" s="281">
        <f>AN35</f>
        <v>39.51</v>
      </c>
      <c r="AR35" s="282"/>
      <c r="AS35" s="282"/>
      <c r="AT35" s="281"/>
      <c r="AU35" s="282"/>
      <c r="AV35" s="283"/>
    </row>
    <row r="36" spans="1:48">
      <c r="A36" s="25"/>
      <c r="B36" s="405" t="s">
        <v>76</v>
      </c>
      <c r="C36" s="431"/>
      <c r="D36" s="431"/>
      <c r="E36" s="431"/>
      <c r="F36" s="432"/>
      <c r="G36" s="427"/>
      <c r="H36" s="363"/>
      <c r="I36" s="363"/>
      <c r="J36" s="281">
        <v>44.78</v>
      </c>
      <c r="K36" s="282"/>
      <c r="L36" s="282"/>
      <c r="M36" s="281">
        <f>J36</f>
        <v>44.78</v>
      </c>
      <c r="N36" s="282"/>
      <c r="O36" s="282"/>
      <c r="P36" s="281">
        <v>41.63</v>
      </c>
      <c r="Q36" s="282"/>
      <c r="R36" s="282"/>
      <c r="S36" s="281">
        <f t="shared" ref="S36" si="69">P36</f>
        <v>41.63</v>
      </c>
      <c r="T36" s="282"/>
      <c r="U36" s="282"/>
      <c r="V36" s="281">
        <f t="shared" ref="V36" si="70">S36</f>
        <v>41.63</v>
      </c>
      <c r="W36" s="282"/>
      <c r="X36" s="282"/>
      <c r="Y36" s="281">
        <f t="shared" si="57"/>
        <v>41.63</v>
      </c>
      <c r="Z36" s="282"/>
      <c r="AA36" s="282"/>
      <c r="AB36" s="281">
        <f t="shared" si="58"/>
        <v>41.63</v>
      </c>
      <c r="AC36" s="282"/>
      <c r="AD36" s="282"/>
      <c r="AE36" s="281">
        <f t="shared" si="59"/>
        <v>41.63</v>
      </c>
      <c r="AF36" s="282"/>
      <c r="AG36" s="282"/>
      <c r="AH36" s="281">
        <f t="shared" si="60"/>
        <v>41.63</v>
      </c>
      <c r="AI36" s="282"/>
      <c r="AJ36" s="282"/>
      <c r="AK36" s="281">
        <f t="shared" si="61"/>
        <v>41.63</v>
      </c>
      <c r="AL36" s="282"/>
      <c r="AM36" s="282"/>
      <c r="AN36" s="281">
        <f t="shared" si="62"/>
        <v>41.63</v>
      </c>
      <c r="AO36" s="282"/>
      <c r="AP36" s="282"/>
      <c r="AQ36" s="281">
        <f t="shared" si="63"/>
        <v>41.63</v>
      </c>
      <c r="AR36" s="282"/>
      <c r="AS36" s="282"/>
      <c r="AT36" s="281"/>
      <c r="AU36" s="282"/>
      <c r="AV36" s="283"/>
    </row>
    <row r="37" spans="1:48">
      <c r="A37" s="430" t="s">
        <v>31</v>
      </c>
      <c r="B37" s="356"/>
      <c r="C37" s="356"/>
      <c r="D37" s="356"/>
      <c r="E37" s="282"/>
      <c r="F37" s="282"/>
      <c r="G37" s="356" t="s">
        <v>46</v>
      </c>
      <c r="H37" s="282"/>
      <c r="I37" s="282"/>
      <c r="J37" s="281">
        <f>IF(J16&lt;=15,J33,IF(J16&lt;=120,J34*(J16-15),IF(J16&lt;=300,J35*(J16-120)+J34*105,J36*(J16-300)+J35*180+J34*105)))</f>
        <v>0</v>
      </c>
      <c r="K37" s="282"/>
      <c r="L37" s="282"/>
      <c r="M37" s="281">
        <f>IF(M16&lt;=15,M33,IF(M16&lt;=120,M34*(M16-15),IF(M16&lt;=300,M35*(M16-120)+M34*105,M36*(M16-300)+M35*180+M34*105)))</f>
        <v>0</v>
      </c>
      <c r="N37" s="282"/>
      <c r="O37" s="282"/>
      <c r="P37" s="281">
        <f>IF(P16&lt;=15,P33,IF(P16&lt;=120,P34*(P16-15),IF(P16&lt;=300,P35*(P16-120)+P34*105,P36*(P16-300)+P35*180+P34*105)))</f>
        <v>0</v>
      </c>
      <c r="Q37" s="282"/>
      <c r="R37" s="282"/>
      <c r="S37" s="281">
        <f>IF(S16&lt;=15,S33,IF(S16&lt;=120,S34*(S16-15),IF(S16&lt;=300,S35*(S16-120)+S34*105,S36*(S16-300)+S35*180+S34*105)))</f>
        <v>0</v>
      </c>
      <c r="T37" s="282"/>
      <c r="U37" s="282"/>
      <c r="V37" s="281">
        <f>IF(V16&lt;=15,V33,IF(V16&lt;=120,V34*(V16-15),IF(V16&lt;=300,V35*(V16-120)+V34*105,V36*(V16-300)+V35*180+V34*105)))</f>
        <v>0</v>
      </c>
      <c r="W37" s="282"/>
      <c r="X37" s="282"/>
      <c r="Y37" s="281">
        <f>IF(Y16&lt;=15,Y33,IF(Y16&lt;=120,Y34*(Y16-15),IF(Y16&lt;=300,Y35*(Y16-120)+Y34*105,Y36*(Y16-300)+Y35*180+Y34*105)))</f>
        <v>0</v>
      </c>
      <c r="Z37" s="282"/>
      <c r="AA37" s="282"/>
      <c r="AB37" s="281">
        <f>IF(AB16&lt;=15,AB33,IF(AB16&lt;=120,AB34*(AB16-15),IF(AB16&lt;=300,AB35*(AB16-120)+AB34*105,AB36*(AB16-300)+AB35*180+AB34*105)))</f>
        <v>0</v>
      </c>
      <c r="AC37" s="282"/>
      <c r="AD37" s="282"/>
      <c r="AE37" s="281">
        <f>IF(AE16&lt;=15,AE33,IF(AE16&lt;=120,AE34*(AE16-15),IF(AE16&lt;=300,AE35*(AE16-120)+AE34*105,AE36*(AE16-300)+AE35*180+AE34*105)))</f>
        <v>0</v>
      </c>
      <c r="AF37" s="282"/>
      <c r="AG37" s="282"/>
      <c r="AH37" s="281">
        <f>IF(AH16&lt;=15,AH33,IF(AH16&lt;=120,AH34*(AH16-15),IF(AH16&lt;=300,AH35*(AH16-120)+AH34*105,AH36*(AH16-300)+AH35*180+AH34*105)))</f>
        <v>0</v>
      </c>
      <c r="AI37" s="282"/>
      <c r="AJ37" s="282"/>
      <c r="AK37" s="281">
        <f>IF(AK16&lt;=15,AK33,IF(AK16&lt;=120,AK34*(AK16-15),IF(AK16&lt;=300,AK35*(AK16-120)+AK34*105,AK36*(AK16-300)+AK35*180+AK34*105)))</f>
        <v>0</v>
      </c>
      <c r="AL37" s="282"/>
      <c r="AM37" s="282"/>
      <c r="AN37" s="281">
        <f>IF(AN16&lt;=15,AN33,IF(AN16&lt;=120,AN34*(AN16-15),IF(AN16&lt;=300,AN35*(AN16-120)+AN34*105,AN36*(AN16-300)+AN35*180+AN34*105)))</f>
        <v>0</v>
      </c>
      <c r="AO37" s="282"/>
      <c r="AP37" s="282"/>
      <c r="AQ37" s="281">
        <f>IF(AQ16&lt;=15,AQ33,IF(AQ16&lt;=120,AQ34*(AQ16-15),IF(AQ16&lt;=300,AQ35*(AQ16-120)+AQ34*105,AQ36*(AQ16-300)+AQ35*180+AQ34*105)))</f>
        <v>0</v>
      </c>
      <c r="AR37" s="282"/>
      <c r="AS37" s="282"/>
      <c r="AT37" s="281">
        <f>SUM(J37:AS37)</f>
        <v>0</v>
      </c>
      <c r="AU37" s="282"/>
      <c r="AV37" s="283"/>
    </row>
    <row r="38" spans="1:48">
      <c r="A38" s="435" t="s">
        <v>49</v>
      </c>
      <c r="B38" s="356"/>
      <c r="C38" s="356"/>
      <c r="D38" s="356"/>
      <c r="E38" s="282"/>
      <c r="F38" s="282"/>
      <c r="G38" s="436"/>
      <c r="H38" s="437"/>
      <c r="I38" s="437"/>
      <c r="J38" s="281"/>
      <c r="K38" s="282"/>
      <c r="L38" s="282"/>
      <c r="M38" s="281"/>
      <c r="N38" s="282"/>
      <c r="O38" s="282"/>
      <c r="P38" s="281"/>
      <c r="Q38" s="282"/>
      <c r="R38" s="282"/>
      <c r="S38" s="281"/>
      <c r="T38" s="282"/>
      <c r="U38" s="282"/>
      <c r="V38" s="281"/>
      <c r="W38" s="282"/>
      <c r="X38" s="282"/>
      <c r="Y38" s="281"/>
      <c r="Z38" s="282"/>
      <c r="AA38" s="282"/>
      <c r="AB38" s="281"/>
      <c r="AC38" s="282"/>
      <c r="AD38" s="282"/>
      <c r="AE38" s="281"/>
      <c r="AF38" s="282"/>
      <c r="AG38" s="282"/>
      <c r="AH38" s="281"/>
      <c r="AI38" s="282"/>
      <c r="AJ38" s="282"/>
      <c r="AK38" s="281"/>
      <c r="AL38" s="282"/>
      <c r="AM38" s="282"/>
      <c r="AN38" s="281"/>
      <c r="AO38" s="282"/>
      <c r="AP38" s="282"/>
      <c r="AQ38" s="281"/>
      <c r="AR38" s="282"/>
      <c r="AS38" s="282"/>
      <c r="AT38" s="281"/>
      <c r="AU38" s="282"/>
      <c r="AV38" s="283"/>
    </row>
    <row r="39" spans="1:48">
      <c r="A39" s="24"/>
      <c r="B39" s="405" t="s">
        <v>74</v>
      </c>
      <c r="C39" s="431"/>
      <c r="D39" s="431"/>
      <c r="E39" s="431"/>
      <c r="F39" s="432"/>
      <c r="G39" s="433"/>
      <c r="H39" s="434"/>
      <c r="I39" s="434"/>
      <c r="J39" s="281">
        <v>0</v>
      </c>
      <c r="K39" s="282"/>
      <c r="L39" s="282"/>
      <c r="M39" s="281">
        <f>J39</f>
        <v>0</v>
      </c>
      <c r="N39" s="282"/>
      <c r="O39" s="282"/>
      <c r="P39" s="281">
        <f t="shared" ref="P39:P42" si="71">M39</f>
        <v>0</v>
      </c>
      <c r="Q39" s="282"/>
      <c r="R39" s="282"/>
      <c r="S39" s="281">
        <f t="shared" ref="S39:S42" si="72">P39</f>
        <v>0</v>
      </c>
      <c r="T39" s="282"/>
      <c r="U39" s="282"/>
      <c r="V39" s="281">
        <f t="shared" ref="V39:V42" si="73">S39</f>
        <v>0</v>
      </c>
      <c r="W39" s="282"/>
      <c r="X39" s="282"/>
      <c r="Y39" s="281">
        <f t="shared" ref="Y39:Y42" si="74">V39</f>
        <v>0</v>
      </c>
      <c r="Z39" s="282"/>
      <c r="AA39" s="282"/>
      <c r="AB39" s="281">
        <f t="shared" ref="AB39:AB42" si="75">Y39</f>
        <v>0</v>
      </c>
      <c r="AC39" s="282"/>
      <c r="AD39" s="282"/>
      <c r="AE39" s="281">
        <f t="shared" ref="AE39:AE42" si="76">AB39</f>
        <v>0</v>
      </c>
      <c r="AF39" s="282"/>
      <c r="AG39" s="282"/>
      <c r="AH39" s="281">
        <f t="shared" ref="AH39:AH42" si="77">AE39</f>
        <v>0</v>
      </c>
      <c r="AI39" s="282"/>
      <c r="AJ39" s="282"/>
      <c r="AK39" s="281">
        <f t="shared" ref="AK39:AK42" si="78">AH39</f>
        <v>0</v>
      </c>
      <c r="AL39" s="282"/>
      <c r="AM39" s="282"/>
      <c r="AN39" s="281">
        <f t="shared" ref="AN39:AN42" si="79">AK39</f>
        <v>0</v>
      </c>
      <c r="AO39" s="282"/>
      <c r="AP39" s="282"/>
      <c r="AQ39" s="281">
        <f t="shared" ref="AQ39:AQ42" si="80">AN39</f>
        <v>0</v>
      </c>
      <c r="AR39" s="282"/>
      <c r="AS39" s="282"/>
      <c r="AT39" s="281"/>
      <c r="AU39" s="282"/>
      <c r="AV39" s="283"/>
    </row>
    <row r="40" spans="1:48">
      <c r="A40" s="24"/>
      <c r="B40" s="405" t="s">
        <v>74</v>
      </c>
      <c r="C40" s="431"/>
      <c r="D40" s="431"/>
      <c r="E40" s="431"/>
      <c r="F40" s="432"/>
      <c r="G40" s="433" t="s">
        <v>61</v>
      </c>
      <c r="H40" s="434"/>
      <c r="I40" s="434"/>
      <c r="J40" s="281">
        <v>20.79</v>
      </c>
      <c r="K40" s="282"/>
      <c r="L40" s="282"/>
      <c r="M40" s="281">
        <f>J40</f>
        <v>20.79</v>
      </c>
      <c r="N40" s="282"/>
      <c r="O40" s="282"/>
      <c r="P40" s="281">
        <f t="shared" si="71"/>
        <v>20.79</v>
      </c>
      <c r="Q40" s="282"/>
      <c r="R40" s="282"/>
      <c r="S40" s="281">
        <f t="shared" si="72"/>
        <v>20.79</v>
      </c>
      <c r="T40" s="282"/>
      <c r="U40" s="282"/>
      <c r="V40" s="281">
        <f t="shared" si="73"/>
        <v>20.79</v>
      </c>
      <c r="W40" s="282"/>
      <c r="X40" s="282"/>
      <c r="Y40" s="281">
        <f t="shared" si="74"/>
        <v>20.79</v>
      </c>
      <c r="Z40" s="282"/>
      <c r="AA40" s="282"/>
      <c r="AB40" s="281">
        <f t="shared" si="75"/>
        <v>20.79</v>
      </c>
      <c r="AC40" s="282"/>
      <c r="AD40" s="282"/>
      <c r="AE40" s="281">
        <f t="shared" si="76"/>
        <v>20.79</v>
      </c>
      <c r="AF40" s="282"/>
      <c r="AG40" s="282"/>
      <c r="AH40" s="281">
        <f t="shared" si="77"/>
        <v>20.79</v>
      </c>
      <c r="AI40" s="282"/>
      <c r="AJ40" s="282"/>
      <c r="AK40" s="281">
        <f t="shared" si="78"/>
        <v>20.79</v>
      </c>
      <c r="AL40" s="282"/>
      <c r="AM40" s="282"/>
      <c r="AN40" s="281">
        <f t="shared" si="79"/>
        <v>20.79</v>
      </c>
      <c r="AO40" s="282"/>
      <c r="AP40" s="282"/>
      <c r="AQ40" s="281">
        <f t="shared" si="80"/>
        <v>20.79</v>
      </c>
      <c r="AR40" s="282"/>
      <c r="AS40" s="282"/>
      <c r="AT40" s="281"/>
      <c r="AU40" s="282"/>
      <c r="AV40" s="283"/>
    </row>
    <row r="41" spans="1:48">
      <c r="A41" s="24"/>
      <c r="B41" s="405" t="s">
        <v>75</v>
      </c>
      <c r="C41" s="431"/>
      <c r="D41" s="431"/>
      <c r="E41" s="431"/>
      <c r="F41" s="432"/>
      <c r="G41" s="433"/>
      <c r="H41" s="434"/>
      <c r="I41" s="434"/>
      <c r="J41" s="281">
        <v>27.47</v>
      </c>
      <c r="K41" s="282"/>
      <c r="L41" s="282"/>
      <c r="M41" s="281">
        <f>J41</f>
        <v>27.47</v>
      </c>
      <c r="N41" s="282"/>
      <c r="O41" s="282"/>
      <c r="P41" s="281">
        <f t="shared" si="71"/>
        <v>27.47</v>
      </c>
      <c r="Q41" s="282"/>
      <c r="R41" s="282"/>
      <c r="S41" s="281">
        <f t="shared" si="72"/>
        <v>27.47</v>
      </c>
      <c r="T41" s="282"/>
      <c r="U41" s="282"/>
      <c r="V41" s="281">
        <f t="shared" si="73"/>
        <v>27.47</v>
      </c>
      <c r="W41" s="282"/>
      <c r="X41" s="282"/>
      <c r="Y41" s="281">
        <f t="shared" si="74"/>
        <v>27.47</v>
      </c>
      <c r="Z41" s="282"/>
      <c r="AA41" s="282"/>
      <c r="AB41" s="281">
        <f t="shared" si="75"/>
        <v>27.47</v>
      </c>
      <c r="AC41" s="282"/>
      <c r="AD41" s="282"/>
      <c r="AE41" s="281">
        <f t="shared" si="76"/>
        <v>27.47</v>
      </c>
      <c r="AF41" s="282"/>
      <c r="AG41" s="282"/>
      <c r="AH41" s="281">
        <f t="shared" si="77"/>
        <v>27.47</v>
      </c>
      <c r="AI41" s="282"/>
      <c r="AJ41" s="282"/>
      <c r="AK41" s="281">
        <f t="shared" si="78"/>
        <v>27.47</v>
      </c>
      <c r="AL41" s="282"/>
      <c r="AM41" s="282"/>
      <c r="AN41" s="281">
        <f t="shared" si="79"/>
        <v>27.47</v>
      </c>
      <c r="AO41" s="282"/>
      <c r="AP41" s="282"/>
      <c r="AQ41" s="281">
        <f t="shared" si="80"/>
        <v>27.47</v>
      </c>
      <c r="AR41" s="282"/>
      <c r="AS41" s="282"/>
      <c r="AT41" s="281"/>
      <c r="AU41" s="282"/>
      <c r="AV41" s="283"/>
    </row>
    <row r="42" spans="1:48">
      <c r="A42" s="25"/>
      <c r="B42" s="405" t="s">
        <v>76</v>
      </c>
      <c r="C42" s="431"/>
      <c r="D42" s="431"/>
      <c r="E42" s="431"/>
      <c r="F42" s="432"/>
      <c r="G42" s="427"/>
      <c r="H42" s="363"/>
      <c r="I42" s="363"/>
      <c r="J42" s="281">
        <v>29.59</v>
      </c>
      <c r="K42" s="282"/>
      <c r="L42" s="282"/>
      <c r="M42" s="281">
        <f>J42</f>
        <v>29.59</v>
      </c>
      <c r="N42" s="282"/>
      <c r="O42" s="282"/>
      <c r="P42" s="281">
        <f t="shared" si="71"/>
        <v>29.59</v>
      </c>
      <c r="Q42" s="282"/>
      <c r="R42" s="282"/>
      <c r="S42" s="281">
        <f t="shared" si="72"/>
        <v>29.59</v>
      </c>
      <c r="T42" s="282"/>
      <c r="U42" s="282"/>
      <c r="V42" s="281">
        <f t="shared" si="73"/>
        <v>29.59</v>
      </c>
      <c r="W42" s="282"/>
      <c r="X42" s="282"/>
      <c r="Y42" s="281">
        <f t="shared" si="74"/>
        <v>29.59</v>
      </c>
      <c r="Z42" s="282"/>
      <c r="AA42" s="282"/>
      <c r="AB42" s="281">
        <f t="shared" si="75"/>
        <v>29.59</v>
      </c>
      <c r="AC42" s="282"/>
      <c r="AD42" s="282"/>
      <c r="AE42" s="281">
        <f t="shared" si="76"/>
        <v>29.59</v>
      </c>
      <c r="AF42" s="282"/>
      <c r="AG42" s="282"/>
      <c r="AH42" s="281">
        <f t="shared" si="77"/>
        <v>29.59</v>
      </c>
      <c r="AI42" s="282"/>
      <c r="AJ42" s="282"/>
      <c r="AK42" s="281">
        <f t="shared" si="78"/>
        <v>29.59</v>
      </c>
      <c r="AL42" s="282"/>
      <c r="AM42" s="282"/>
      <c r="AN42" s="281">
        <f t="shared" si="79"/>
        <v>29.59</v>
      </c>
      <c r="AO42" s="282"/>
      <c r="AP42" s="282"/>
      <c r="AQ42" s="281">
        <f t="shared" si="80"/>
        <v>29.59</v>
      </c>
      <c r="AR42" s="282"/>
      <c r="AS42" s="282"/>
      <c r="AT42" s="281"/>
      <c r="AU42" s="282"/>
      <c r="AV42" s="283"/>
    </row>
    <row r="43" spans="1:48">
      <c r="A43" s="430" t="s">
        <v>33</v>
      </c>
      <c r="B43" s="356"/>
      <c r="C43" s="356"/>
      <c r="D43" s="356"/>
      <c r="E43" s="282"/>
      <c r="F43" s="282"/>
      <c r="G43" s="356" t="s">
        <v>62</v>
      </c>
      <c r="H43" s="282"/>
      <c r="I43" s="282"/>
      <c r="J43" s="281">
        <f>IF(J16&lt;=15,J39,IF(J16&lt;=120,J40*(J16-15),IF(J16&lt;=300,J41*(J16-120)+J40*105,J42*(J16-300)+J41*180+J40*105)))</f>
        <v>0</v>
      </c>
      <c r="K43" s="282"/>
      <c r="L43" s="282"/>
      <c r="M43" s="281">
        <f>IF(M16&lt;=15,M39,IF(M16&lt;=120,M40*(M16-15),IF(M16&lt;=300,M41*(M16-120)+M40*105,M42*(M16-300)+M41*180+M40*105)))</f>
        <v>0</v>
      </c>
      <c r="N43" s="282"/>
      <c r="O43" s="282"/>
      <c r="P43" s="281">
        <f>IF(P16&lt;=15,P39,IF(P16&lt;=120,P40*(P16-15),IF(P16&lt;=300,P41*(P16-120)+P40*105,P42*(P16-300)+P41*180+P40*105)))</f>
        <v>0</v>
      </c>
      <c r="Q43" s="282"/>
      <c r="R43" s="282"/>
      <c r="S43" s="281">
        <f>IF(S16&lt;=15,S39,IF(S16&lt;=120,S40*(S16-15),IF(S16&lt;=300,S41*(S16-120)+S40*105,S42*(S16-300)+S41*180+S40*105)))</f>
        <v>0</v>
      </c>
      <c r="T43" s="282"/>
      <c r="U43" s="282"/>
      <c r="V43" s="281">
        <f>IF(V16&lt;=15,V39,IF(V16&lt;=120,V40*(V16-15),IF(V16&lt;=300,V41*(V16-120)+V40*105,V42*(V16-300)+V41*180+V40*105)))</f>
        <v>0</v>
      </c>
      <c r="W43" s="282"/>
      <c r="X43" s="282"/>
      <c r="Y43" s="281">
        <f>IF(Y16&lt;=15,Y39,IF(Y16&lt;=120,Y40*(Y16-15),IF(Y16&lt;=300,Y41*(Y16-120)+Y40*105,Y42*(Y16-300)+Y41*180+Y40*105)))</f>
        <v>0</v>
      </c>
      <c r="Z43" s="282"/>
      <c r="AA43" s="282"/>
      <c r="AB43" s="281">
        <f>IF(AB16&lt;=15,AB39,IF(AB16&lt;=120,AB40*(AB16-15),IF(AB16&lt;=300,AB41*(AB16-120)+AB40*105,AB42*(AB16-300)+AB41*180+AB40*105)))</f>
        <v>0</v>
      </c>
      <c r="AC43" s="282"/>
      <c r="AD43" s="282"/>
      <c r="AE43" s="281">
        <f>IF(AE16&lt;=15,AE39,IF(AE16&lt;=120,AE40*(AE16-15),IF(AE16&lt;=300,AE41*(AE16-120)+AE40*105,AE42*(AE16-300)+AE41*180+AE40*105)))</f>
        <v>0</v>
      </c>
      <c r="AF43" s="282"/>
      <c r="AG43" s="282"/>
      <c r="AH43" s="281">
        <f>IF(AH16&lt;=15,AH39,IF(AH16&lt;=120,AH40*(AH16-15),IF(AH16&lt;=300,AH41*(AH16-120)+AH40*105,AH42*(AH16-300)+AH41*180+AH40*105)))</f>
        <v>0</v>
      </c>
      <c r="AI43" s="282"/>
      <c r="AJ43" s="282"/>
      <c r="AK43" s="281">
        <f>IF(AK16&lt;=15,AK39,IF(AK16&lt;=120,AK40*(AK16-15),IF(AK16&lt;=300,AK41*(AK16-120)+AK40*105,AK42*(AK16-300)+AK41*180+AK40*105)))</f>
        <v>0</v>
      </c>
      <c r="AL43" s="282"/>
      <c r="AM43" s="282"/>
      <c r="AN43" s="281">
        <f>IF(AN16&lt;=15,AN39,IF(AN16&lt;=120,AN40*(AN16-15),IF(AN16&lt;=300,AN41*(AN16-120)+AN40*105,AN42*(AN16-300)+AN41*180+AN40*105)))</f>
        <v>0</v>
      </c>
      <c r="AO43" s="282"/>
      <c r="AP43" s="282"/>
      <c r="AQ43" s="281">
        <f>IF(AQ16&lt;=15,AQ39,IF(AQ16&lt;=120,AQ40*(AQ16-15),IF(AQ16&lt;=300,AQ41*(AQ16-120)+AQ40*105,AQ42*(AQ16-300)+AQ41*180+AQ40*105)))</f>
        <v>0</v>
      </c>
      <c r="AR43" s="282"/>
      <c r="AS43" s="282"/>
      <c r="AT43" s="281">
        <f>SUM(J43:AS43)</f>
        <v>0</v>
      </c>
      <c r="AU43" s="282"/>
      <c r="AV43" s="283"/>
    </row>
    <row r="44" spans="1:48" ht="19.5" thickBot="1">
      <c r="A44" s="428" t="s">
        <v>34</v>
      </c>
      <c r="B44" s="429"/>
      <c r="C44" s="429"/>
      <c r="D44" s="429"/>
      <c r="E44" s="290"/>
      <c r="F44" s="290"/>
      <c r="G44" s="429" t="s">
        <v>63</v>
      </c>
      <c r="H44" s="290"/>
      <c r="I44" s="290"/>
      <c r="J44" s="289">
        <f>IFERROR(J37-J43,"")</f>
        <v>0</v>
      </c>
      <c r="K44" s="290"/>
      <c r="L44" s="290"/>
      <c r="M44" s="289">
        <f t="shared" ref="M44" si="81">IFERROR(M37-M43,"")</f>
        <v>0</v>
      </c>
      <c r="N44" s="290"/>
      <c r="O44" s="290"/>
      <c r="P44" s="289">
        <f t="shared" ref="P44" si="82">IFERROR(P37-P43,"")</f>
        <v>0</v>
      </c>
      <c r="Q44" s="290"/>
      <c r="R44" s="290"/>
      <c r="S44" s="289">
        <f t="shared" ref="S44" si="83">IFERROR(S37-S43,"")</f>
        <v>0</v>
      </c>
      <c r="T44" s="290"/>
      <c r="U44" s="290"/>
      <c r="V44" s="289">
        <f t="shared" ref="V44" si="84">IFERROR(V37-V43,"")</f>
        <v>0</v>
      </c>
      <c r="W44" s="290"/>
      <c r="X44" s="290"/>
      <c r="Y44" s="289">
        <f t="shared" ref="Y44" si="85">IFERROR(Y37-Y43,"")</f>
        <v>0</v>
      </c>
      <c r="Z44" s="290"/>
      <c r="AA44" s="290"/>
      <c r="AB44" s="289">
        <f t="shared" ref="AB44" si="86">IFERROR(AB37-AB43,"")</f>
        <v>0</v>
      </c>
      <c r="AC44" s="290"/>
      <c r="AD44" s="290"/>
      <c r="AE44" s="289">
        <f t="shared" ref="AE44" si="87">IFERROR(AE37-AE43,"")</f>
        <v>0</v>
      </c>
      <c r="AF44" s="290"/>
      <c r="AG44" s="290"/>
      <c r="AH44" s="289">
        <f t="shared" ref="AH44" si="88">IFERROR(AH37-AH43,"")</f>
        <v>0</v>
      </c>
      <c r="AI44" s="290"/>
      <c r="AJ44" s="290"/>
      <c r="AK44" s="289">
        <f t="shared" ref="AK44" si="89">IFERROR(AK37-AK43,"")</f>
        <v>0</v>
      </c>
      <c r="AL44" s="290"/>
      <c r="AM44" s="290"/>
      <c r="AN44" s="289">
        <f t="shared" ref="AN44" si="90">IFERROR(AN37-AN43,"")</f>
        <v>0</v>
      </c>
      <c r="AO44" s="290"/>
      <c r="AP44" s="290"/>
      <c r="AQ44" s="289">
        <f t="shared" ref="AQ44" si="91">IFERROR(AQ37-AQ43,"")</f>
        <v>0</v>
      </c>
      <c r="AR44" s="290"/>
      <c r="AS44" s="290"/>
      <c r="AT44" s="289">
        <f>SUM(J44:AS44)</f>
        <v>0</v>
      </c>
      <c r="AU44" s="290"/>
      <c r="AV44" s="353"/>
    </row>
    <row r="45" spans="1:48">
      <c r="A45" s="438" t="s">
        <v>21</v>
      </c>
      <c r="B45" s="439"/>
      <c r="C45" s="439"/>
      <c r="D45" s="439"/>
      <c r="E45" s="285"/>
      <c r="F45" s="285"/>
      <c r="G45" s="440"/>
      <c r="H45" s="441"/>
      <c r="I45" s="441"/>
      <c r="J45" s="284"/>
      <c r="K45" s="285"/>
      <c r="L45" s="285"/>
      <c r="M45" s="284"/>
      <c r="N45" s="285"/>
      <c r="O45" s="285"/>
      <c r="P45" s="284"/>
      <c r="Q45" s="285"/>
      <c r="R45" s="285"/>
      <c r="S45" s="284"/>
      <c r="T45" s="285"/>
      <c r="U45" s="285"/>
      <c r="V45" s="284"/>
      <c r="W45" s="285"/>
      <c r="X45" s="285"/>
      <c r="Y45" s="284"/>
      <c r="Z45" s="285"/>
      <c r="AA45" s="285"/>
      <c r="AB45" s="284"/>
      <c r="AC45" s="285"/>
      <c r="AD45" s="285"/>
      <c r="AE45" s="284"/>
      <c r="AF45" s="285"/>
      <c r="AG45" s="285"/>
      <c r="AH45" s="284"/>
      <c r="AI45" s="285"/>
      <c r="AJ45" s="285"/>
      <c r="AK45" s="284"/>
      <c r="AL45" s="285"/>
      <c r="AM45" s="285"/>
      <c r="AN45" s="284"/>
      <c r="AO45" s="285"/>
      <c r="AP45" s="285"/>
      <c r="AQ45" s="284"/>
      <c r="AR45" s="285"/>
      <c r="AS45" s="285"/>
      <c r="AT45" s="284"/>
      <c r="AU45" s="285"/>
      <c r="AV45" s="286"/>
    </row>
    <row r="46" spans="1:48">
      <c r="A46" s="24"/>
      <c r="B46" s="405" t="s">
        <v>74</v>
      </c>
      <c r="C46" s="431"/>
      <c r="D46" s="431"/>
      <c r="E46" s="431"/>
      <c r="F46" s="432"/>
      <c r="G46" s="433" t="s">
        <v>47</v>
      </c>
      <c r="H46" s="434"/>
      <c r="I46" s="434"/>
      <c r="J46" s="281">
        <v>-121.29</v>
      </c>
      <c r="K46" s="282"/>
      <c r="L46" s="282"/>
      <c r="M46" s="281">
        <v>-134.72999999999999</v>
      </c>
      <c r="N46" s="282"/>
      <c r="O46" s="282"/>
      <c r="P46" s="281">
        <v>-150.69</v>
      </c>
      <c r="Q46" s="282"/>
      <c r="R46" s="282"/>
      <c r="S46" s="281">
        <v>-171.06</v>
      </c>
      <c r="T46" s="282"/>
      <c r="U46" s="282"/>
      <c r="V46" s="281">
        <v>-190.81</v>
      </c>
      <c r="W46" s="282"/>
      <c r="X46" s="282"/>
      <c r="Y46" s="281">
        <v>-151.35</v>
      </c>
      <c r="Z46" s="282"/>
      <c r="AA46" s="282"/>
      <c r="AB46" s="281">
        <v>-158.66999999999999</v>
      </c>
      <c r="AC46" s="282"/>
      <c r="AD46" s="282"/>
      <c r="AE46" s="281">
        <v>-165</v>
      </c>
      <c r="AF46" s="282"/>
      <c r="AG46" s="282"/>
      <c r="AH46" s="281">
        <v>-165.56</v>
      </c>
      <c r="AI46" s="282"/>
      <c r="AJ46" s="282"/>
      <c r="AK46" s="281">
        <v>-164.83</v>
      </c>
      <c r="AL46" s="282"/>
      <c r="AM46" s="282"/>
      <c r="AN46" s="281">
        <v>-165.13</v>
      </c>
      <c r="AO46" s="282"/>
      <c r="AP46" s="282"/>
      <c r="AQ46" s="281">
        <v>-169.64</v>
      </c>
      <c r="AR46" s="282"/>
      <c r="AS46" s="282"/>
      <c r="AT46" s="281"/>
      <c r="AU46" s="282"/>
      <c r="AV46" s="283"/>
    </row>
    <row r="47" spans="1:48">
      <c r="A47" s="24"/>
      <c r="B47" s="405" t="s">
        <v>77</v>
      </c>
      <c r="C47" s="431"/>
      <c r="D47" s="431"/>
      <c r="E47" s="431"/>
      <c r="F47" s="432"/>
      <c r="G47" s="427"/>
      <c r="H47" s="363"/>
      <c r="I47" s="363"/>
      <c r="J47" s="281">
        <v>-8.08</v>
      </c>
      <c r="K47" s="282"/>
      <c r="L47" s="282"/>
      <c r="M47" s="281">
        <v>-8.98</v>
      </c>
      <c r="N47" s="282"/>
      <c r="O47" s="282"/>
      <c r="P47" s="281">
        <v>-10.039999999999999</v>
      </c>
      <c r="Q47" s="282"/>
      <c r="R47" s="282"/>
      <c r="S47" s="281">
        <v>-11.4</v>
      </c>
      <c r="T47" s="282"/>
      <c r="U47" s="282"/>
      <c r="V47" s="281">
        <v>-12.71</v>
      </c>
      <c r="W47" s="282"/>
      <c r="X47" s="282"/>
      <c r="Y47" s="281">
        <v>-10.08</v>
      </c>
      <c r="Z47" s="282"/>
      <c r="AA47" s="282"/>
      <c r="AB47" s="281">
        <v>-10.57</v>
      </c>
      <c r="AC47" s="282"/>
      <c r="AD47" s="282"/>
      <c r="AE47" s="281">
        <v>-10.98</v>
      </c>
      <c r="AF47" s="282"/>
      <c r="AG47" s="282"/>
      <c r="AH47" s="281">
        <v>-11.03</v>
      </c>
      <c r="AI47" s="282"/>
      <c r="AJ47" s="282"/>
      <c r="AK47" s="281">
        <v>-10.97</v>
      </c>
      <c r="AL47" s="282"/>
      <c r="AM47" s="282"/>
      <c r="AN47" s="281">
        <v>-10.99</v>
      </c>
      <c r="AO47" s="282"/>
      <c r="AP47" s="282"/>
      <c r="AQ47" s="281">
        <v>-11.3</v>
      </c>
      <c r="AR47" s="282"/>
      <c r="AS47" s="282"/>
      <c r="AT47" s="281"/>
      <c r="AU47" s="282"/>
      <c r="AV47" s="283"/>
    </row>
    <row r="48" spans="1:48">
      <c r="A48" s="430" t="s">
        <v>35</v>
      </c>
      <c r="B48" s="356"/>
      <c r="C48" s="356"/>
      <c r="D48" s="356"/>
      <c r="E48" s="282"/>
      <c r="F48" s="282"/>
      <c r="G48" s="356" t="s">
        <v>48</v>
      </c>
      <c r="H48" s="282"/>
      <c r="I48" s="282"/>
      <c r="J48" s="281" t="str">
        <f>IF(J16="","",IF(J16=0,J46,IF(J16&lt;=15,J46,J47*(J16-15)+J46)))</f>
        <v/>
      </c>
      <c r="K48" s="282"/>
      <c r="L48" s="282"/>
      <c r="M48" s="281" t="str">
        <f>IF(M16="","",IF(M16=0,M46,IF(M16&lt;=15,M46,M47*(M16-15)+M46)))</f>
        <v/>
      </c>
      <c r="N48" s="282"/>
      <c r="O48" s="282"/>
      <c r="P48" s="281" t="str">
        <f>IF(P16="","",IF(P16=0,P46,IF(P16&lt;=15,P46,P47*(P16-15)+P46)))</f>
        <v/>
      </c>
      <c r="Q48" s="282"/>
      <c r="R48" s="282"/>
      <c r="S48" s="281" t="str">
        <f>IF(S16="","",IF(S16=0,S46,IF(S16&lt;=15,S46,S47*(S16-15)+S46)))</f>
        <v/>
      </c>
      <c r="T48" s="282"/>
      <c r="U48" s="282"/>
      <c r="V48" s="281" t="str">
        <f>IF(V16="","",IF(V16=0,V46,IF(V16&lt;=15,V46,V47*(V16-15)+V46)))</f>
        <v/>
      </c>
      <c r="W48" s="282"/>
      <c r="X48" s="282"/>
      <c r="Y48" s="281" t="str">
        <f>IF(Y16="","",IF(Y16=0,Y46,IF(Y16&lt;=15,Y46,Y47*(Y16-15)+Y46)))</f>
        <v/>
      </c>
      <c r="Z48" s="282"/>
      <c r="AA48" s="282"/>
      <c r="AB48" s="281" t="str">
        <f>IF(AB16="","",IF(AB16=0,AB46,IF(AB16&lt;=15,AB46,AB47*(AB16-15)+AB46)))</f>
        <v/>
      </c>
      <c r="AC48" s="282"/>
      <c r="AD48" s="282"/>
      <c r="AE48" s="281" t="str">
        <f>IF(AE16="","",IF(AE16=0,AE46,IF(AE16&lt;=15,AE46,AE47*(AE16-15)+AE46)))</f>
        <v/>
      </c>
      <c r="AF48" s="282"/>
      <c r="AG48" s="282"/>
      <c r="AH48" s="281" t="str">
        <f>IF(AH16="","",IF(AH16=0,AH46,IF(AH16&lt;=15,AH46,AH47*(AH16-15)+AH46)))</f>
        <v/>
      </c>
      <c r="AI48" s="282"/>
      <c r="AJ48" s="282"/>
      <c r="AK48" s="281" t="str">
        <f>IF(AK16="","",IF(AK16=0,AK46,IF(AK16&lt;=15,AK46,AK47*(AK16-15)+AK46)))</f>
        <v/>
      </c>
      <c r="AL48" s="282"/>
      <c r="AM48" s="282"/>
      <c r="AN48" s="281" t="str">
        <f>IF(AN16="","",IF(AN16=0,AN46,IF(AN16&lt;=15,AN46,AN47*(AN16-15)+AN46)))</f>
        <v/>
      </c>
      <c r="AO48" s="282"/>
      <c r="AP48" s="282"/>
      <c r="AQ48" s="281" t="str">
        <f>IF(AQ16="","",IF(AQ16=0,AQ46,IF(AQ16&lt;=15,AQ46,AQ47*(AQ16-15)+AQ46)))</f>
        <v/>
      </c>
      <c r="AR48" s="282"/>
      <c r="AS48" s="282"/>
      <c r="AT48" s="281">
        <f t="shared" ref="AT48" si="92">SUM(J48:AS48)</f>
        <v>0</v>
      </c>
      <c r="AU48" s="282"/>
      <c r="AV48" s="283"/>
    </row>
    <row r="49" spans="1:48">
      <c r="A49" s="435" t="s">
        <v>22</v>
      </c>
      <c r="B49" s="356"/>
      <c r="C49" s="356"/>
      <c r="D49" s="356"/>
      <c r="E49" s="282"/>
      <c r="F49" s="282"/>
      <c r="G49" s="436"/>
      <c r="H49" s="437"/>
      <c r="I49" s="437"/>
      <c r="J49" s="370"/>
      <c r="K49" s="371"/>
      <c r="L49" s="372"/>
      <c r="M49" s="370"/>
      <c r="N49" s="371"/>
      <c r="O49" s="372"/>
      <c r="P49" s="370"/>
      <c r="Q49" s="371"/>
      <c r="R49" s="372"/>
      <c r="S49" s="370"/>
      <c r="T49" s="371"/>
      <c r="U49" s="372"/>
      <c r="V49" s="281"/>
      <c r="W49" s="282"/>
      <c r="X49" s="282"/>
      <c r="Y49" s="281"/>
      <c r="Z49" s="282"/>
      <c r="AA49" s="282"/>
      <c r="AB49" s="281"/>
      <c r="AC49" s="282"/>
      <c r="AD49" s="282"/>
      <c r="AE49" s="281"/>
      <c r="AF49" s="282"/>
      <c r="AG49" s="282"/>
      <c r="AH49" s="281"/>
      <c r="AI49" s="282"/>
      <c r="AJ49" s="282"/>
      <c r="AK49" s="281"/>
      <c r="AL49" s="282"/>
      <c r="AM49" s="282"/>
      <c r="AN49" s="281"/>
      <c r="AO49" s="282"/>
      <c r="AP49" s="282"/>
      <c r="AQ49" s="281"/>
      <c r="AR49" s="282"/>
      <c r="AS49" s="282"/>
      <c r="AT49" s="281"/>
      <c r="AU49" s="282"/>
      <c r="AV49" s="283"/>
    </row>
    <row r="50" spans="1:48">
      <c r="A50" s="24"/>
      <c r="B50" s="405" t="s">
        <v>74</v>
      </c>
      <c r="C50" s="431"/>
      <c r="D50" s="431"/>
      <c r="E50" s="431"/>
      <c r="F50" s="432"/>
      <c r="G50" s="433" t="s">
        <v>64</v>
      </c>
      <c r="H50" s="434"/>
      <c r="I50" s="434"/>
      <c r="J50" s="281">
        <v>-24.66</v>
      </c>
      <c r="K50" s="282"/>
      <c r="L50" s="282"/>
      <c r="M50" s="281">
        <v>-19.5</v>
      </c>
      <c r="N50" s="282"/>
      <c r="O50" s="282"/>
      <c r="P50" s="281">
        <v>-14.35</v>
      </c>
      <c r="Q50" s="282"/>
      <c r="R50" s="282"/>
      <c r="S50" s="281">
        <v>-11.04</v>
      </c>
      <c r="T50" s="282"/>
      <c r="U50" s="282"/>
      <c r="V50" s="281">
        <v>-5.15</v>
      </c>
      <c r="W50" s="282"/>
      <c r="X50" s="282"/>
      <c r="Y50" s="426">
        <v>1.1000000000000001</v>
      </c>
      <c r="Z50" s="282"/>
      <c r="AA50" s="282"/>
      <c r="AB50" s="426">
        <v>8.83</v>
      </c>
      <c r="AC50" s="282"/>
      <c r="AD50" s="282"/>
      <c r="AE50" s="426">
        <v>15.82</v>
      </c>
      <c r="AF50" s="282"/>
      <c r="AG50" s="282"/>
      <c r="AH50" s="426">
        <v>23.92</v>
      </c>
      <c r="AI50" s="282"/>
      <c r="AJ50" s="282"/>
      <c r="AK50" s="426">
        <v>37.9</v>
      </c>
      <c r="AL50" s="282"/>
      <c r="AM50" s="282"/>
      <c r="AN50" s="426">
        <v>49.31</v>
      </c>
      <c r="AO50" s="282"/>
      <c r="AP50" s="282"/>
      <c r="AQ50" s="426">
        <v>54.83</v>
      </c>
      <c r="AR50" s="282"/>
      <c r="AS50" s="282"/>
      <c r="AT50" s="281"/>
      <c r="AU50" s="282"/>
      <c r="AV50" s="283"/>
    </row>
    <row r="51" spans="1:48">
      <c r="A51" s="24"/>
      <c r="B51" s="405" t="s">
        <v>77</v>
      </c>
      <c r="C51" s="431"/>
      <c r="D51" s="431"/>
      <c r="E51" s="431"/>
      <c r="F51" s="432"/>
      <c r="G51" s="427"/>
      <c r="H51" s="363"/>
      <c r="I51" s="363"/>
      <c r="J51" s="281">
        <v>-1.64</v>
      </c>
      <c r="K51" s="282"/>
      <c r="L51" s="282"/>
      <c r="M51" s="281">
        <v>-1.3</v>
      </c>
      <c r="N51" s="282"/>
      <c r="O51" s="282"/>
      <c r="P51" s="281">
        <v>-0.96</v>
      </c>
      <c r="Q51" s="282"/>
      <c r="R51" s="282"/>
      <c r="S51" s="281">
        <v>-0.74</v>
      </c>
      <c r="T51" s="282"/>
      <c r="U51" s="282"/>
      <c r="V51" s="281">
        <v>-0.34</v>
      </c>
      <c r="W51" s="282"/>
      <c r="X51" s="282"/>
      <c r="Y51" s="281">
        <v>7.0000000000000007E-2</v>
      </c>
      <c r="Z51" s="282"/>
      <c r="AA51" s="282"/>
      <c r="AB51" s="281">
        <v>0.59</v>
      </c>
      <c r="AC51" s="282"/>
      <c r="AD51" s="282"/>
      <c r="AE51" s="281">
        <v>1.05</v>
      </c>
      <c r="AF51" s="282"/>
      <c r="AG51" s="282"/>
      <c r="AH51" s="281">
        <v>1.59</v>
      </c>
      <c r="AI51" s="282"/>
      <c r="AJ51" s="282"/>
      <c r="AK51" s="281">
        <v>2.52</v>
      </c>
      <c r="AL51" s="282"/>
      <c r="AM51" s="282"/>
      <c r="AN51" s="281">
        <v>3.28</v>
      </c>
      <c r="AO51" s="282"/>
      <c r="AP51" s="282"/>
      <c r="AQ51" s="281">
        <v>3.65</v>
      </c>
      <c r="AR51" s="282"/>
      <c r="AS51" s="282"/>
      <c r="AT51" s="281"/>
      <c r="AU51" s="282"/>
      <c r="AV51" s="283"/>
    </row>
    <row r="52" spans="1:48">
      <c r="A52" s="430" t="s">
        <v>37</v>
      </c>
      <c r="B52" s="356"/>
      <c r="C52" s="356"/>
      <c r="D52" s="356"/>
      <c r="E52" s="282"/>
      <c r="F52" s="282"/>
      <c r="G52" s="356" t="s">
        <v>65</v>
      </c>
      <c r="H52" s="282"/>
      <c r="I52" s="282"/>
      <c r="J52" s="281" t="str">
        <f>IF(J16="","",IF(J16=0,J50,IF(J16&lt;=15,J50,J51*(J16-15)+J50)))</f>
        <v/>
      </c>
      <c r="K52" s="282"/>
      <c r="L52" s="282"/>
      <c r="M52" s="281" t="str">
        <f>IF(M16="","",IF(M16=0,M50,IF(M16&lt;=15,M50,M51*(M16-15)+M50)))</f>
        <v/>
      </c>
      <c r="N52" s="282"/>
      <c r="O52" s="282"/>
      <c r="P52" s="281" t="str">
        <f>IF(P16="","",IF(P16=0,P50,IF(P16&lt;=15,P50,P51*(P16-15)+P50)))</f>
        <v/>
      </c>
      <c r="Q52" s="282"/>
      <c r="R52" s="282"/>
      <c r="S52" s="281" t="str">
        <f>IF(S16="","",IF(S16=0,S50,IF(S16&lt;=15,S50,S51*(S16-15)+S50)))</f>
        <v/>
      </c>
      <c r="T52" s="282"/>
      <c r="U52" s="282"/>
      <c r="V52" s="281" t="str">
        <f>IF(V16="","",IF(V16=0,V50,IF(V16&lt;=15,V50,V51*(V16-15)+V50)))</f>
        <v/>
      </c>
      <c r="W52" s="282"/>
      <c r="X52" s="282"/>
      <c r="Y52" s="281" t="str">
        <f>IF(Y16="","",IF(Y16=0,Y50,IF(Y16&lt;=15,Y50,Y51*(Y16-15)+Y50)))</f>
        <v/>
      </c>
      <c r="Z52" s="282"/>
      <c r="AA52" s="282"/>
      <c r="AB52" s="281" t="str">
        <f>IF(AB16="","",IF(AB16=0,AB50,IF(AB16&lt;=15,AB50,AB51*(AB16-15)+AB50)))</f>
        <v/>
      </c>
      <c r="AC52" s="282"/>
      <c r="AD52" s="282"/>
      <c r="AE52" s="281" t="str">
        <f>IF(AE16="","",IF(AE16=0,AE50,IF(AE16&lt;=15,AE50,AE51*(AE16-15)+AE50)))</f>
        <v/>
      </c>
      <c r="AF52" s="282"/>
      <c r="AG52" s="282"/>
      <c r="AH52" s="281" t="str">
        <f>IF(AH16="","",IF(AH16=0,AH50,IF(AH16&lt;=15,AH50,AH51*(AH16-15)+AH50)))</f>
        <v/>
      </c>
      <c r="AI52" s="282"/>
      <c r="AJ52" s="282"/>
      <c r="AK52" s="281" t="str">
        <f>IF(AK16="","",IF(AK16=0,AK50,IF(AK16&lt;=15,AK50,AK51*(AK16-15)+AK50)))</f>
        <v/>
      </c>
      <c r="AL52" s="282"/>
      <c r="AM52" s="282"/>
      <c r="AN52" s="281" t="str">
        <f>IF(AN16="","",IF(AN16=0,AN50,IF(AN16&lt;=15,AN50,AN51*(AN16-15)+AN50)))</f>
        <v/>
      </c>
      <c r="AO52" s="282"/>
      <c r="AP52" s="282"/>
      <c r="AQ52" s="281" t="str">
        <f>IF(AQ16="","",IF(AQ16=0,AQ50,IF(AQ16&lt;=15,AQ50,AQ51*(AQ16-15)+AQ50)))</f>
        <v/>
      </c>
      <c r="AR52" s="282"/>
      <c r="AS52" s="282"/>
      <c r="AT52" s="281">
        <f>SUM(J52:AS52)</f>
        <v>0</v>
      </c>
      <c r="AU52" s="282"/>
      <c r="AV52" s="283"/>
    </row>
    <row r="53" spans="1:48" ht="19.5" thickBot="1">
      <c r="A53" s="428" t="s">
        <v>57</v>
      </c>
      <c r="B53" s="429"/>
      <c r="C53" s="429"/>
      <c r="D53" s="429"/>
      <c r="E53" s="290"/>
      <c r="F53" s="290"/>
      <c r="G53" s="429" t="s">
        <v>66</v>
      </c>
      <c r="H53" s="290"/>
      <c r="I53" s="290"/>
      <c r="J53" s="289" t="str">
        <f>IFERROR(J48-J52,"")</f>
        <v/>
      </c>
      <c r="K53" s="290"/>
      <c r="L53" s="290"/>
      <c r="M53" s="289" t="str">
        <f>IFERROR(M48-M52,"")</f>
        <v/>
      </c>
      <c r="N53" s="290"/>
      <c r="O53" s="290"/>
      <c r="P53" s="289" t="str">
        <f>IFERROR(P48-P52,"")</f>
        <v/>
      </c>
      <c r="Q53" s="290"/>
      <c r="R53" s="290"/>
      <c r="S53" s="289" t="str">
        <f>IFERROR(S48-S52,"")</f>
        <v/>
      </c>
      <c r="T53" s="290"/>
      <c r="U53" s="290"/>
      <c r="V53" s="289" t="str">
        <f>IFERROR(V48-V52,"")</f>
        <v/>
      </c>
      <c r="W53" s="290"/>
      <c r="X53" s="290"/>
      <c r="Y53" s="289" t="str">
        <f>IFERROR(Y48-Y52,"")</f>
        <v/>
      </c>
      <c r="Z53" s="290"/>
      <c r="AA53" s="290"/>
      <c r="AB53" s="289" t="str">
        <f>IFERROR(AB48-AB52,"")</f>
        <v/>
      </c>
      <c r="AC53" s="290"/>
      <c r="AD53" s="290"/>
      <c r="AE53" s="289" t="str">
        <f>IFERROR(AE48-AE52,"")</f>
        <v/>
      </c>
      <c r="AF53" s="290"/>
      <c r="AG53" s="290"/>
      <c r="AH53" s="289" t="str">
        <f>IFERROR(AH48-AH52,"")</f>
        <v/>
      </c>
      <c r="AI53" s="290"/>
      <c r="AJ53" s="290"/>
      <c r="AK53" s="289" t="str">
        <f>IFERROR(AK48-AK52,"")</f>
        <v/>
      </c>
      <c r="AL53" s="290"/>
      <c r="AM53" s="290"/>
      <c r="AN53" s="289" t="str">
        <f>IFERROR(AN48-AN52,"")</f>
        <v/>
      </c>
      <c r="AO53" s="290"/>
      <c r="AP53" s="290"/>
      <c r="AQ53" s="289" t="str">
        <f>IFERROR(AQ48-AQ52,"")</f>
        <v/>
      </c>
      <c r="AR53" s="290"/>
      <c r="AS53" s="290"/>
      <c r="AT53" s="289">
        <f>SUM(J53:AS53)</f>
        <v>0</v>
      </c>
      <c r="AU53" s="290"/>
      <c r="AV53" s="353"/>
    </row>
    <row r="54" spans="1:48">
      <c r="A54" s="427" t="s">
        <v>39</v>
      </c>
      <c r="B54" s="427"/>
      <c r="C54" s="427"/>
      <c r="D54" s="427"/>
      <c r="E54" s="363"/>
      <c r="F54" s="363"/>
      <c r="G54" s="427" t="s">
        <v>67</v>
      </c>
      <c r="H54" s="363"/>
      <c r="I54" s="363"/>
      <c r="J54" s="362">
        <f>SUM(J31,J44,J53)</f>
        <v>0</v>
      </c>
      <c r="K54" s="363"/>
      <c r="L54" s="363"/>
      <c r="M54" s="362">
        <f>SUM(M31,M44,M53)</f>
        <v>0</v>
      </c>
      <c r="N54" s="363"/>
      <c r="O54" s="363"/>
      <c r="P54" s="362">
        <f>SUM(P31,P44,P53)</f>
        <v>0</v>
      </c>
      <c r="Q54" s="363"/>
      <c r="R54" s="363"/>
      <c r="S54" s="362">
        <f>SUM(S31,S44,S53)</f>
        <v>0</v>
      </c>
      <c r="T54" s="363"/>
      <c r="U54" s="363"/>
      <c r="V54" s="362">
        <f>SUM(V31,V44,V53)</f>
        <v>0</v>
      </c>
      <c r="W54" s="363"/>
      <c r="X54" s="363"/>
      <c r="Y54" s="362">
        <f>SUM(Y31,Y44,Y53)</f>
        <v>0</v>
      </c>
      <c r="Z54" s="363"/>
      <c r="AA54" s="363"/>
      <c r="AB54" s="362">
        <f>SUM(AB31,AB44,AB53)</f>
        <v>0</v>
      </c>
      <c r="AC54" s="363"/>
      <c r="AD54" s="363"/>
      <c r="AE54" s="362">
        <f>SUM(AE31,AE44,AE53)</f>
        <v>0</v>
      </c>
      <c r="AF54" s="363"/>
      <c r="AG54" s="363"/>
      <c r="AH54" s="362">
        <f>SUM(AH31,AH44,AH53)</f>
        <v>0</v>
      </c>
      <c r="AI54" s="363"/>
      <c r="AJ54" s="363"/>
      <c r="AK54" s="362">
        <f>SUM(AK31,AK44,AK53)</f>
        <v>0</v>
      </c>
      <c r="AL54" s="363"/>
      <c r="AM54" s="363"/>
      <c r="AN54" s="362">
        <f>SUM(AN31,AN44,AN53)</f>
        <v>0</v>
      </c>
      <c r="AO54" s="363"/>
      <c r="AP54" s="363"/>
      <c r="AQ54" s="362">
        <f>SUM(AQ31,AQ44,AQ53)</f>
        <v>0</v>
      </c>
      <c r="AR54" s="363"/>
      <c r="AS54" s="363"/>
      <c r="AT54" s="362">
        <f>SUM(J54:AS54)</f>
        <v>0</v>
      </c>
      <c r="AU54" s="363"/>
      <c r="AV54" s="363"/>
    </row>
    <row r="56" spans="1:48">
      <c r="A56" s="40"/>
      <c r="B56" s="273" t="s">
        <v>198</v>
      </c>
      <c r="C56" s="240"/>
      <c r="D56" s="240"/>
      <c r="E56" s="240"/>
      <c r="F56" s="240"/>
      <c r="G56" s="240"/>
      <c r="H56" s="240"/>
      <c r="I56" s="240"/>
      <c r="J56" s="240"/>
      <c r="K56" s="240"/>
      <c r="L56" s="240"/>
      <c r="M56" s="240"/>
      <c r="N56" s="240"/>
      <c r="O56" s="240"/>
      <c r="P56" s="240"/>
      <c r="Q56" s="240"/>
      <c r="R56" s="240"/>
      <c r="S56" s="240"/>
      <c r="T56" s="240"/>
      <c r="U56" s="240"/>
      <c r="V56" s="240"/>
      <c r="W56" s="240"/>
      <c r="X56" s="240"/>
      <c r="AQ56" s="40"/>
      <c r="AR56" s="40"/>
      <c r="AS56" s="40"/>
      <c r="AT56" s="40"/>
      <c r="AU56" s="40"/>
      <c r="AV56" s="40"/>
    </row>
    <row r="57" spans="1:48">
      <c r="A57" s="40"/>
      <c r="B57" s="297"/>
      <c r="C57" s="221"/>
      <c r="D57" s="221"/>
      <c r="E57" s="221"/>
      <c r="F57" s="221"/>
      <c r="G57" s="221"/>
      <c r="H57" s="221"/>
      <c r="I57" s="221"/>
      <c r="J57" s="221"/>
      <c r="K57" s="221"/>
      <c r="L57" s="221"/>
      <c r="M57" s="221"/>
      <c r="N57" s="221"/>
      <c r="O57" s="221"/>
      <c r="P57" s="221"/>
      <c r="Q57" s="221"/>
      <c r="R57" s="221"/>
      <c r="S57" s="221"/>
      <c r="T57" s="221"/>
      <c r="U57" s="221"/>
      <c r="V57" s="221"/>
      <c r="W57" s="221"/>
      <c r="X57" s="221"/>
      <c r="AQ57" s="40"/>
      <c r="AR57" s="40"/>
      <c r="AS57" s="40"/>
      <c r="AT57" s="40"/>
      <c r="AU57" s="40"/>
      <c r="AV57" s="40"/>
    </row>
    <row r="58" spans="1:48">
      <c r="A58" s="326" t="s">
        <v>267</v>
      </c>
      <c r="B58" s="327"/>
      <c r="C58" s="327"/>
      <c r="D58" s="327"/>
      <c r="E58" s="327"/>
      <c r="F58" s="328"/>
      <c r="G58" s="326" t="s">
        <v>273</v>
      </c>
      <c r="H58" s="327"/>
      <c r="I58" s="327"/>
      <c r="J58" s="327"/>
      <c r="K58" s="327"/>
      <c r="L58" s="328"/>
      <c r="M58" s="326" t="s">
        <v>274</v>
      </c>
      <c r="N58" s="327"/>
      <c r="O58" s="327"/>
      <c r="P58" s="327"/>
      <c r="Q58" s="327"/>
      <c r="R58" s="328"/>
      <c r="S58" s="326" t="s">
        <v>275</v>
      </c>
      <c r="T58" s="327"/>
      <c r="U58" s="327"/>
      <c r="V58" s="327"/>
      <c r="W58" s="327"/>
      <c r="X58" s="328"/>
      <c r="Y58" s="333" t="s">
        <v>280</v>
      </c>
      <c r="Z58" s="334"/>
      <c r="AA58" s="334"/>
      <c r="AB58" s="334"/>
      <c r="AC58" s="334"/>
      <c r="AD58" s="334"/>
      <c r="AE58" s="334"/>
      <c r="AF58" s="334"/>
      <c r="AG58" s="334"/>
      <c r="AH58" s="334"/>
      <c r="AI58" s="334"/>
      <c r="AJ58" s="335"/>
      <c r="AK58" s="333" t="s">
        <v>281</v>
      </c>
      <c r="AL58" s="334"/>
      <c r="AM58" s="334"/>
      <c r="AN58" s="334"/>
      <c r="AO58" s="334"/>
      <c r="AP58" s="334"/>
      <c r="AQ58" s="334"/>
      <c r="AR58" s="334"/>
      <c r="AS58" s="334"/>
      <c r="AT58" s="334"/>
      <c r="AU58" s="334"/>
      <c r="AV58" s="335"/>
    </row>
    <row r="59" spans="1:48">
      <c r="A59" s="329"/>
      <c r="B59" s="330"/>
      <c r="C59" s="330"/>
      <c r="D59" s="330"/>
      <c r="E59" s="330"/>
      <c r="F59" s="331"/>
      <c r="G59" s="329"/>
      <c r="H59" s="330"/>
      <c r="I59" s="330"/>
      <c r="J59" s="330"/>
      <c r="K59" s="330"/>
      <c r="L59" s="331"/>
      <c r="M59" s="329"/>
      <c r="N59" s="330"/>
      <c r="O59" s="330"/>
      <c r="P59" s="330"/>
      <c r="Q59" s="330"/>
      <c r="R59" s="331"/>
      <c r="S59" s="329"/>
      <c r="T59" s="330"/>
      <c r="U59" s="330"/>
      <c r="V59" s="330"/>
      <c r="W59" s="330"/>
      <c r="X59" s="331"/>
      <c r="Y59" s="336"/>
      <c r="Z59" s="337"/>
      <c r="AA59" s="337"/>
      <c r="AB59" s="337"/>
      <c r="AC59" s="337"/>
      <c r="AD59" s="337"/>
      <c r="AE59" s="337"/>
      <c r="AF59" s="337"/>
      <c r="AG59" s="337"/>
      <c r="AH59" s="337"/>
      <c r="AI59" s="337"/>
      <c r="AJ59" s="338"/>
      <c r="AK59" s="336"/>
      <c r="AL59" s="337"/>
      <c r="AM59" s="337"/>
      <c r="AN59" s="337"/>
      <c r="AO59" s="337"/>
      <c r="AP59" s="337"/>
      <c r="AQ59" s="337"/>
      <c r="AR59" s="337"/>
      <c r="AS59" s="337"/>
      <c r="AT59" s="337"/>
      <c r="AU59" s="337"/>
      <c r="AV59" s="338"/>
    </row>
    <row r="60" spans="1:48">
      <c r="A60" s="329"/>
      <c r="B60" s="330"/>
      <c r="C60" s="330"/>
      <c r="D60" s="330"/>
      <c r="E60" s="330"/>
      <c r="F60" s="331"/>
      <c r="G60" s="329"/>
      <c r="H60" s="330"/>
      <c r="I60" s="330"/>
      <c r="J60" s="330"/>
      <c r="K60" s="330"/>
      <c r="L60" s="331"/>
      <c r="M60" s="329"/>
      <c r="N60" s="330"/>
      <c r="O60" s="330"/>
      <c r="P60" s="330"/>
      <c r="Q60" s="330"/>
      <c r="R60" s="331"/>
      <c r="S60" s="329"/>
      <c r="T60" s="330"/>
      <c r="U60" s="330"/>
      <c r="V60" s="330"/>
      <c r="W60" s="330"/>
      <c r="X60" s="331"/>
      <c r="Y60" s="339" t="s">
        <v>276</v>
      </c>
      <c r="Z60" s="340"/>
      <c r="AA60" s="340"/>
      <c r="AB60" s="340"/>
      <c r="AC60" s="340"/>
      <c r="AD60" s="340"/>
      <c r="AE60" s="340"/>
      <c r="AF60" s="340"/>
      <c r="AG60" s="340"/>
      <c r="AH60" s="340"/>
      <c r="AI60" s="340"/>
      <c r="AJ60" s="341"/>
      <c r="AK60" s="339" t="s">
        <v>282</v>
      </c>
      <c r="AL60" s="340"/>
      <c r="AM60" s="340"/>
      <c r="AN60" s="340"/>
      <c r="AO60" s="340"/>
      <c r="AP60" s="340"/>
      <c r="AQ60" s="340"/>
      <c r="AR60" s="340"/>
      <c r="AS60" s="340"/>
      <c r="AT60" s="340"/>
      <c r="AU60" s="340"/>
      <c r="AV60" s="341"/>
    </row>
    <row r="61" spans="1:48" ht="18.75" customHeight="1">
      <c r="A61" s="332"/>
      <c r="B61" s="330"/>
      <c r="C61" s="330"/>
      <c r="D61" s="330"/>
      <c r="E61" s="330"/>
      <c r="F61" s="331"/>
      <c r="G61" s="332"/>
      <c r="H61" s="330"/>
      <c r="I61" s="330"/>
      <c r="J61" s="330"/>
      <c r="K61" s="330"/>
      <c r="L61" s="331"/>
      <c r="M61" s="332"/>
      <c r="N61" s="330"/>
      <c r="O61" s="330"/>
      <c r="P61" s="330"/>
      <c r="Q61" s="330"/>
      <c r="R61" s="331"/>
      <c r="S61" s="332"/>
      <c r="T61" s="330"/>
      <c r="U61" s="330"/>
      <c r="V61" s="330"/>
      <c r="W61" s="330"/>
      <c r="X61" s="331"/>
      <c r="Y61" s="220"/>
      <c r="Z61" s="221"/>
      <c r="AA61" s="221"/>
      <c r="AB61" s="221"/>
      <c r="AC61" s="221"/>
      <c r="AD61" s="221"/>
      <c r="AE61" s="221"/>
      <c r="AF61" s="221"/>
      <c r="AG61" s="221"/>
      <c r="AH61" s="221"/>
      <c r="AI61" s="221"/>
      <c r="AJ61" s="222"/>
      <c r="AK61" s="342"/>
      <c r="AL61" s="340"/>
      <c r="AM61" s="340"/>
      <c r="AN61" s="340"/>
      <c r="AO61" s="340"/>
      <c r="AP61" s="340"/>
      <c r="AQ61" s="340"/>
      <c r="AR61" s="340"/>
      <c r="AS61" s="340"/>
      <c r="AT61" s="340"/>
      <c r="AU61" s="340"/>
      <c r="AV61" s="341"/>
    </row>
    <row r="62" spans="1:48" ht="18.75" customHeight="1">
      <c r="A62" s="332"/>
      <c r="B62" s="330"/>
      <c r="C62" s="330"/>
      <c r="D62" s="330"/>
      <c r="E62" s="330"/>
      <c r="F62" s="331"/>
      <c r="G62" s="332"/>
      <c r="H62" s="330"/>
      <c r="I62" s="330"/>
      <c r="J62" s="330"/>
      <c r="K62" s="330"/>
      <c r="L62" s="331"/>
      <c r="M62" s="332"/>
      <c r="N62" s="330"/>
      <c r="O62" s="330"/>
      <c r="P62" s="330"/>
      <c r="Q62" s="330"/>
      <c r="R62" s="331"/>
      <c r="S62" s="332"/>
      <c r="T62" s="330"/>
      <c r="U62" s="330"/>
      <c r="V62" s="330"/>
      <c r="W62" s="330"/>
      <c r="X62" s="331"/>
      <c r="Y62" s="343" t="s">
        <v>277</v>
      </c>
      <c r="Z62" s="344"/>
      <c r="AA62" s="344"/>
      <c r="AB62" s="344"/>
      <c r="AC62" s="344"/>
      <c r="AD62" s="345"/>
      <c r="AE62" s="343" t="s">
        <v>278</v>
      </c>
      <c r="AF62" s="344"/>
      <c r="AG62" s="344"/>
      <c r="AH62" s="344"/>
      <c r="AI62" s="344"/>
      <c r="AJ62" s="345"/>
      <c r="AK62" s="346" t="s">
        <v>219</v>
      </c>
      <c r="AL62" s="347"/>
      <c r="AM62" s="347"/>
      <c r="AN62" s="347"/>
      <c r="AO62" s="347"/>
      <c r="AP62" s="347"/>
      <c r="AQ62" s="347"/>
      <c r="AR62" s="347"/>
      <c r="AS62" s="348"/>
      <c r="AT62" s="348"/>
      <c r="AU62" s="348"/>
      <c r="AV62" s="349"/>
    </row>
    <row r="63" spans="1:48" ht="18.75" customHeight="1">
      <c r="A63" s="385" t="s">
        <v>266</v>
      </c>
      <c r="B63" s="386"/>
      <c r="C63" s="386"/>
      <c r="D63" s="386"/>
      <c r="E63" s="386"/>
      <c r="F63" s="345"/>
      <c r="G63" s="385" t="s">
        <v>266</v>
      </c>
      <c r="H63" s="386"/>
      <c r="I63" s="386"/>
      <c r="J63" s="386"/>
      <c r="K63" s="386"/>
      <c r="L63" s="345"/>
      <c r="M63" s="385" t="s">
        <v>266</v>
      </c>
      <c r="N63" s="386"/>
      <c r="O63" s="386"/>
      <c r="P63" s="386"/>
      <c r="Q63" s="386"/>
      <c r="R63" s="345"/>
      <c r="S63" s="385" t="s">
        <v>266</v>
      </c>
      <c r="T63" s="386"/>
      <c r="U63" s="386"/>
      <c r="V63" s="386"/>
      <c r="W63" s="386"/>
      <c r="X63" s="345"/>
      <c r="Y63" s="385" t="s">
        <v>266</v>
      </c>
      <c r="Z63" s="386"/>
      <c r="AA63" s="386"/>
      <c r="AB63" s="386"/>
      <c r="AC63" s="386"/>
      <c r="AD63" s="345"/>
      <c r="AE63" s="385" t="s">
        <v>266</v>
      </c>
      <c r="AF63" s="386"/>
      <c r="AG63" s="386"/>
      <c r="AH63" s="386"/>
      <c r="AI63" s="386"/>
      <c r="AJ63" s="345"/>
      <c r="AK63" s="385" t="s">
        <v>266</v>
      </c>
      <c r="AL63" s="386"/>
      <c r="AM63" s="386"/>
      <c r="AN63" s="386"/>
      <c r="AO63" s="386"/>
      <c r="AP63" s="386"/>
      <c r="AQ63" s="344"/>
      <c r="AR63" s="344"/>
      <c r="AS63" s="344"/>
      <c r="AT63" s="344"/>
      <c r="AU63" s="344"/>
      <c r="AV63" s="345"/>
    </row>
    <row r="64" spans="1:48" ht="18.75" customHeight="1">
      <c r="A64" s="385" t="s">
        <v>265</v>
      </c>
      <c r="B64" s="386"/>
      <c r="C64" s="386"/>
      <c r="D64" s="386"/>
      <c r="E64" s="386"/>
      <c r="F64" s="345"/>
      <c r="G64" s="385" t="s">
        <v>268</v>
      </c>
      <c r="H64" s="386"/>
      <c r="I64" s="386"/>
      <c r="J64" s="386"/>
      <c r="K64" s="386"/>
      <c r="L64" s="345"/>
      <c r="M64" s="385" t="s">
        <v>269</v>
      </c>
      <c r="N64" s="386"/>
      <c r="O64" s="386"/>
      <c r="P64" s="386"/>
      <c r="Q64" s="386"/>
      <c r="R64" s="345"/>
      <c r="S64" s="385" t="s">
        <v>270</v>
      </c>
      <c r="T64" s="386"/>
      <c r="U64" s="386"/>
      <c r="V64" s="386"/>
      <c r="W64" s="386"/>
      <c r="X64" s="345"/>
      <c r="Y64" s="385" t="s">
        <v>271</v>
      </c>
      <c r="Z64" s="386"/>
      <c r="AA64" s="386"/>
      <c r="AB64" s="386"/>
      <c r="AC64" s="386"/>
      <c r="AD64" s="345"/>
      <c r="AE64" s="385" t="s">
        <v>272</v>
      </c>
      <c r="AF64" s="386"/>
      <c r="AG64" s="386"/>
      <c r="AH64" s="386"/>
      <c r="AI64" s="386"/>
      <c r="AJ64" s="345"/>
      <c r="AK64" s="385" t="s">
        <v>279</v>
      </c>
      <c r="AL64" s="386"/>
      <c r="AM64" s="386"/>
      <c r="AN64" s="386"/>
      <c r="AO64" s="386"/>
      <c r="AP64" s="386"/>
      <c r="AQ64" s="386"/>
      <c r="AR64" s="386"/>
      <c r="AS64" s="386"/>
      <c r="AT64" s="386"/>
      <c r="AU64" s="386"/>
      <c r="AV64" s="345"/>
    </row>
    <row r="65" spans="1:48" ht="18.75" customHeight="1">
      <c r="A65" s="144"/>
      <c r="B65" s="145"/>
      <c r="C65" s="145"/>
      <c r="D65" s="145"/>
      <c r="E65" s="145"/>
      <c r="F65" s="146"/>
      <c r="G65" s="387" t="s">
        <v>285</v>
      </c>
      <c r="H65" s="191"/>
      <c r="I65" s="191"/>
      <c r="J65" s="191"/>
      <c r="K65" s="191"/>
      <c r="L65" s="191"/>
      <c r="M65" s="191"/>
      <c r="N65" s="191"/>
      <c r="O65" s="191"/>
      <c r="P65" s="191"/>
      <c r="Q65" s="191"/>
      <c r="R65" s="191"/>
      <c r="S65" s="191"/>
      <c r="T65" s="191"/>
      <c r="U65" s="191"/>
      <c r="V65" s="191"/>
      <c r="W65" s="191"/>
      <c r="X65" s="191"/>
      <c r="Y65" s="191"/>
      <c r="Z65" s="191"/>
      <c r="AA65" s="191"/>
      <c r="AB65" s="191"/>
      <c r="AC65" s="191"/>
      <c r="AD65" s="191"/>
      <c r="AE65" s="191"/>
      <c r="AF65" s="191"/>
      <c r="AG65" s="191"/>
      <c r="AH65" s="191"/>
      <c r="AI65" s="191"/>
      <c r="AJ65" s="191"/>
      <c r="AK65" s="191"/>
      <c r="AL65" s="191"/>
      <c r="AM65" s="191"/>
      <c r="AN65" s="191"/>
      <c r="AO65" s="191"/>
      <c r="AP65" s="191"/>
      <c r="AQ65" s="191"/>
      <c r="AR65" s="191"/>
      <c r="AS65" s="191"/>
      <c r="AT65" s="191"/>
      <c r="AU65" s="191"/>
      <c r="AV65" s="192"/>
    </row>
    <row r="66" spans="1:48" ht="18.75" customHeight="1">
      <c r="A66" s="388">
        <f>AT54</f>
        <v>0</v>
      </c>
      <c r="B66" s="389"/>
      <c r="C66" s="389"/>
      <c r="D66" s="389"/>
      <c r="E66" s="389"/>
      <c r="F66" s="390"/>
      <c r="G66" s="247"/>
      <c r="H66" s="248"/>
      <c r="I66" s="248"/>
      <c r="J66" s="248"/>
      <c r="K66" s="248"/>
      <c r="L66" s="249"/>
      <c r="M66" s="247"/>
      <c r="N66" s="248"/>
      <c r="O66" s="248"/>
      <c r="P66" s="248"/>
      <c r="Q66" s="248"/>
      <c r="R66" s="249"/>
      <c r="S66" s="247"/>
      <c r="T66" s="248"/>
      <c r="U66" s="248"/>
      <c r="V66" s="248"/>
      <c r="W66" s="248"/>
      <c r="X66" s="249"/>
      <c r="Y66" s="247"/>
      <c r="Z66" s="248"/>
      <c r="AA66" s="248"/>
      <c r="AB66" s="248"/>
      <c r="AC66" s="248"/>
      <c r="AD66" s="249"/>
      <c r="AE66" s="247"/>
      <c r="AF66" s="248"/>
      <c r="AG66" s="248"/>
      <c r="AH66" s="248"/>
      <c r="AI66" s="248"/>
      <c r="AJ66" s="249"/>
      <c r="AK66" s="266" t="str">
        <f>IF(AK62="該当",ROUNDDOWN(A66/2,0),"")</f>
        <v/>
      </c>
      <c r="AL66" s="267"/>
      <c r="AM66" s="267"/>
      <c r="AN66" s="267"/>
      <c r="AO66" s="267"/>
      <c r="AP66" s="267"/>
      <c r="AQ66" s="235"/>
      <c r="AR66" s="235"/>
      <c r="AS66" s="235"/>
      <c r="AT66" s="235"/>
      <c r="AU66" s="235"/>
      <c r="AV66" s="254"/>
    </row>
    <row r="67" spans="1:48" ht="18.75" customHeight="1">
      <c r="A67" s="391"/>
      <c r="B67" s="392"/>
      <c r="C67" s="392"/>
      <c r="D67" s="392"/>
      <c r="E67" s="392"/>
      <c r="F67" s="393"/>
      <c r="G67" s="394"/>
      <c r="H67" s="395"/>
      <c r="I67" s="395"/>
      <c r="J67" s="395"/>
      <c r="K67" s="395"/>
      <c r="L67" s="396"/>
      <c r="M67" s="394"/>
      <c r="N67" s="395"/>
      <c r="O67" s="395"/>
      <c r="P67" s="395"/>
      <c r="Q67" s="395"/>
      <c r="R67" s="396"/>
      <c r="S67" s="394"/>
      <c r="T67" s="395"/>
      <c r="U67" s="395"/>
      <c r="V67" s="395"/>
      <c r="W67" s="395"/>
      <c r="X67" s="396"/>
      <c r="Y67" s="394"/>
      <c r="Z67" s="395"/>
      <c r="AA67" s="395"/>
      <c r="AB67" s="395"/>
      <c r="AC67" s="395"/>
      <c r="AD67" s="396"/>
      <c r="AE67" s="394"/>
      <c r="AF67" s="395"/>
      <c r="AG67" s="395"/>
      <c r="AH67" s="395"/>
      <c r="AI67" s="395"/>
      <c r="AJ67" s="396"/>
      <c r="AK67" s="397"/>
      <c r="AL67" s="398"/>
      <c r="AM67" s="398"/>
      <c r="AN67" s="398"/>
      <c r="AO67" s="398"/>
      <c r="AP67" s="398"/>
      <c r="AQ67" s="221"/>
      <c r="AR67" s="221"/>
      <c r="AS67" s="221"/>
      <c r="AT67" s="221"/>
      <c r="AU67" s="221"/>
      <c r="AV67" s="222"/>
    </row>
    <row r="68" spans="1:48">
      <c r="A68" s="143"/>
      <c r="B68" s="143"/>
      <c r="C68" s="143"/>
      <c r="D68" s="143"/>
      <c r="E68" s="143"/>
      <c r="F68" s="143"/>
      <c r="G68" s="147"/>
      <c r="H68" s="147"/>
      <c r="I68" s="147"/>
      <c r="J68" s="147"/>
      <c r="K68" s="147"/>
      <c r="L68" s="147"/>
      <c r="M68" s="147"/>
      <c r="N68" s="147"/>
      <c r="O68" s="147"/>
      <c r="P68" s="147"/>
      <c r="Q68" s="147"/>
      <c r="R68" s="147"/>
      <c r="S68" s="147"/>
      <c r="T68" s="147"/>
      <c r="U68" s="147"/>
      <c r="V68" s="147"/>
      <c r="W68" s="147"/>
      <c r="X68" s="147"/>
      <c r="Y68" s="333" t="s">
        <v>283</v>
      </c>
      <c r="Z68" s="334"/>
      <c r="AA68" s="334"/>
      <c r="AB68" s="334"/>
      <c r="AC68" s="334"/>
      <c r="AD68" s="334"/>
      <c r="AE68" s="334"/>
      <c r="AF68" s="334"/>
      <c r="AG68" s="334"/>
      <c r="AH68" s="334"/>
      <c r="AI68" s="334"/>
      <c r="AJ68" s="335"/>
      <c r="AK68" s="266">
        <f>ROUNDDOWN(A66-SUM(G66:AV67),0)</f>
        <v>0</v>
      </c>
      <c r="AL68" s="267"/>
      <c r="AM68" s="267"/>
      <c r="AN68" s="267"/>
      <c r="AO68" s="267"/>
      <c r="AP68" s="267"/>
      <c r="AQ68" s="235"/>
      <c r="AR68" s="235"/>
      <c r="AS68" s="235"/>
      <c r="AT68" s="235"/>
      <c r="AU68" s="235"/>
      <c r="AV68" s="254"/>
    </row>
    <row r="69" spans="1:48">
      <c r="A69" s="143"/>
      <c r="B69" s="143"/>
      <c r="C69" s="143"/>
      <c r="D69" s="143"/>
      <c r="E69" s="143"/>
      <c r="F69" s="143"/>
      <c r="G69" s="147"/>
      <c r="H69" s="147"/>
      <c r="I69" s="147"/>
      <c r="J69" s="147"/>
      <c r="K69" s="147"/>
      <c r="L69" s="147"/>
      <c r="M69" s="147"/>
      <c r="N69" s="147"/>
      <c r="O69" s="147"/>
      <c r="P69" s="147"/>
      <c r="Q69" s="147"/>
      <c r="R69" s="147"/>
      <c r="S69" s="147"/>
      <c r="T69" s="147"/>
      <c r="U69" s="147"/>
      <c r="V69" s="147"/>
      <c r="W69" s="147"/>
      <c r="X69" s="147"/>
      <c r="Y69" s="385" t="s">
        <v>287</v>
      </c>
      <c r="Z69" s="386"/>
      <c r="AA69" s="386"/>
      <c r="AB69" s="386"/>
      <c r="AC69" s="386"/>
      <c r="AD69" s="386"/>
      <c r="AE69" s="386"/>
      <c r="AF69" s="386"/>
      <c r="AG69" s="386"/>
      <c r="AH69" s="386"/>
      <c r="AI69" s="386"/>
      <c r="AJ69" s="345"/>
      <c r="AK69" s="399"/>
      <c r="AL69" s="400"/>
      <c r="AM69" s="400"/>
      <c r="AN69" s="400"/>
      <c r="AO69" s="400"/>
      <c r="AP69" s="400"/>
      <c r="AQ69" s="340"/>
      <c r="AR69" s="340"/>
      <c r="AS69" s="340"/>
      <c r="AT69" s="340"/>
      <c r="AU69" s="340"/>
      <c r="AV69" s="341"/>
    </row>
    <row r="70" spans="1:48">
      <c r="A70" s="143"/>
      <c r="B70" s="143"/>
      <c r="C70" s="143"/>
      <c r="D70" s="143"/>
      <c r="E70" s="143"/>
      <c r="F70" s="143"/>
      <c r="G70" s="147"/>
      <c r="H70" s="147"/>
      <c r="I70" s="147"/>
      <c r="J70" s="147"/>
      <c r="K70" s="147"/>
      <c r="L70" s="147"/>
      <c r="M70" s="147"/>
      <c r="N70" s="147"/>
      <c r="O70" s="147"/>
      <c r="P70" s="147"/>
      <c r="Q70" s="147"/>
      <c r="R70" s="147"/>
      <c r="S70" s="147"/>
      <c r="T70" s="147"/>
      <c r="U70" s="147"/>
      <c r="V70" s="147"/>
      <c r="W70" s="147"/>
      <c r="X70" s="147"/>
      <c r="Y70" s="401" t="s">
        <v>284</v>
      </c>
      <c r="Z70" s="319"/>
      <c r="AA70" s="319"/>
      <c r="AB70" s="319"/>
      <c r="AC70" s="319"/>
      <c r="AD70" s="319"/>
      <c r="AE70" s="319"/>
      <c r="AF70" s="319"/>
      <c r="AG70" s="319"/>
      <c r="AH70" s="319"/>
      <c r="AI70" s="319"/>
      <c r="AJ70" s="320"/>
      <c r="AK70" s="397"/>
      <c r="AL70" s="398"/>
      <c r="AM70" s="398"/>
      <c r="AN70" s="398"/>
      <c r="AO70" s="398"/>
      <c r="AP70" s="398"/>
      <c r="AQ70" s="221"/>
      <c r="AR70" s="221"/>
      <c r="AS70" s="221"/>
      <c r="AT70" s="221"/>
      <c r="AU70" s="221"/>
      <c r="AV70" s="222"/>
    </row>
  </sheetData>
  <mergeCells count="642">
    <mergeCell ref="G65:AV65"/>
    <mergeCell ref="A66:F67"/>
    <mergeCell ref="G66:L67"/>
    <mergeCell ref="M66:R67"/>
    <mergeCell ref="S66:X67"/>
    <mergeCell ref="Y66:AD67"/>
    <mergeCell ref="AE66:AJ67"/>
    <mergeCell ref="AK66:AV67"/>
    <mergeCell ref="Y68:AJ68"/>
    <mergeCell ref="AK68:AV70"/>
    <mergeCell ref="Y69:AJ69"/>
    <mergeCell ref="Y70:AJ70"/>
    <mergeCell ref="A63:F63"/>
    <mergeCell ref="G63:L63"/>
    <mergeCell ref="M63:R63"/>
    <mergeCell ref="S63:X63"/>
    <mergeCell ref="Y63:AD63"/>
    <mergeCell ref="AE63:AJ63"/>
    <mergeCell ref="AK63:AV63"/>
    <mergeCell ref="A64:F64"/>
    <mergeCell ref="G64:L64"/>
    <mergeCell ref="M64:R64"/>
    <mergeCell ref="S64:X64"/>
    <mergeCell ref="Y64:AD64"/>
    <mergeCell ref="AE64:AJ64"/>
    <mergeCell ref="AK64:AV64"/>
    <mergeCell ref="A58:F62"/>
    <mergeCell ref="G58:L62"/>
    <mergeCell ref="M58:R62"/>
    <mergeCell ref="S58:X62"/>
    <mergeCell ref="Y58:AJ59"/>
    <mergeCell ref="AK58:AV59"/>
    <mergeCell ref="Y60:AJ61"/>
    <mergeCell ref="AK60:AV61"/>
    <mergeCell ref="Y62:AD62"/>
    <mergeCell ref="AE62:AJ62"/>
    <mergeCell ref="AK62:AV62"/>
    <mergeCell ref="V4:AB5"/>
    <mergeCell ref="AC4:AV5"/>
    <mergeCell ref="B56:X57"/>
    <mergeCell ref="A15:F15"/>
    <mergeCell ref="G15:I15"/>
    <mergeCell ref="AN51:AP51"/>
    <mergeCell ref="AN52:AP52"/>
    <mergeCell ref="AN53:AP53"/>
    <mergeCell ref="AN54:AP54"/>
    <mergeCell ref="AQ42:AS42"/>
    <mergeCell ref="AT42:AV42"/>
    <mergeCell ref="AT50:AV50"/>
    <mergeCell ref="AQ51:AS51"/>
    <mergeCell ref="AT51:AV51"/>
    <mergeCell ref="AQ27:AS27"/>
    <mergeCell ref="AT27:AV27"/>
    <mergeCell ref="AQ28:AS28"/>
    <mergeCell ref="AT37:AV37"/>
    <mergeCell ref="AQ31:AS31"/>
    <mergeCell ref="AT31:AV31"/>
    <mergeCell ref="AQ32:AS32"/>
    <mergeCell ref="AT32:AV32"/>
    <mergeCell ref="AK51:AM51"/>
    <mergeCell ref="AK52:AM52"/>
    <mergeCell ref="A2:AV3"/>
    <mergeCell ref="A5:O6"/>
    <mergeCell ref="B7:O8"/>
    <mergeCell ref="B9:M10"/>
    <mergeCell ref="N9:AS10"/>
    <mergeCell ref="B11:M12"/>
    <mergeCell ref="N11:AS12"/>
    <mergeCell ref="AT38:AV38"/>
    <mergeCell ref="BR22:BT22"/>
    <mergeCell ref="AN27:AP27"/>
    <mergeCell ref="AN28:AP28"/>
    <mergeCell ref="AN29:AP29"/>
    <mergeCell ref="AN30:AP30"/>
    <mergeCell ref="AN31:AP31"/>
    <mergeCell ref="AT28:AV28"/>
    <mergeCell ref="AH36:AJ36"/>
    <mergeCell ref="AH37:AJ37"/>
    <mergeCell ref="AH38:AJ38"/>
    <mergeCell ref="Y32:AA32"/>
    <mergeCell ref="Y33:AA33"/>
    <mergeCell ref="Y34:AA34"/>
    <mergeCell ref="Y35:AA35"/>
    <mergeCell ref="AH32:AJ32"/>
    <mergeCell ref="AH33:AJ33"/>
    <mergeCell ref="BU22:BW22"/>
    <mergeCell ref="BX22:BZ22"/>
    <mergeCell ref="CA22:CC22"/>
    <mergeCell ref="CD22:CF22"/>
    <mergeCell ref="CG22:CI22"/>
    <mergeCell ref="AZ23:BB23"/>
    <mergeCell ref="BC23:BE23"/>
    <mergeCell ref="BF23:BH23"/>
    <mergeCell ref="BI23:BK23"/>
    <mergeCell ref="BL23:BN23"/>
    <mergeCell ref="BO23:BQ23"/>
    <mergeCell ref="BR23:BT23"/>
    <mergeCell ref="BU23:BW23"/>
    <mergeCell ref="BX23:BZ23"/>
    <mergeCell ref="CA23:CC23"/>
    <mergeCell ref="CD23:CF23"/>
    <mergeCell ref="CG23:CI23"/>
    <mergeCell ref="BO22:BQ22"/>
    <mergeCell ref="AZ22:BB22"/>
    <mergeCell ref="BC22:BE22"/>
    <mergeCell ref="BF22:BH22"/>
    <mergeCell ref="BI22:BK22"/>
    <mergeCell ref="BL22:BN22"/>
    <mergeCell ref="AN33:AP33"/>
    <mergeCell ref="AN34:AP34"/>
    <mergeCell ref="AN35:AP35"/>
    <mergeCell ref="AN36:AP36"/>
    <mergeCell ref="AN37:AP37"/>
    <mergeCell ref="AN38:AP38"/>
    <mergeCell ref="AN39:AP39"/>
    <mergeCell ref="AN40:AP40"/>
    <mergeCell ref="AN41:AP41"/>
    <mergeCell ref="AH51:AJ51"/>
    <mergeCell ref="AH52:AJ52"/>
    <mergeCell ref="AH53:AJ53"/>
    <mergeCell ref="AH54:AJ54"/>
    <mergeCell ref="AK32:AM32"/>
    <mergeCell ref="AK33:AM33"/>
    <mergeCell ref="AK34:AM34"/>
    <mergeCell ref="AK35:AM35"/>
    <mergeCell ref="AK36:AM36"/>
    <mergeCell ref="AK37:AM37"/>
    <mergeCell ref="AK38:AM38"/>
    <mergeCell ref="AK39:AM39"/>
    <mergeCell ref="AK40:AM40"/>
    <mergeCell ref="AK41:AM41"/>
    <mergeCell ref="AK42:AM42"/>
    <mergeCell ref="AK43:AM43"/>
    <mergeCell ref="AK44:AM44"/>
    <mergeCell ref="AK45:AM45"/>
    <mergeCell ref="AK46:AM46"/>
    <mergeCell ref="AK47:AM47"/>
    <mergeCell ref="AK53:AM53"/>
    <mergeCell ref="AK54:AM54"/>
    <mergeCell ref="AK50:AM50"/>
    <mergeCell ref="AE54:AG54"/>
    <mergeCell ref="Y53:AA53"/>
    <mergeCell ref="Y54:AA54"/>
    <mergeCell ref="AB32:AD32"/>
    <mergeCell ref="AB33:AD33"/>
    <mergeCell ref="AB34:AD34"/>
    <mergeCell ref="AB35:AD35"/>
    <mergeCell ref="AB36:AD36"/>
    <mergeCell ref="AB37:AD37"/>
    <mergeCell ref="AB38:AD38"/>
    <mergeCell ref="AB39:AD39"/>
    <mergeCell ref="AB40:AD40"/>
    <mergeCell ref="AB41:AD41"/>
    <mergeCell ref="AB42:AD42"/>
    <mergeCell ref="AB43:AD43"/>
    <mergeCell ref="AB44:AD44"/>
    <mergeCell ref="AB45:AD45"/>
    <mergeCell ref="AB46:AD46"/>
    <mergeCell ref="AB47:AD47"/>
    <mergeCell ref="AB51:AD51"/>
    <mergeCell ref="AB52:AD52"/>
    <mergeCell ref="AB54:AD54"/>
    <mergeCell ref="AE32:AG32"/>
    <mergeCell ref="AE33:AG33"/>
    <mergeCell ref="Y38:AA38"/>
    <mergeCell ref="Y39:AA39"/>
    <mergeCell ref="Y40:AA40"/>
    <mergeCell ref="Y49:AA49"/>
    <mergeCell ref="Y50:AA50"/>
    <mergeCell ref="Y51:AA51"/>
    <mergeCell ref="Y52:AA52"/>
    <mergeCell ref="AE51:AG51"/>
    <mergeCell ref="AE52:AG52"/>
    <mergeCell ref="AE38:AG38"/>
    <mergeCell ref="AE39:AG39"/>
    <mergeCell ref="AE40:AG40"/>
    <mergeCell ref="AE41:AG41"/>
    <mergeCell ref="AE42:AG42"/>
    <mergeCell ref="AE43:AG43"/>
    <mergeCell ref="AE44:AG44"/>
    <mergeCell ref="AE45:AG45"/>
    <mergeCell ref="AE46:AG46"/>
    <mergeCell ref="AE47:AG47"/>
    <mergeCell ref="AE48:AG48"/>
    <mergeCell ref="AB50:AD50"/>
    <mergeCell ref="AE49:AG49"/>
    <mergeCell ref="AE50:AG50"/>
    <mergeCell ref="AH27:AJ27"/>
    <mergeCell ref="AH28:AJ28"/>
    <mergeCell ref="AH29:AJ29"/>
    <mergeCell ref="AH30:AJ30"/>
    <mergeCell ref="AH31:AJ31"/>
    <mergeCell ref="AK27:AM27"/>
    <mergeCell ref="AK28:AM28"/>
    <mergeCell ref="AK29:AM29"/>
    <mergeCell ref="AK30:AM30"/>
    <mergeCell ref="AK31:AM31"/>
    <mergeCell ref="AB27:AD27"/>
    <mergeCell ref="AB28:AD28"/>
    <mergeCell ref="AB29:AD29"/>
    <mergeCell ref="AB30:AD30"/>
    <mergeCell ref="AB31:AD31"/>
    <mergeCell ref="AE27:AG27"/>
    <mergeCell ref="AE28:AG28"/>
    <mergeCell ref="AE29:AG29"/>
    <mergeCell ref="AE30:AG30"/>
    <mergeCell ref="AE31:AG31"/>
    <mergeCell ref="AH18:AJ18"/>
    <mergeCell ref="AH19:AJ19"/>
    <mergeCell ref="AH20:AJ20"/>
    <mergeCell ref="AH21:AJ21"/>
    <mergeCell ref="AH22:AJ22"/>
    <mergeCell ref="AH23:AJ23"/>
    <mergeCell ref="AH24:AJ24"/>
    <mergeCell ref="AH25:AJ25"/>
    <mergeCell ref="AN17:AP17"/>
    <mergeCell ref="AN18:AP18"/>
    <mergeCell ref="AN19:AP19"/>
    <mergeCell ref="AN20:AP20"/>
    <mergeCell ref="AN21:AP21"/>
    <mergeCell ref="AN22:AP22"/>
    <mergeCell ref="AN23:AP23"/>
    <mergeCell ref="AN24:AP24"/>
    <mergeCell ref="AN25:AP25"/>
    <mergeCell ref="AK17:AM17"/>
    <mergeCell ref="AK18:AM18"/>
    <mergeCell ref="AK19:AM19"/>
    <mergeCell ref="AK20:AM20"/>
    <mergeCell ref="AK21:AM21"/>
    <mergeCell ref="AK22:AM22"/>
    <mergeCell ref="AK23:AM23"/>
    <mergeCell ref="Y18:AA18"/>
    <mergeCell ref="Y19:AA19"/>
    <mergeCell ref="Y20:AA20"/>
    <mergeCell ref="Y21:AA21"/>
    <mergeCell ref="Y22:AA22"/>
    <mergeCell ref="Y23:AA23"/>
    <mergeCell ref="Y24:AA24"/>
    <mergeCell ref="Y25:AA25"/>
    <mergeCell ref="AE17:AG17"/>
    <mergeCell ref="AE18:AG18"/>
    <mergeCell ref="AE19:AG19"/>
    <mergeCell ref="AE20:AG20"/>
    <mergeCell ref="AE21:AG21"/>
    <mergeCell ref="AE22:AG22"/>
    <mergeCell ref="AE23:AG23"/>
    <mergeCell ref="AE24:AG24"/>
    <mergeCell ref="AE25:AG25"/>
    <mergeCell ref="AB17:AD17"/>
    <mergeCell ref="AB18:AD18"/>
    <mergeCell ref="AB19:AD19"/>
    <mergeCell ref="AB20:AD20"/>
    <mergeCell ref="AB21:AD21"/>
    <mergeCell ref="AB22:AD22"/>
    <mergeCell ref="AB23:AD23"/>
    <mergeCell ref="AK15:AM15"/>
    <mergeCell ref="AN15:AP15"/>
    <mergeCell ref="Y16:AA16"/>
    <mergeCell ref="AB16:AD16"/>
    <mergeCell ref="AE16:AG16"/>
    <mergeCell ref="AH16:AJ16"/>
    <mergeCell ref="AK16:AM16"/>
    <mergeCell ref="AN16:AP16"/>
    <mergeCell ref="Y17:AA17"/>
    <mergeCell ref="AH17:AJ17"/>
    <mergeCell ref="P20:R20"/>
    <mergeCell ref="AT15:AV15"/>
    <mergeCell ref="A16:F16"/>
    <mergeCell ref="G16:I16"/>
    <mergeCell ref="J16:L16"/>
    <mergeCell ref="M16:O16"/>
    <mergeCell ref="P16:R16"/>
    <mergeCell ref="S16:U16"/>
    <mergeCell ref="V16:X16"/>
    <mergeCell ref="AQ16:AS16"/>
    <mergeCell ref="AT16:AV16"/>
    <mergeCell ref="J15:L15"/>
    <mergeCell ref="M15:O15"/>
    <mergeCell ref="P15:R15"/>
    <mergeCell ref="S15:U15"/>
    <mergeCell ref="V15:X15"/>
    <mergeCell ref="AQ15:AS15"/>
    <mergeCell ref="Y15:AA15"/>
    <mergeCell ref="AB15:AD15"/>
    <mergeCell ref="AE15:AG15"/>
    <mergeCell ref="S20:U20"/>
    <mergeCell ref="V20:X20"/>
    <mergeCell ref="AQ20:AS20"/>
    <mergeCell ref="AH15:AJ15"/>
    <mergeCell ref="G21:I21"/>
    <mergeCell ref="AQ17:AS17"/>
    <mergeCell ref="AT17:AV25"/>
    <mergeCell ref="A19:F19"/>
    <mergeCell ref="J19:L19"/>
    <mergeCell ref="M19:O19"/>
    <mergeCell ref="P19:R19"/>
    <mergeCell ref="S19:U19"/>
    <mergeCell ref="V19:X19"/>
    <mergeCell ref="AQ19:AS19"/>
    <mergeCell ref="A20:F20"/>
    <mergeCell ref="A17:F17"/>
    <mergeCell ref="J17:L17"/>
    <mergeCell ref="M17:O17"/>
    <mergeCell ref="P17:R17"/>
    <mergeCell ref="S17:U17"/>
    <mergeCell ref="V17:X17"/>
    <mergeCell ref="V21:X21"/>
    <mergeCell ref="AQ21:AS21"/>
    <mergeCell ref="M21:O21"/>
    <mergeCell ref="P21:R21"/>
    <mergeCell ref="S21:U21"/>
    <mergeCell ref="J20:L20"/>
    <mergeCell ref="M20:O20"/>
    <mergeCell ref="A25:F25"/>
    <mergeCell ref="G25:I25"/>
    <mergeCell ref="J25:L25"/>
    <mergeCell ref="M25:O25"/>
    <mergeCell ref="P25:R25"/>
    <mergeCell ref="S25:U25"/>
    <mergeCell ref="V25:X25"/>
    <mergeCell ref="AQ25:AS25"/>
    <mergeCell ref="A24:F24"/>
    <mergeCell ref="G24:I24"/>
    <mergeCell ref="J24:L24"/>
    <mergeCell ref="M24:O24"/>
    <mergeCell ref="P24:R24"/>
    <mergeCell ref="S24:U24"/>
    <mergeCell ref="AB24:AD24"/>
    <mergeCell ref="AB25:AD25"/>
    <mergeCell ref="AK24:AM24"/>
    <mergeCell ref="AK25:AM25"/>
    <mergeCell ref="S22:U22"/>
    <mergeCell ref="V22:X22"/>
    <mergeCell ref="AQ22:AS22"/>
    <mergeCell ref="A21:F21"/>
    <mergeCell ref="J21:L21"/>
    <mergeCell ref="A28:F28"/>
    <mergeCell ref="G28:I28"/>
    <mergeCell ref="J28:L28"/>
    <mergeCell ref="M28:O28"/>
    <mergeCell ref="P28:R28"/>
    <mergeCell ref="S28:U28"/>
    <mergeCell ref="V28:X28"/>
    <mergeCell ref="A27:F27"/>
    <mergeCell ref="G27:I27"/>
    <mergeCell ref="J27:L27"/>
    <mergeCell ref="M27:O27"/>
    <mergeCell ref="P27:R27"/>
    <mergeCell ref="S27:U27"/>
    <mergeCell ref="P22:R22"/>
    <mergeCell ref="V27:X27"/>
    <mergeCell ref="Y27:AA27"/>
    <mergeCell ref="Y28:AA28"/>
    <mergeCell ref="V24:X24"/>
    <mergeCell ref="AQ24:AS24"/>
    <mergeCell ref="A29:F29"/>
    <mergeCell ref="G29:I29"/>
    <mergeCell ref="J29:L29"/>
    <mergeCell ref="M29:O29"/>
    <mergeCell ref="P29:R29"/>
    <mergeCell ref="S29:U29"/>
    <mergeCell ref="V29:X29"/>
    <mergeCell ref="AQ29:AS29"/>
    <mergeCell ref="AT29:AV29"/>
    <mergeCell ref="Y29:AA29"/>
    <mergeCell ref="A30:F30"/>
    <mergeCell ref="G30:I30"/>
    <mergeCell ref="J30:L30"/>
    <mergeCell ref="M30:O30"/>
    <mergeCell ref="P30:R30"/>
    <mergeCell ref="S30:U30"/>
    <mergeCell ref="V30:X30"/>
    <mergeCell ref="AQ30:AS30"/>
    <mergeCell ref="AT30:AV30"/>
    <mergeCell ref="Y30:AA30"/>
    <mergeCell ref="A32:F32"/>
    <mergeCell ref="G32:I32"/>
    <mergeCell ref="J32:L32"/>
    <mergeCell ref="M32:O32"/>
    <mergeCell ref="P32:R32"/>
    <mergeCell ref="S32:U32"/>
    <mergeCell ref="V32:X32"/>
    <mergeCell ref="A31:F31"/>
    <mergeCell ref="G31:I31"/>
    <mergeCell ref="J31:L31"/>
    <mergeCell ref="M31:O31"/>
    <mergeCell ref="P31:R31"/>
    <mergeCell ref="S31:U31"/>
    <mergeCell ref="V31:X31"/>
    <mergeCell ref="B41:F41"/>
    <mergeCell ref="G41:I41"/>
    <mergeCell ref="J41:L41"/>
    <mergeCell ref="A37:F37"/>
    <mergeCell ref="G37:I37"/>
    <mergeCell ref="J37:L37"/>
    <mergeCell ref="M37:O37"/>
    <mergeCell ref="P37:R37"/>
    <mergeCell ref="S37:U37"/>
    <mergeCell ref="A38:F38"/>
    <mergeCell ref="G38:I38"/>
    <mergeCell ref="J38:L38"/>
    <mergeCell ref="M38:O38"/>
    <mergeCell ref="P38:R38"/>
    <mergeCell ref="S38:U38"/>
    <mergeCell ref="B40:F40"/>
    <mergeCell ref="G40:I40"/>
    <mergeCell ref="J40:L40"/>
    <mergeCell ref="M40:O40"/>
    <mergeCell ref="P40:R40"/>
    <mergeCell ref="S40:U40"/>
    <mergeCell ref="M41:O41"/>
    <mergeCell ref="P41:R41"/>
    <mergeCell ref="S41:U41"/>
    <mergeCell ref="B51:F51"/>
    <mergeCell ref="G51:I51"/>
    <mergeCell ref="J51:L51"/>
    <mergeCell ref="M51:O51"/>
    <mergeCell ref="P51:R51"/>
    <mergeCell ref="S51:U51"/>
    <mergeCell ref="V51:X51"/>
    <mergeCell ref="B47:F47"/>
    <mergeCell ref="G47:I47"/>
    <mergeCell ref="J47:L47"/>
    <mergeCell ref="B50:F50"/>
    <mergeCell ref="G50:I50"/>
    <mergeCell ref="J50:L50"/>
    <mergeCell ref="M50:O50"/>
    <mergeCell ref="P50:R50"/>
    <mergeCell ref="G49:I49"/>
    <mergeCell ref="J49:L49"/>
    <mergeCell ref="M49:O49"/>
    <mergeCell ref="P49:R49"/>
    <mergeCell ref="A49:F49"/>
    <mergeCell ref="A48:F48"/>
    <mergeCell ref="G48:I48"/>
    <mergeCell ref="J48:L48"/>
    <mergeCell ref="M48:O48"/>
    <mergeCell ref="S53:U53"/>
    <mergeCell ref="V53:X53"/>
    <mergeCell ref="AQ53:AS53"/>
    <mergeCell ref="A52:F52"/>
    <mergeCell ref="G52:I52"/>
    <mergeCell ref="J52:L52"/>
    <mergeCell ref="M52:O52"/>
    <mergeCell ref="P52:R52"/>
    <mergeCell ref="S52:U52"/>
    <mergeCell ref="V52:X52"/>
    <mergeCell ref="AB53:AD53"/>
    <mergeCell ref="AE53:AG53"/>
    <mergeCell ref="B39:F39"/>
    <mergeCell ref="G39:I39"/>
    <mergeCell ref="J39:L39"/>
    <mergeCell ref="M39:O39"/>
    <mergeCell ref="P39:R39"/>
    <mergeCell ref="M34:O34"/>
    <mergeCell ref="M33:O33"/>
    <mergeCell ref="AT53:AV53"/>
    <mergeCell ref="A54:F54"/>
    <mergeCell ref="G54:I54"/>
    <mergeCell ref="J54:L54"/>
    <mergeCell ref="M54:O54"/>
    <mergeCell ref="P54:R54"/>
    <mergeCell ref="S54:U54"/>
    <mergeCell ref="V54:X54"/>
    <mergeCell ref="AQ54:AS54"/>
    <mergeCell ref="AT54:AV54"/>
    <mergeCell ref="AQ52:AS52"/>
    <mergeCell ref="AT52:AV52"/>
    <mergeCell ref="A53:F53"/>
    <mergeCell ref="G53:I53"/>
    <mergeCell ref="J53:L53"/>
    <mergeCell ref="M53:O53"/>
    <mergeCell ref="P53:R53"/>
    <mergeCell ref="B34:F34"/>
    <mergeCell ref="B35:F35"/>
    <mergeCell ref="B36:F36"/>
    <mergeCell ref="G36:I36"/>
    <mergeCell ref="J36:L36"/>
    <mergeCell ref="M36:O36"/>
    <mergeCell ref="P36:R36"/>
    <mergeCell ref="S36:U36"/>
    <mergeCell ref="V34:X34"/>
    <mergeCell ref="G35:I35"/>
    <mergeCell ref="J35:L35"/>
    <mergeCell ref="M35:O35"/>
    <mergeCell ref="P35:R35"/>
    <mergeCell ref="S35:U35"/>
    <mergeCell ref="V35:X35"/>
    <mergeCell ref="G34:I34"/>
    <mergeCell ref="J34:L34"/>
    <mergeCell ref="AT40:AV40"/>
    <mergeCell ref="AT39:AV39"/>
    <mergeCell ref="V42:X42"/>
    <mergeCell ref="AQ47:AS47"/>
    <mergeCell ref="V41:X41"/>
    <mergeCell ref="AQ41:AS41"/>
    <mergeCell ref="AT48:AV48"/>
    <mergeCell ref="M47:O47"/>
    <mergeCell ref="P47:R47"/>
    <mergeCell ref="AQ45:AS45"/>
    <mergeCell ref="AT45:AV45"/>
    <mergeCell ref="M44:O44"/>
    <mergeCell ref="P44:R44"/>
    <mergeCell ref="S44:U44"/>
    <mergeCell ref="V44:X44"/>
    <mergeCell ref="S43:U43"/>
    <mergeCell ref="S42:U42"/>
    <mergeCell ref="Y41:AA41"/>
    <mergeCell ref="Y42:AA42"/>
    <mergeCell ref="Y43:AA43"/>
    <mergeCell ref="Y44:AA44"/>
    <mergeCell ref="Y45:AA45"/>
    <mergeCell ref="Y46:AA46"/>
    <mergeCell ref="AT47:AV47"/>
    <mergeCell ref="AT46:AV46"/>
    <mergeCell ref="S47:U47"/>
    <mergeCell ref="V47:X47"/>
    <mergeCell ref="S46:U46"/>
    <mergeCell ref="V49:X49"/>
    <mergeCell ref="AQ49:AS49"/>
    <mergeCell ref="AT49:AV49"/>
    <mergeCell ref="AT41:AV41"/>
    <mergeCell ref="V43:X43"/>
    <mergeCell ref="AQ43:AS43"/>
    <mergeCell ref="AT43:AV43"/>
    <mergeCell ref="AQ44:AS44"/>
    <mergeCell ref="AT44:AV44"/>
    <mergeCell ref="Y47:AA47"/>
    <mergeCell ref="Y48:AA48"/>
    <mergeCell ref="AH45:AJ45"/>
    <mergeCell ref="AH46:AJ46"/>
    <mergeCell ref="S45:U45"/>
    <mergeCell ref="V45:X45"/>
    <mergeCell ref="AH41:AJ41"/>
    <mergeCell ref="AH42:AJ42"/>
    <mergeCell ref="AH43:AJ43"/>
    <mergeCell ref="AH44:AJ44"/>
    <mergeCell ref="AH47:AJ47"/>
    <mergeCell ref="S39:U39"/>
    <mergeCell ref="V39:X39"/>
    <mergeCell ref="AQ39:AS39"/>
    <mergeCell ref="AQ50:AS50"/>
    <mergeCell ref="V46:X46"/>
    <mergeCell ref="AQ46:AS46"/>
    <mergeCell ref="AQ40:AS40"/>
    <mergeCell ref="V40:X40"/>
    <mergeCell ref="AH39:AJ39"/>
    <mergeCell ref="AH40:AJ40"/>
    <mergeCell ref="AH48:AJ48"/>
    <mergeCell ref="AH49:AJ49"/>
    <mergeCell ref="AH50:AJ50"/>
    <mergeCell ref="AN42:AP42"/>
    <mergeCell ref="AN43:AP43"/>
    <mergeCell ref="AN44:AP44"/>
    <mergeCell ref="AN45:AP45"/>
    <mergeCell ref="AN46:AP46"/>
    <mergeCell ref="AN47:AP47"/>
    <mergeCell ref="AN48:AP48"/>
    <mergeCell ref="S50:U50"/>
    <mergeCell ref="V50:X50"/>
    <mergeCell ref="S49:U49"/>
    <mergeCell ref="AN50:AP50"/>
    <mergeCell ref="P48:R48"/>
    <mergeCell ref="S48:U48"/>
    <mergeCell ref="V48:X48"/>
    <mergeCell ref="AQ48:AS48"/>
    <mergeCell ref="AK48:AM48"/>
    <mergeCell ref="AK49:AM49"/>
    <mergeCell ref="AB48:AD48"/>
    <mergeCell ref="AB49:AD49"/>
    <mergeCell ref="AN49:AP49"/>
    <mergeCell ref="B46:F46"/>
    <mergeCell ref="G46:I46"/>
    <mergeCell ref="J46:L46"/>
    <mergeCell ref="M46:O46"/>
    <mergeCell ref="P46:R46"/>
    <mergeCell ref="B42:F42"/>
    <mergeCell ref="G42:I42"/>
    <mergeCell ref="J42:L42"/>
    <mergeCell ref="M42:O42"/>
    <mergeCell ref="P42:R42"/>
    <mergeCell ref="A43:F43"/>
    <mergeCell ref="G43:I43"/>
    <mergeCell ref="J43:L43"/>
    <mergeCell ref="M43:O43"/>
    <mergeCell ref="P43:R43"/>
    <mergeCell ref="A44:F44"/>
    <mergeCell ref="G44:I44"/>
    <mergeCell ref="J44:L44"/>
    <mergeCell ref="A45:F45"/>
    <mergeCell ref="G45:I45"/>
    <mergeCell ref="J45:L45"/>
    <mergeCell ref="M45:O45"/>
    <mergeCell ref="P45:R45"/>
    <mergeCell ref="V38:X38"/>
    <mergeCell ref="AQ38:AS38"/>
    <mergeCell ref="A18:F18"/>
    <mergeCell ref="J18:L18"/>
    <mergeCell ref="M18:O18"/>
    <mergeCell ref="P18:R18"/>
    <mergeCell ref="S18:U18"/>
    <mergeCell ref="V18:X18"/>
    <mergeCell ref="AQ18:AS18"/>
    <mergeCell ref="A23:F23"/>
    <mergeCell ref="J23:L23"/>
    <mergeCell ref="M23:O23"/>
    <mergeCell ref="P23:R23"/>
    <mergeCell ref="S23:U23"/>
    <mergeCell ref="V23:X23"/>
    <mergeCell ref="AQ23:AS23"/>
    <mergeCell ref="A22:F22"/>
    <mergeCell ref="J22:L22"/>
    <mergeCell ref="M22:O22"/>
    <mergeCell ref="B33:F33"/>
    <mergeCell ref="G33:I33"/>
    <mergeCell ref="AQ36:AS36"/>
    <mergeCell ref="AQ35:AS35"/>
    <mergeCell ref="AQ34:AS34"/>
    <mergeCell ref="J33:L33"/>
    <mergeCell ref="P33:R33"/>
    <mergeCell ref="S33:U33"/>
    <mergeCell ref="V33:X33"/>
    <mergeCell ref="AQ33:AS33"/>
    <mergeCell ref="AT33:AV33"/>
    <mergeCell ref="V36:X36"/>
    <mergeCell ref="Y31:AA31"/>
    <mergeCell ref="V37:X37"/>
    <mergeCell ref="AQ37:AS37"/>
    <mergeCell ref="AT36:AV36"/>
    <mergeCell ref="AT35:AV35"/>
    <mergeCell ref="AT34:AV34"/>
    <mergeCell ref="P34:R34"/>
    <mergeCell ref="S34:U34"/>
    <mergeCell ref="AH34:AJ34"/>
    <mergeCell ref="AH35:AJ35"/>
    <mergeCell ref="Y36:AA36"/>
    <mergeCell ref="Y37:AA37"/>
    <mergeCell ref="AE34:AG34"/>
    <mergeCell ref="AE35:AG35"/>
    <mergeCell ref="AE36:AG36"/>
    <mergeCell ref="AE37:AG37"/>
    <mergeCell ref="AN32:AP32"/>
  </mergeCells>
  <phoneticPr fontId="18"/>
  <dataValidations count="2">
    <dataValidation type="list" allowBlank="1" showInputMessage="1" showErrorMessage="1" sqref="J17:AS17" xr:uid="{BED36681-F7AB-47A2-8631-DB043608FB1B}">
      <formula1>"休止,復活,休止と復活"</formula1>
    </dataValidation>
    <dataValidation type="list" allowBlank="1" showInputMessage="1" showErrorMessage="1" sqref="AK62:AR62" xr:uid="{B1ECF555-0167-4912-AB39-1FEBC36AB2FD}">
      <formula1>"該当,非該当"</formula1>
    </dataValidation>
  </dataValidations>
  <pageMargins left="0.11811023622047245" right="0.11811023622047245" top="0" bottom="0" header="0.31496062992125984" footer="0.31496062992125984"/>
  <pageSetup paperSize="9" scale="63" orientation="portrait" r:id="rId1"/>
  <colBreaks count="1" manualBreakCount="1">
    <brk id="48" min="1" max="46" man="1"/>
  </col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2EB9F-8AE2-4EBA-890C-E19A73ADDC37}">
  <dimension ref="A1:AV132"/>
  <sheetViews>
    <sheetView view="pageBreakPreview" zoomScale="85" zoomScaleNormal="70" zoomScaleSheetLayoutView="85" workbookViewId="0">
      <selection activeCell="A61" sqref="A61:F61"/>
    </sheetView>
  </sheetViews>
  <sheetFormatPr defaultColWidth="3" defaultRowHeight="18.75"/>
  <cols>
    <col min="1" max="24" width="3" style="22"/>
    <col min="25" max="42" width="3" style="40"/>
    <col min="43" max="16384" width="3" style="22"/>
  </cols>
  <sheetData>
    <row r="1" spans="1:48" s="40" customFormat="1">
      <c r="AV1" s="511" t="s">
        <v>294</v>
      </c>
    </row>
    <row r="2" spans="1:48" s="40" customFormat="1" ht="17.25" customHeight="1">
      <c r="A2" s="236" t="s">
        <v>207</v>
      </c>
      <c r="B2" s="236"/>
      <c r="C2" s="236"/>
      <c r="D2" s="236"/>
      <c r="E2" s="236"/>
      <c r="F2" s="236"/>
      <c r="G2" s="236"/>
      <c r="H2" s="236"/>
      <c r="I2" s="236"/>
      <c r="J2" s="236"/>
      <c r="K2" s="236"/>
      <c r="L2" s="236"/>
      <c r="M2" s="236"/>
      <c r="N2" s="236"/>
      <c r="O2" s="236"/>
      <c r="P2" s="236"/>
      <c r="Q2" s="236"/>
      <c r="R2" s="236"/>
      <c r="S2" s="236"/>
      <c r="T2" s="309"/>
      <c r="U2" s="309"/>
      <c r="V2" s="309"/>
      <c r="W2" s="309"/>
      <c r="X2" s="309"/>
      <c r="Y2" s="309"/>
      <c r="Z2" s="309"/>
      <c r="AA2" s="309"/>
      <c r="AB2" s="309"/>
      <c r="AC2" s="309"/>
      <c r="AD2" s="309"/>
      <c r="AE2" s="309"/>
      <c r="AF2" s="309"/>
      <c r="AG2" s="309"/>
      <c r="AH2" s="309"/>
      <c r="AI2" s="309"/>
      <c r="AJ2" s="309"/>
      <c r="AK2" s="309"/>
      <c r="AL2" s="309"/>
      <c r="AM2" s="309"/>
      <c r="AN2" s="309"/>
      <c r="AO2" s="309"/>
      <c r="AP2" s="309"/>
      <c r="AQ2" s="309"/>
      <c r="AR2" s="309"/>
      <c r="AS2" s="309"/>
      <c r="AT2" s="309"/>
      <c r="AU2" s="309"/>
      <c r="AV2" s="309"/>
    </row>
    <row r="3" spans="1:48" s="40" customFormat="1" ht="17.25" customHeight="1">
      <c r="A3" s="236"/>
      <c r="B3" s="236"/>
      <c r="C3" s="236"/>
      <c r="D3" s="236"/>
      <c r="E3" s="236"/>
      <c r="F3" s="236"/>
      <c r="G3" s="236"/>
      <c r="H3" s="236"/>
      <c r="I3" s="236"/>
      <c r="J3" s="236"/>
      <c r="K3" s="236"/>
      <c r="L3" s="236"/>
      <c r="M3" s="236"/>
      <c r="N3" s="236"/>
      <c r="O3" s="236"/>
      <c r="P3" s="236"/>
      <c r="Q3" s="236"/>
      <c r="R3" s="236"/>
      <c r="S3" s="236"/>
      <c r="T3" s="309"/>
      <c r="U3" s="309"/>
      <c r="V3" s="309"/>
      <c r="W3" s="309"/>
      <c r="X3" s="309"/>
      <c r="Y3" s="309"/>
      <c r="Z3" s="309"/>
      <c r="AA3" s="309"/>
      <c r="AB3" s="309"/>
      <c r="AC3" s="309"/>
      <c r="AD3" s="309"/>
      <c r="AE3" s="309"/>
      <c r="AF3" s="309"/>
      <c r="AG3" s="309"/>
      <c r="AH3" s="309"/>
      <c r="AI3" s="309"/>
      <c r="AJ3" s="309"/>
      <c r="AK3" s="309"/>
      <c r="AL3" s="309"/>
      <c r="AM3" s="309"/>
      <c r="AN3" s="309"/>
      <c r="AO3" s="309"/>
      <c r="AP3" s="309"/>
      <c r="AQ3" s="309"/>
      <c r="AR3" s="309"/>
      <c r="AS3" s="309"/>
      <c r="AT3" s="309"/>
      <c r="AU3" s="309"/>
      <c r="AV3" s="309"/>
    </row>
    <row r="4" spans="1:48" s="40" customFormat="1" ht="17.25" customHeight="1">
      <c r="V4" s="237" t="s">
        <v>212</v>
      </c>
      <c r="W4" s="237"/>
      <c r="X4" s="237"/>
      <c r="Y4" s="237"/>
      <c r="Z4" s="237"/>
      <c r="AA4" s="237"/>
      <c r="AB4" s="237"/>
      <c r="AC4" s="237" t="str">
        <f>IF(様式第１号!AN10="","",様式第１号!AN10)</f>
        <v/>
      </c>
      <c r="AD4" s="237"/>
      <c r="AE4" s="237"/>
      <c r="AF4" s="237"/>
      <c r="AG4" s="237"/>
      <c r="AH4" s="237"/>
      <c r="AI4" s="237"/>
      <c r="AJ4" s="237"/>
      <c r="AK4" s="237"/>
      <c r="AL4" s="237"/>
      <c r="AM4" s="237"/>
      <c r="AN4" s="237"/>
      <c r="AO4" s="237"/>
      <c r="AP4" s="237"/>
      <c r="AQ4" s="237"/>
      <c r="AR4" s="237"/>
      <c r="AS4" s="237"/>
      <c r="AT4" s="237"/>
      <c r="AU4" s="237"/>
      <c r="AV4" s="237"/>
    </row>
    <row r="5" spans="1:48" s="40" customFormat="1" ht="17.25" customHeight="1">
      <c r="A5" s="236" t="s">
        <v>211</v>
      </c>
      <c r="B5" s="236"/>
      <c r="C5" s="236"/>
      <c r="D5" s="236"/>
      <c r="E5" s="236"/>
      <c r="F5" s="236"/>
      <c r="G5" s="236"/>
      <c r="H5" s="236"/>
      <c r="I5" s="236"/>
      <c r="J5" s="236"/>
      <c r="K5" s="236"/>
      <c r="L5" s="236"/>
      <c r="M5" s="236"/>
      <c r="N5" s="236"/>
      <c r="O5" s="236"/>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237"/>
    </row>
    <row r="6" spans="1:48" s="40" customFormat="1" ht="17.25" customHeight="1">
      <c r="A6" s="236"/>
      <c r="B6" s="236"/>
      <c r="C6" s="236"/>
      <c r="D6" s="236"/>
      <c r="E6" s="236"/>
      <c r="F6" s="236"/>
      <c r="G6" s="236"/>
      <c r="H6" s="236"/>
      <c r="I6" s="236"/>
      <c r="J6" s="236"/>
      <c r="K6" s="236"/>
      <c r="L6" s="236"/>
      <c r="M6" s="236"/>
      <c r="N6" s="236"/>
      <c r="O6" s="236"/>
    </row>
    <row r="7" spans="1:48" s="40" customFormat="1" ht="17.25" customHeight="1">
      <c r="A7" s="112"/>
      <c r="B7" s="236" t="s">
        <v>40</v>
      </c>
      <c r="C7" s="236"/>
      <c r="D7" s="236"/>
      <c r="E7" s="236"/>
      <c r="F7" s="236"/>
      <c r="G7" s="236"/>
      <c r="H7" s="236"/>
      <c r="I7" s="236"/>
      <c r="J7" s="236"/>
      <c r="K7" s="236"/>
      <c r="L7" s="236"/>
      <c r="M7" s="236"/>
      <c r="N7" s="236"/>
      <c r="O7" s="236"/>
    </row>
    <row r="8" spans="1:48" s="40" customFormat="1" ht="17.25" customHeight="1">
      <c r="A8" s="112"/>
      <c r="B8" s="310"/>
      <c r="C8" s="310"/>
      <c r="D8" s="310"/>
      <c r="E8" s="310"/>
      <c r="F8" s="310"/>
      <c r="G8" s="310"/>
      <c r="H8" s="310"/>
      <c r="I8" s="310"/>
      <c r="J8" s="310"/>
      <c r="K8" s="310"/>
      <c r="L8" s="310"/>
      <c r="M8" s="310"/>
      <c r="N8" s="311"/>
      <c r="O8" s="311"/>
    </row>
    <row r="9" spans="1:48" s="40" customFormat="1" ht="17.25" customHeight="1">
      <c r="B9" s="237" t="s">
        <v>0</v>
      </c>
      <c r="C9" s="238"/>
      <c r="D9" s="238"/>
      <c r="E9" s="238"/>
      <c r="F9" s="238"/>
      <c r="G9" s="238"/>
      <c r="H9" s="201"/>
      <c r="I9" s="201"/>
      <c r="J9" s="201"/>
      <c r="K9" s="201"/>
      <c r="L9" s="201"/>
      <c r="M9" s="201"/>
      <c r="N9" s="312"/>
      <c r="O9" s="312"/>
      <c r="P9" s="312"/>
      <c r="Q9" s="312"/>
      <c r="R9" s="312"/>
      <c r="S9" s="312"/>
      <c r="T9" s="312"/>
      <c r="U9" s="312"/>
      <c r="V9" s="312"/>
      <c r="W9" s="312"/>
      <c r="X9" s="312"/>
      <c r="Y9" s="312"/>
      <c r="Z9" s="312"/>
      <c r="AA9" s="312"/>
      <c r="AB9" s="312"/>
      <c r="AC9" s="312"/>
      <c r="AD9" s="201"/>
      <c r="AE9" s="201"/>
      <c r="AF9" s="201"/>
      <c r="AG9" s="201"/>
      <c r="AH9" s="201"/>
      <c r="AI9" s="201"/>
      <c r="AJ9" s="201"/>
      <c r="AK9" s="201"/>
      <c r="AL9" s="201"/>
      <c r="AM9" s="201"/>
      <c r="AN9" s="201"/>
      <c r="AO9" s="201"/>
      <c r="AP9" s="201"/>
      <c r="AQ9" s="201"/>
      <c r="AR9" s="201"/>
      <c r="AS9" s="201"/>
    </row>
    <row r="10" spans="1:48" s="40" customFormat="1" ht="17.25" customHeight="1">
      <c r="B10" s="238"/>
      <c r="C10" s="238"/>
      <c r="D10" s="238"/>
      <c r="E10" s="238"/>
      <c r="F10" s="238"/>
      <c r="G10" s="238"/>
      <c r="H10" s="201"/>
      <c r="I10" s="201"/>
      <c r="J10" s="201"/>
      <c r="K10" s="201"/>
      <c r="L10" s="201"/>
      <c r="M10" s="201"/>
      <c r="N10" s="312"/>
      <c r="O10" s="312"/>
      <c r="P10" s="312"/>
      <c r="Q10" s="312"/>
      <c r="R10" s="312"/>
      <c r="S10" s="312"/>
      <c r="T10" s="312"/>
      <c r="U10" s="312"/>
      <c r="V10" s="312"/>
      <c r="W10" s="312"/>
      <c r="X10" s="312"/>
      <c r="Y10" s="312"/>
      <c r="Z10" s="312"/>
      <c r="AA10" s="312"/>
      <c r="AB10" s="312"/>
      <c r="AC10" s="312"/>
      <c r="AD10" s="201"/>
      <c r="AE10" s="201"/>
      <c r="AF10" s="201"/>
      <c r="AG10" s="201"/>
      <c r="AH10" s="201"/>
      <c r="AI10" s="201"/>
      <c r="AJ10" s="201"/>
      <c r="AK10" s="201"/>
      <c r="AL10" s="201"/>
      <c r="AM10" s="201"/>
      <c r="AN10" s="201"/>
      <c r="AO10" s="201"/>
      <c r="AP10" s="201"/>
      <c r="AQ10" s="201"/>
      <c r="AR10" s="201"/>
      <c r="AS10" s="201"/>
    </row>
    <row r="11" spans="1:48" s="40" customFormat="1" ht="17.25" customHeight="1">
      <c r="B11" s="238" t="s">
        <v>41</v>
      </c>
      <c r="C11" s="238"/>
      <c r="D11" s="238"/>
      <c r="E11" s="238"/>
      <c r="F11" s="238"/>
      <c r="G11" s="238"/>
      <c r="H11" s="201"/>
      <c r="I11" s="201"/>
      <c r="J11" s="201"/>
      <c r="K11" s="201"/>
      <c r="L11" s="201"/>
      <c r="M11" s="201"/>
      <c r="N11" s="312"/>
      <c r="O11" s="312"/>
      <c r="P11" s="312"/>
      <c r="Q11" s="312"/>
      <c r="R11" s="312"/>
      <c r="S11" s="312"/>
      <c r="T11" s="312"/>
      <c r="U11" s="312"/>
      <c r="V11" s="312"/>
      <c r="W11" s="312"/>
      <c r="X11" s="312"/>
      <c r="Y11" s="312"/>
      <c r="Z11" s="312"/>
      <c r="AA11" s="312"/>
      <c r="AB11" s="312"/>
      <c r="AC11" s="312"/>
      <c r="AD11" s="201"/>
      <c r="AE11" s="201"/>
      <c r="AF11" s="201"/>
      <c r="AG11" s="201"/>
      <c r="AH11" s="201"/>
      <c r="AI11" s="201"/>
      <c r="AJ11" s="201"/>
      <c r="AK11" s="201"/>
      <c r="AL11" s="201"/>
      <c r="AM11" s="201"/>
      <c r="AN11" s="201"/>
      <c r="AO11" s="201"/>
      <c r="AP11" s="201"/>
      <c r="AQ11" s="201"/>
      <c r="AR11" s="201"/>
      <c r="AS11" s="201"/>
    </row>
    <row r="12" spans="1:48" s="40" customFormat="1" ht="17.25" customHeight="1">
      <c r="B12" s="238"/>
      <c r="C12" s="238"/>
      <c r="D12" s="238"/>
      <c r="E12" s="238"/>
      <c r="F12" s="238"/>
      <c r="G12" s="238"/>
      <c r="H12" s="201"/>
      <c r="I12" s="201"/>
      <c r="J12" s="201"/>
      <c r="K12" s="201"/>
      <c r="L12" s="201"/>
      <c r="M12" s="201"/>
      <c r="N12" s="312"/>
      <c r="O12" s="312"/>
      <c r="P12" s="312"/>
      <c r="Q12" s="312"/>
      <c r="R12" s="312"/>
      <c r="S12" s="312"/>
      <c r="T12" s="312"/>
      <c r="U12" s="312"/>
      <c r="V12" s="312"/>
      <c r="W12" s="312"/>
      <c r="X12" s="312"/>
      <c r="Y12" s="312"/>
      <c r="Z12" s="312"/>
      <c r="AA12" s="312"/>
      <c r="AB12" s="312"/>
      <c r="AC12" s="312"/>
      <c r="AD12" s="201"/>
      <c r="AE12" s="201"/>
      <c r="AF12" s="201"/>
      <c r="AG12" s="201"/>
      <c r="AH12" s="201"/>
      <c r="AI12" s="201"/>
      <c r="AJ12" s="201"/>
      <c r="AK12" s="201"/>
      <c r="AL12" s="201"/>
      <c r="AM12" s="201"/>
      <c r="AN12" s="201"/>
      <c r="AO12" s="201"/>
      <c r="AP12" s="201"/>
      <c r="AQ12" s="201"/>
      <c r="AR12" s="201"/>
      <c r="AS12" s="201"/>
    </row>
    <row r="13" spans="1:48" s="40" customFormat="1">
      <c r="B13" s="40" t="s">
        <v>80</v>
      </c>
    </row>
    <row r="15" spans="1:48">
      <c r="A15" s="444" t="s">
        <v>1</v>
      </c>
      <c r="B15" s="352"/>
      <c r="C15" s="352"/>
      <c r="D15" s="352"/>
      <c r="E15" s="360"/>
      <c r="F15" s="360"/>
      <c r="G15" s="444"/>
      <c r="H15" s="445"/>
      <c r="I15" s="445"/>
      <c r="J15" s="352" t="s">
        <v>50</v>
      </c>
      <c r="K15" s="352"/>
      <c r="L15" s="352"/>
      <c r="M15" s="352" t="s">
        <v>52</v>
      </c>
      <c r="N15" s="352"/>
      <c r="O15" s="352"/>
      <c r="P15" s="352" t="s">
        <v>53</v>
      </c>
      <c r="Q15" s="352"/>
      <c r="R15" s="352"/>
      <c r="S15" s="352" t="s">
        <v>54</v>
      </c>
      <c r="T15" s="352"/>
      <c r="U15" s="352"/>
      <c r="V15" s="352" t="s">
        <v>55</v>
      </c>
      <c r="W15" s="352"/>
      <c r="X15" s="352"/>
      <c r="Y15" s="352" t="s">
        <v>56</v>
      </c>
      <c r="Z15" s="352"/>
      <c r="AA15" s="352"/>
      <c r="AB15" s="352" t="s">
        <v>118</v>
      </c>
      <c r="AC15" s="352"/>
      <c r="AD15" s="352"/>
      <c r="AE15" s="352" t="s">
        <v>119</v>
      </c>
      <c r="AF15" s="352"/>
      <c r="AG15" s="352"/>
      <c r="AH15" s="352" t="s">
        <v>120</v>
      </c>
      <c r="AI15" s="352"/>
      <c r="AJ15" s="352"/>
      <c r="AK15" s="352" t="s">
        <v>121</v>
      </c>
      <c r="AL15" s="352"/>
      <c r="AM15" s="352"/>
      <c r="AN15" s="352" t="s">
        <v>122</v>
      </c>
      <c r="AO15" s="352"/>
      <c r="AP15" s="352"/>
      <c r="AQ15" s="352" t="s">
        <v>123</v>
      </c>
      <c r="AR15" s="352"/>
      <c r="AS15" s="352"/>
      <c r="AT15" s="352" t="s">
        <v>12</v>
      </c>
      <c r="AU15" s="352"/>
      <c r="AV15" s="352"/>
    </row>
    <row r="16" spans="1:48">
      <c r="A16" s="444" t="s">
        <v>81</v>
      </c>
      <c r="B16" s="352"/>
      <c r="C16" s="352"/>
      <c r="D16" s="352"/>
      <c r="E16" s="360"/>
      <c r="F16" s="360"/>
      <c r="G16" s="444"/>
      <c r="H16" s="445"/>
      <c r="I16" s="445"/>
      <c r="J16" s="454"/>
      <c r="K16" s="455"/>
      <c r="L16" s="455"/>
      <c r="M16" s="454"/>
      <c r="N16" s="455"/>
      <c r="O16" s="455"/>
      <c r="P16" s="454"/>
      <c r="Q16" s="455"/>
      <c r="R16" s="455"/>
      <c r="S16" s="454"/>
      <c r="T16" s="455"/>
      <c r="U16" s="455"/>
      <c r="V16" s="454"/>
      <c r="W16" s="455"/>
      <c r="X16" s="455"/>
      <c r="Y16" s="454"/>
      <c r="Z16" s="455"/>
      <c r="AA16" s="455"/>
      <c r="AB16" s="454"/>
      <c r="AC16" s="455"/>
      <c r="AD16" s="455"/>
      <c r="AE16" s="454"/>
      <c r="AF16" s="455"/>
      <c r="AG16" s="455"/>
      <c r="AH16" s="454"/>
      <c r="AI16" s="455"/>
      <c r="AJ16" s="455"/>
      <c r="AK16" s="454"/>
      <c r="AL16" s="455"/>
      <c r="AM16" s="455"/>
      <c r="AN16" s="454"/>
      <c r="AO16" s="455"/>
      <c r="AP16" s="455"/>
      <c r="AQ16" s="454"/>
      <c r="AR16" s="455"/>
      <c r="AS16" s="455"/>
      <c r="AT16" s="281"/>
      <c r="AU16" s="282"/>
      <c r="AV16" s="282"/>
    </row>
    <row r="17" spans="1:48">
      <c r="A17" s="2"/>
      <c r="B17" s="451" t="s">
        <v>2</v>
      </c>
      <c r="C17" s="452"/>
      <c r="D17" s="452"/>
      <c r="E17" s="452"/>
      <c r="F17" s="453"/>
      <c r="G17" s="433"/>
      <c r="H17" s="434"/>
      <c r="I17" s="434"/>
      <c r="J17" s="456"/>
      <c r="K17" s="457"/>
      <c r="L17" s="458"/>
      <c r="M17" s="456"/>
      <c r="N17" s="457"/>
      <c r="O17" s="458"/>
      <c r="P17" s="456"/>
      <c r="Q17" s="457"/>
      <c r="R17" s="458"/>
      <c r="S17" s="456"/>
      <c r="T17" s="457"/>
      <c r="U17" s="458"/>
      <c r="V17" s="456"/>
      <c r="W17" s="457"/>
      <c r="X17" s="458"/>
      <c r="Y17" s="456"/>
      <c r="Z17" s="457"/>
      <c r="AA17" s="458"/>
      <c r="AB17" s="456"/>
      <c r="AC17" s="457"/>
      <c r="AD17" s="458"/>
      <c r="AE17" s="456"/>
      <c r="AF17" s="457"/>
      <c r="AG17" s="458"/>
      <c r="AH17" s="456"/>
      <c r="AI17" s="457"/>
      <c r="AJ17" s="458"/>
      <c r="AK17" s="456"/>
      <c r="AL17" s="457"/>
      <c r="AM17" s="458"/>
      <c r="AN17" s="456"/>
      <c r="AO17" s="457"/>
      <c r="AP17" s="458"/>
      <c r="AQ17" s="456"/>
      <c r="AR17" s="457"/>
      <c r="AS17" s="458"/>
      <c r="AT17" s="403">
        <f>SUM(J17:AS17)</f>
        <v>0</v>
      </c>
      <c r="AU17" s="404"/>
      <c r="AV17" s="404"/>
    </row>
    <row r="18" spans="1:48">
      <c r="A18" s="3"/>
      <c r="B18" s="451" t="s">
        <v>3</v>
      </c>
      <c r="C18" s="452"/>
      <c r="D18" s="452"/>
      <c r="E18" s="452"/>
      <c r="F18" s="453"/>
      <c r="G18" s="433"/>
      <c r="H18" s="434"/>
      <c r="I18" s="434"/>
      <c r="J18" s="456"/>
      <c r="K18" s="457"/>
      <c r="L18" s="458"/>
      <c r="M18" s="456"/>
      <c r="N18" s="457"/>
      <c r="O18" s="458"/>
      <c r="P18" s="456"/>
      <c r="Q18" s="457"/>
      <c r="R18" s="458"/>
      <c r="S18" s="456"/>
      <c r="T18" s="457"/>
      <c r="U18" s="458"/>
      <c r="V18" s="456"/>
      <c r="W18" s="457"/>
      <c r="X18" s="458"/>
      <c r="Y18" s="456"/>
      <c r="Z18" s="457"/>
      <c r="AA18" s="458"/>
      <c r="AB18" s="456"/>
      <c r="AC18" s="457"/>
      <c r="AD18" s="458"/>
      <c r="AE18" s="456"/>
      <c r="AF18" s="457"/>
      <c r="AG18" s="458"/>
      <c r="AH18" s="456"/>
      <c r="AI18" s="457"/>
      <c r="AJ18" s="458"/>
      <c r="AK18" s="456"/>
      <c r="AL18" s="457"/>
      <c r="AM18" s="458"/>
      <c r="AN18" s="456"/>
      <c r="AO18" s="457"/>
      <c r="AP18" s="458"/>
      <c r="AQ18" s="456"/>
      <c r="AR18" s="457"/>
      <c r="AS18" s="458"/>
      <c r="AT18" s="403">
        <f t="shared" ref="AT18:AT25" si="0">SUM(J18:AS18)</f>
        <v>0</v>
      </c>
      <c r="AU18" s="404"/>
      <c r="AV18" s="404"/>
    </row>
    <row r="19" spans="1:48">
      <c r="A19" s="3"/>
      <c r="B19" s="451" t="s">
        <v>4</v>
      </c>
      <c r="C19" s="452"/>
      <c r="D19" s="452"/>
      <c r="E19" s="452"/>
      <c r="F19" s="453"/>
      <c r="G19" s="433"/>
      <c r="H19" s="434"/>
      <c r="I19" s="434"/>
      <c r="J19" s="456"/>
      <c r="K19" s="457"/>
      <c r="L19" s="458"/>
      <c r="M19" s="456"/>
      <c r="N19" s="457"/>
      <c r="O19" s="458"/>
      <c r="P19" s="456"/>
      <c r="Q19" s="457"/>
      <c r="R19" s="458"/>
      <c r="S19" s="456"/>
      <c r="T19" s="457"/>
      <c r="U19" s="458"/>
      <c r="V19" s="456"/>
      <c r="W19" s="457"/>
      <c r="X19" s="458"/>
      <c r="Y19" s="456"/>
      <c r="Z19" s="457"/>
      <c r="AA19" s="458"/>
      <c r="AB19" s="456"/>
      <c r="AC19" s="457"/>
      <c r="AD19" s="458"/>
      <c r="AE19" s="456"/>
      <c r="AF19" s="457"/>
      <c r="AG19" s="458"/>
      <c r="AH19" s="456"/>
      <c r="AI19" s="457"/>
      <c r="AJ19" s="458"/>
      <c r="AK19" s="456"/>
      <c r="AL19" s="457"/>
      <c r="AM19" s="458"/>
      <c r="AN19" s="456"/>
      <c r="AO19" s="457"/>
      <c r="AP19" s="458"/>
      <c r="AQ19" s="456"/>
      <c r="AR19" s="457"/>
      <c r="AS19" s="458"/>
      <c r="AT19" s="403">
        <f t="shared" si="0"/>
        <v>0</v>
      </c>
      <c r="AU19" s="404"/>
      <c r="AV19" s="404"/>
    </row>
    <row r="20" spans="1:48">
      <c r="A20" s="3"/>
      <c r="B20" s="451" t="s">
        <v>5</v>
      </c>
      <c r="C20" s="452"/>
      <c r="D20" s="452"/>
      <c r="E20" s="452"/>
      <c r="F20" s="453"/>
      <c r="G20" s="433" t="s">
        <v>26</v>
      </c>
      <c r="H20" s="434"/>
      <c r="I20" s="434"/>
      <c r="J20" s="456"/>
      <c r="K20" s="457"/>
      <c r="L20" s="458"/>
      <c r="M20" s="456"/>
      <c r="N20" s="457"/>
      <c r="O20" s="458"/>
      <c r="P20" s="456"/>
      <c r="Q20" s="457"/>
      <c r="R20" s="458"/>
      <c r="S20" s="456"/>
      <c r="T20" s="457"/>
      <c r="U20" s="458"/>
      <c r="V20" s="456"/>
      <c r="W20" s="457"/>
      <c r="X20" s="458"/>
      <c r="Y20" s="456"/>
      <c r="Z20" s="457"/>
      <c r="AA20" s="458"/>
      <c r="AB20" s="456"/>
      <c r="AC20" s="457"/>
      <c r="AD20" s="458"/>
      <c r="AE20" s="456"/>
      <c r="AF20" s="457"/>
      <c r="AG20" s="458"/>
      <c r="AH20" s="456"/>
      <c r="AI20" s="457"/>
      <c r="AJ20" s="458"/>
      <c r="AK20" s="456"/>
      <c r="AL20" s="457"/>
      <c r="AM20" s="458"/>
      <c r="AN20" s="456"/>
      <c r="AO20" s="457"/>
      <c r="AP20" s="458"/>
      <c r="AQ20" s="456"/>
      <c r="AR20" s="457"/>
      <c r="AS20" s="458"/>
      <c r="AT20" s="403">
        <f t="shared" si="0"/>
        <v>0</v>
      </c>
      <c r="AU20" s="404"/>
      <c r="AV20" s="404"/>
    </row>
    <row r="21" spans="1:48">
      <c r="A21" s="2"/>
      <c r="B21" s="451" t="s">
        <v>6</v>
      </c>
      <c r="C21" s="452"/>
      <c r="D21" s="452"/>
      <c r="E21" s="452"/>
      <c r="F21" s="453"/>
      <c r="G21" s="433"/>
      <c r="H21" s="434"/>
      <c r="I21" s="434"/>
      <c r="J21" s="456"/>
      <c r="K21" s="457"/>
      <c r="L21" s="458"/>
      <c r="M21" s="456"/>
      <c r="N21" s="457"/>
      <c r="O21" s="458"/>
      <c r="P21" s="456"/>
      <c r="Q21" s="457"/>
      <c r="R21" s="458"/>
      <c r="S21" s="456"/>
      <c r="T21" s="457"/>
      <c r="U21" s="458"/>
      <c r="V21" s="456"/>
      <c r="W21" s="457"/>
      <c r="X21" s="458"/>
      <c r="Y21" s="456"/>
      <c r="Z21" s="457"/>
      <c r="AA21" s="458"/>
      <c r="AB21" s="456"/>
      <c r="AC21" s="457"/>
      <c r="AD21" s="458"/>
      <c r="AE21" s="456"/>
      <c r="AF21" s="457"/>
      <c r="AG21" s="458"/>
      <c r="AH21" s="456"/>
      <c r="AI21" s="457"/>
      <c r="AJ21" s="458"/>
      <c r="AK21" s="456"/>
      <c r="AL21" s="457"/>
      <c r="AM21" s="458"/>
      <c r="AN21" s="456"/>
      <c r="AO21" s="457"/>
      <c r="AP21" s="458"/>
      <c r="AQ21" s="456"/>
      <c r="AR21" s="457"/>
      <c r="AS21" s="458"/>
      <c r="AT21" s="403">
        <f t="shared" si="0"/>
        <v>0</v>
      </c>
      <c r="AU21" s="404"/>
      <c r="AV21" s="404"/>
    </row>
    <row r="22" spans="1:48">
      <c r="A22" s="3"/>
      <c r="B22" s="451" t="s">
        <v>7</v>
      </c>
      <c r="C22" s="452"/>
      <c r="D22" s="452"/>
      <c r="E22" s="452"/>
      <c r="F22" s="453"/>
      <c r="G22" s="433"/>
      <c r="H22" s="434"/>
      <c r="I22" s="434"/>
      <c r="J22" s="456"/>
      <c r="K22" s="457"/>
      <c r="L22" s="458"/>
      <c r="M22" s="456"/>
      <c r="N22" s="457"/>
      <c r="O22" s="458"/>
      <c r="P22" s="456"/>
      <c r="Q22" s="457"/>
      <c r="R22" s="458"/>
      <c r="S22" s="456"/>
      <c r="T22" s="457"/>
      <c r="U22" s="458"/>
      <c r="V22" s="456"/>
      <c r="W22" s="457"/>
      <c r="X22" s="458"/>
      <c r="Y22" s="456"/>
      <c r="Z22" s="457"/>
      <c r="AA22" s="458"/>
      <c r="AB22" s="456"/>
      <c r="AC22" s="457"/>
      <c r="AD22" s="458"/>
      <c r="AE22" s="456"/>
      <c r="AF22" s="457"/>
      <c r="AG22" s="458"/>
      <c r="AH22" s="456"/>
      <c r="AI22" s="457"/>
      <c r="AJ22" s="458"/>
      <c r="AK22" s="456"/>
      <c r="AL22" s="457"/>
      <c r="AM22" s="458"/>
      <c r="AN22" s="456"/>
      <c r="AO22" s="457"/>
      <c r="AP22" s="458"/>
      <c r="AQ22" s="456"/>
      <c r="AR22" s="457"/>
      <c r="AS22" s="458"/>
      <c r="AT22" s="403">
        <f t="shared" si="0"/>
        <v>0</v>
      </c>
      <c r="AU22" s="404"/>
      <c r="AV22" s="404"/>
    </row>
    <row r="23" spans="1:48">
      <c r="A23" s="3"/>
      <c r="B23" s="451" t="s">
        <v>8</v>
      </c>
      <c r="C23" s="452"/>
      <c r="D23" s="452"/>
      <c r="E23" s="452"/>
      <c r="F23" s="453"/>
      <c r="G23" s="433"/>
      <c r="H23" s="434"/>
      <c r="I23" s="434"/>
      <c r="J23" s="456"/>
      <c r="K23" s="457"/>
      <c r="L23" s="458"/>
      <c r="M23" s="456"/>
      <c r="N23" s="457"/>
      <c r="O23" s="458"/>
      <c r="P23" s="456"/>
      <c r="Q23" s="457"/>
      <c r="R23" s="458"/>
      <c r="S23" s="456"/>
      <c r="T23" s="457"/>
      <c r="U23" s="458"/>
      <c r="V23" s="456"/>
      <c r="W23" s="457"/>
      <c r="X23" s="458"/>
      <c r="Y23" s="456"/>
      <c r="Z23" s="457"/>
      <c r="AA23" s="458"/>
      <c r="AB23" s="456"/>
      <c r="AC23" s="457"/>
      <c r="AD23" s="458"/>
      <c r="AE23" s="456"/>
      <c r="AF23" s="457"/>
      <c r="AG23" s="458"/>
      <c r="AH23" s="456"/>
      <c r="AI23" s="457"/>
      <c r="AJ23" s="458"/>
      <c r="AK23" s="456"/>
      <c r="AL23" s="457"/>
      <c r="AM23" s="458"/>
      <c r="AN23" s="456"/>
      <c r="AO23" s="457"/>
      <c r="AP23" s="458"/>
      <c r="AQ23" s="456"/>
      <c r="AR23" s="457"/>
      <c r="AS23" s="458"/>
      <c r="AT23" s="403">
        <f t="shared" si="0"/>
        <v>0</v>
      </c>
      <c r="AU23" s="404"/>
      <c r="AV23" s="404"/>
    </row>
    <row r="24" spans="1:48">
      <c r="A24" s="3"/>
      <c r="B24" s="451" t="s">
        <v>9</v>
      </c>
      <c r="C24" s="452"/>
      <c r="D24" s="452"/>
      <c r="E24" s="452"/>
      <c r="F24" s="453"/>
      <c r="G24" s="433"/>
      <c r="H24" s="434"/>
      <c r="I24" s="434"/>
      <c r="J24" s="456"/>
      <c r="K24" s="457"/>
      <c r="L24" s="458"/>
      <c r="M24" s="456"/>
      <c r="N24" s="457"/>
      <c r="O24" s="458"/>
      <c r="P24" s="456"/>
      <c r="Q24" s="457"/>
      <c r="R24" s="458"/>
      <c r="S24" s="456"/>
      <c r="T24" s="457"/>
      <c r="U24" s="458"/>
      <c r="V24" s="456"/>
      <c r="W24" s="457"/>
      <c r="X24" s="458"/>
      <c r="Y24" s="456"/>
      <c r="Z24" s="457"/>
      <c r="AA24" s="458"/>
      <c r="AB24" s="456"/>
      <c r="AC24" s="457"/>
      <c r="AD24" s="458"/>
      <c r="AE24" s="456"/>
      <c r="AF24" s="457"/>
      <c r="AG24" s="458"/>
      <c r="AH24" s="456"/>
      <c r="AI24" s="457"/>
      <c r="AJ24" s="458"/>
      <c r="AK24" s="456"/>
      <c r="AL24" s="457"/>
      <c r="AM24" s="458"/>
      <c r="AN24" s="456"/>
      <c r="AO24" s="457"/>
      <c r="AP24" s="458"/>
      <c r="AQ24" s="456"/>
      <c r="AR24" s="457"/>
      <c r="AS24" s="458"/>
      <c r="AT24" s="403">
        <f t="shared" si="0"/>
        <v>0</v>
      </c>
      <c r="AU24" s="404"/>
      <c r="AV24" s="404"/>
    </row>
    <row r="25" spans="1:48">
      <c r="A25" s="23"/>
      <c r="B25" s="451" t="s">
        <v>10</v>
      </c>
      <c r="C25" s="452"/>
      <c r="D25" s="452"/>
      <c r="E25" s="452"/>
      <c r="F25" s="453"/>
      <c r="G25" s="427"/>
      <c r="H25" s="363"/>
      <c r="I25" s="363"/>
      <c r="J25" s="456"/>
      <c r="K25" s="457"/>
      <c r="L25" s="458"/>
      <c r="M25" s="456"/>
      <c r="N25" s="457"/>
      <c r="O25" s="458"/>
      <c r="P25" s="456"/>
      <c r="Q25" s="457"/>
      <c r="R25" s="458"/>
      <c r="S25" s="456"/>
      <c r="T25" s="457"/>
      <c r="U25" s="458"/>
      <c r="V25" s="456"/>
      <c r="W25" s="457"/>
      <c r="X25" s="458"/>
      <c r="Y25" s="456"/>
      <c r="Z25" s="457"/>
      <c r="AA25" s="458"/>
      <c r="AB25" s="456"/>
      <c r="AC25" s="457"/>
      <c r="AD25" s="458"/>
      <c r="AE25" s="456"/>
      <c r="AF25" s="457"/>
      <c r="AG25" s="458"/>
      <c r="AH25" s="456"/>
      <c r="AI25" s="457"/>
      <c r="AJ25" s="458"/>
      <c r="AK25" s="456"/>
      <c r="AL25" s="457"/>
      <c r="AM25" s="458"/>
      <c r="AN25" s="456"/>
      <c r="AO25" s="457"/>
      <c r="AP25" s="458"/>
      <c r="AQ25" s="456"/>
      <c r="AR25" s="457"/>
      <c r="AS25" s="458"/>
      <c r="AT25" s="403">
        <f t="shared" si="0"/>
        <v>0</v>
      </c>
      <c r="AU25" s="404"/>
      <c r="AV25" s="404"/>
    </row>
    <row r="26" spans="1:48">
      <c r="A26" s="444" t="s">
        <v>82</v>
      </c>
      <c r="B26" s="352"/>
      <c r="C26" s="352"/>
      <c r="D26" s="352"/>
      <c r="E26" s="360"/>
      <c r="F26" s="360"/>
      <c r="G26" s="444"/>
      <c r="H26" s="445"/>
      <c r="I26" s="445"/>
      <c r="J26" s="454"/>
      <c r="K26" s="455"/>
      <c r="L26" s="455"/>
      <c r="M26" s="454"/>
      <c r="N26" s="455"/>
      <c r="O26" s="455"/>
      <c r="P26" s="454"/>
      <c r="Q26" s="455"/>
      <c r="R26" s="455"/>
      <c r="S26" s="454"/>
      <c r="T26" s="455"/>
      <c r="U26" s="455"/>
      <c r="V26" s="454"/>
      <c r="W26" s="455"/>
      <c r="X26" s="455"/>
      <c r="Y26" s="454"/>
      <c r="Z26" s="455"/>
      <c r="AA26" s="455"/>
      <c r="AB26" s="454"/>
      <c r="AC26" s="455"/>
      <c r="AD26" s="455"/>
      <c r="AE26" s="454"/>
      <c r="AF26" s="455"/>
      <c r="AG26" s="455"/>
      <c r="AH26" s="454"/>
      <c r="AI26" s="455"/>
      <c r="AJ26" s="455"/>
      <c r="AK26" s="454"/>
      <c r="AL26" s="455"/>
      <c r="AM26" s="455"/>
      <c r="AN26" s="454"/>
      <c r="AO26" s="455"/>
      <c r="AP26" s="455"/>
      <c r="AQ26" s="454"/>
      <c r="AR26" s="455"/>
      <c r="AS26" s="455"/>
      <c r="AT26" s="281"/>
      <c r="AU26" s="282"/>
      <c r="AV26" s="282"/>
    </row>
    <row r="27" spans="1:48">
      <c r="A27" s="2"/>
      <c r="B27" s="451" t="s">
        <v>2</v>
      </c>
      <c r="C27" s="452"/>
      <c r="D27" s="452"/>
      <c r="E27" s="452"/>
      <c r="F27" s="453"/>
      <c r="G27" s="433"/>
      <c r="H27" s="434"/>
      <c r="I27" s="434"/>
      <c r="J27" s="418">
        <v>72.069999999999993</v>
      </c>
      <c r="K27" s="419"/>
      <c r="L27" s="419"/>
      <c r="M27" s="418">
        <f>J27</f>
        <v>72.069999999999993</v>
      </c>
      <c r="N27" s="419"/>
      <c r="O27" s="419"/>
      <c r="P27" s="418">
        <v>115.5</v>
      </c>
      <c r="Q27" s="419"/>
      <c r="R27" s="419"/>
      <c r="S27" s="418">
        <f>P27</f>
        <v>115.5</v>
      </c>
      <c r="T27" s="419"/>
      <c r="U27" s="419"/>
      <c r="V27" s="418">
        <f>S27</f>
        <v>115.5</v>
      </c>
      <c r="W27" s="419"/>
      <c r="X27" s="419"/>
      <c r="Y27" s="418">
        <f>V27</f>
        <v>115.5</v>
      </c>
      <c r="Z27" s="419"/>
      <c r="AA27" s="419"/>
      <c r="AB27" s="418">
        <f>Y27</f>
        <v>115.5</v>
      </c>
      <c r="AC27" s="419"/>
      <c r="AD27" s="419"/>
      <c r="AE27" s="418">
        <f>AB27</f>
        <v>115.5</v>
      </c>
      <c r="AF27" s="419"/>
      <c r="AG27" s="419"/>
      <c r="AH27" s="418">
        <f>AE27</f>
        <v>115.5</v>
      </c>
      <c r="AI27" s="419"/>
      <c r="AJ27" s="419"/>
      <c r="AK27" s="418">
        <f>AH27</f>
        <v>115.5</v>
      </c>
      <c r="AL27" s="419"/>
      <c r="AM27" s="419"/>
      <c r="AN27" s="418">
        <f>AK27</f>
        <v>115.5</v>
      </c>
      <c r="AO27" s="419"/>
      <c r="AP27" s="419"/>
      <c r="AQ27" s="418">
        <f>AN27</f>
        <v>115.5</v>
      </c>
      <c r="AR27" s="419"/>
      <c r="AS27" s="419"/>
      <c r="AT27" s="281"/>
      <c r="AU27" s="282"/>
      <c r="AV27" s="282"/>
    </row>
    <row r="28" spans="1:48">
      <c r="A28" s="3"/>
      <c r="B28" s="451" t="s">
        <v>3</v>
      </c>
      <c r="C28" s="452"/>
      <c r="D28" s="452"/>
      <c r="E28" s="452"/>
      <c r="F28" s="453"/>
      <c r="G28" s="433"/>
      <c r="H28" s="434"/>
      <c r="I28" s="434"/>
      <c r="J28" s="418">
        <v>121.09</v>
      </c>
      <c r="K28" s="419"/>
      <c r="L28" s="419"/>
      <c r="M28" s="418">
        <f t="shared" ref="M28:M35" si="1">J28</f>
        <v>121.09</v>
      </c>
      <c r="N28" s="419"/>
      <c r="O28" s="419"/>
      <c r="P28" s="418">
        <v>209.47</v>
      </c>
      <c r="Q28" s="419"/>
      <c r="R28" s="419"/>
      <c r="S28" s="418">
        <f t="shared" ref="S28:S35" si="2">P28</f>
        <v>209.47</v>
      </c>
      <c r="T28" s="419"/>
      <c r="U28" s="419"/>
      <c r="V28" s="418">
        <f t="shared" ref="V28:V35" si="3">S28</f>
        <v>209.47</v>
      </c>
      <c r="W28" s="419"/>
      <c r="X28" s="419"/>
      <c r="Y28" s="418">
        <f t="shared" ref="Y28:Y35" si="4">V28</f>
        <v>209.47</v>
      </c>
      <c r="Z28" s="419"/>
      <c r="AA28" s="419"/>
      <c r="AB28" s="418">
        <f t="shared" ref="AB28:AB35" si="5">Y28</f>
        <v>209.47</v>
      </c>
      <c r="AC28" s="419"/>
      <c r="AD28" s="419"/>
      <c r="AE28" s="418">
        <f t="shared" ref="AE28:AE35" si="6">AB28</f>
        <v>209.47</v>
      </c>
      <c r="AF28" s="419"/>
      <c r="AG28" s="419"/>
      <c r="AH28" s="418">
        <f t="shared" ref="AH28:AH35" si="7">AE28</f>
        <v>209.47</v>
      </c>
      <c r="AI28" s="419"/>
      <c r="AJ28" s="419"/>
      <c r="AK28" s="418">
        <f t="shared" ref="AK28:AK35" si="8">AH28</f>
        <v>209.47</v>
      </c>
      <c r="AL28" s="419"/>
      <c r="AM28" s="419"/>
      <c r="AN28" s="418">
        <f t="shared" ref="AN28:AN35" si="9">AK28</f>
        <v>209.47</v>
      </c>
      <c r="AO28" s="419"/>
      <c r="AP28" s="419"/>
      <c r="AQ28" s="418">
        <f t="shared" ref="AQ28:AQ34" si="10">AN28</f>
        <v>209.47</v>
      </c>
      <c r="AR28" s="419"/>
      <c r="AS28" s="419"/>
      <c r="AT28" s="281"/>
      <c r="AU28" s="282"/>
      <c r="AV28" s="282"/>
    </row>
    <row r="29" spans="1:48">
      <c r="A29" s="3"/>
      <c r="B29" s="451" t="s">
        <v>4</v>
      </c>
      <c r="C29" s="452"/>
      <c r="D29" s="452"/>
      <c r="E29" s="452"/>
      <c r="F29" s="453"/>
      <c r="G29" s="433"/>
      <c r="H29" s="434"/>
      <c r="I29" s="434"/>
      <c r="J29" s="418">
        <v>221.23</v>
      </c>
      <c r="K29" s="419"/>
      <c r="L29" s="419"/>
      <c r="M29" s="418">
        <f t="shared" si="1"/>
        <v>221.23</v>
      </c>
      <c r="N29" s="419"/>
      <c r="O29" s="419"/>
      <c r="P29" s="418">
        <v>397.42</v>
      </c>
      <c r="Q29" s="419"/>
      <c r="R29" s="419"/>
      <c r="S29" s="418">
        <f t="shared" si="2"/>
        <v>397.42</v>
      </c>
      <c r="T29" s="419"/>
      <c r="U29" s="419"/>
      <c r="V29" s="418">
        <f t="shared" si="3"/>
        <v>397.42</v>
      </c>
      <c r="W29" s="419"/>
      <c r="X29" s="419"/>
      <c r="Y29" s="418">
        <f t="shared" si="4"/>
        <v>397.42</v>
      </c>
      <c r="Z29" s="419"/>
      <c r="AA29" s="419"/>
      <c r="AB29" s="418">
        <f t="shared" si="5"/>
        <v>397.42</v>
      </c>
      <c r="AC29" s="419"/>
      <c r="AD29" s="419"/>
      <c r="AE29" s="418">
        <f t="shared" si="6"/>
        <v>397.42</v>
      </c>
      <c r="AF29" s="419"/>
      <c r="AG29" s="419"/>
      <c r="AH29" s="418">
        <f t="shared" si="7"/>
        <v>397.42</v>
      </c>
      <c r="AI29" s="419"/>
      <c r="AJ29" s="419"/>
      <c r="AK29" s="418">
        <f t="shared" si="8"/>
        <v>397.42</v>
      </c>
      <c r="AL29" s="419"/>
      <c r="AM29" s="419"/>
      <c r="AN29" s="418">
        <f t="shared" si="9"/>
        <v>397.42</v>
      </c>
      <c r="AO29" s="419"/>
      <c r="AP29" s="419"/>
      <c r="AQ29" s="418">
        <f t="shared" si="10"/>
        <v>397.42</v>
      </c>
      <c r="AR29" s="419"/>
      <c r="AS29" s="419"/>
      <c r="AT29" s="281"/>
      <c r="AU29" s="282"/>
      <c r="AV29" s="282"/>
    </row>
    <row r="30" spans="1:48">
      <c r="A30" s="3"/>
      <c r="B30" s="451" t="s">
        <v>5</v>
      </c>
      <c r="C30" s="452"/>
      <c r="D30" s="452"/>
      <c r="E30" s="452"/>
      <c r="F30" s="453"/>
      <c r="G30" s="433" t="s">
        <v>28</v>
      </c>
      <c r="H30" s="434"/>
      <c r="I30" s="434"/>
      <c r="J30" s="418">
        <v>320.33</v>
      </c>
      <c r="K30" s="419"/>
      <c r="L30" s="419"/>
      <c r="M30" s="418">
        <f t="shared" si="1"/>
        <v>320.33</v>
      </c>
      <c r="N30" s="419"/>
      <c r="O30" s="419"/>
      <c r="P30" s="418">
        <v>585.37</v>
      </c>
      <c r="Q30" s="419"/>
      <c r="R30" s="419"/>
      <c r="S30" s="418">
        <f t="shared" si="2"/>
        <v>585.37</v>
      </c>
      <c r="T30" s="419"/>
      <c r="U30" s="419"/>
      <c r="V30" s="418">
        <f t="shared" si="3"/>
        <v>585.37</v>
      </c>
      <c r="W30" s="419"/>
      <c r="X30" s="419"/>
      <c r="Y30" s="418">
        <f t="shared" si="4"/>
        <v>585.37</v>
      </c>
      <c r="Z30" s="419"/>
      <c r="AA30" s="419"/>
      <c r="AB30" s="418">
        <f t="shared" si="5"/>
        <v>585.37</v>
      </c>
      <c r="AC30" s="419"/>
      <c r="AD30" s="419"/>
      <c r="AE30" s="418">
        <f t="shared" si="6"/>
        <v>585.37</v>
      </c>
      <c r="AF30" s="419"/>
      <c r="AG30" s="419"/>
      <c r="AH30" s="418">
        <f t="shared" si="7"/>
        <v>585.37</v>
      </c>
      <c r="AI30" s="419"/>
      <c r="AJ30" s="419"/>
      <c r="AK30" s="418">
        <f t="shared" si="8"/>
        <v>585.37</v>
      </c>
      <c r="AL30" s="419"/>
      <c r="AM30" s="419"/>
      <c r="AN30" s="418">
        <f t="shared" si="9"/>
        <v>585.37</v>
      </c>
      <c r="AO30" s="419"/>
      <c r="AP30" s="419"/>
      <c r="AQ30" s="418">
        <f t="shared" si="10"/>
        <v>585.37</v>
      </c>
      <c r="AR30" s="419"/>
      <c r="AS30" s="419"/>
      <c r="AT30" s="281"/>
      <c r="AU30" s="282"/>
      <c r="AV30" s="282"/>
    </row>
    <row r="31" spans="1:48">
      <c r="A31" s="2"/>
      <c r="B31" s="451" t="s">
        <v>6</v>
      </c>
      <c r="C31" s="452"/>
      <c r="D31" s="452"/>
      <c r="E31" s="452"/>
      <c r="F31" s="453"/>
      <c r="G31" s="433"/>
      <c r="H31" s="434"/>
      <c r="I31" s="434"/>
      <c r="J31" s="418">
        <v>519.54999999999995</v>
      </c>
      <c r="K31" s="419"/>
      <c r="L31" s="419"/>
      <c r="M31" s="418">
        <f t="shared" si="1"/>
        <v>519.54999999999995</v>
      </c>
      <c r="N31" s="419"/>
      <c r="O31" s="419"/>
      <c r="P31" s="418">
        <v>961.26</v>
      </c>
      <c r="Q31" s="419"/>
      <c r="R31" s="419"/>
      <c r="S31" s="418">
        <f t="shared" si="2"/>
        <v>961.26</v>
      </c>
      <c r="T31" s="419"/>
      <c r="U31" s="419"/>
      <c r="V31" s="418">
        <f t="shared" si="3"/>
        <v>961.26</v>
      </c>
      <c r="W31" s="419"/>
      <c r="X31" s="419"/>
      <c r="Y31" s="418">
        <f t="shared" si="4"/>
        <v>961.26</v>
      </c>
      <c r="Z31" s="419"/>
      <c r="AA31" s="419"/>
      <c r="AB31" s="418">
        <f t="shared" si="5"/>
        <v>961.26</v>
      </c>
      <c r="AC31" s="419"/>
      <c r="AD31" s="419"/>
      <c r="AE31" s="418">
        <f t="shared" si="6"/>
        <v>961.26</v>
      </c>
      <c r="AF31" s="419"/>
      <c r="AG31" s="419"/>
      <c r="AH31" s="418">
        <f t="shared" si="7"/>
        <v>961.26</v>
      </c>
      <c r="AI31" s="419"/>
      <c r="AJ31" s="419"/>
      <c r="AK31" s="418">
        <f t="shared" si="8"/>
        <v>961.26</v>
      </c>
      <c r="AL31" s="419"/>
      <c r="AM31" s="419"/>
      <c r="AN31" s="418">
        <f t="shared" si="9"/>
        <v>961.26</v>
      </c>
      <c r="AO31" s="419"/>
      <c r="AP31" s="419"/>
      <c r="AQ31" s="418">
        <f t="shared" si="10"/>
        <v>961.26</v>
      </c>
      <c r="AR31" s="419"/>
      <c r="AS31" s="419"/>
      <c r="AT31" s="281"/>
      <c r="AU31" s="282"/>
      <c r="AV31" s="282"/>
    </row>
    <row r="32" spans="1:48">
      <c r="A32" s="3"/>
      <c r="B32" s="451" t="s">
        <v>7</v>
      </c>
      <c r="C32" s="452"/>
      <c r="D32" s="452"/>
      <c r="E32" s="452"/>
      <c r="F32" s="453"/>
      <c r="G32" s="433"/>
      <c r="H32" s="434"/>
      <c r="I32" s="434"/>
      <c r="J32" s="418">
        <v>260.36</v>
      </c>
      <c r="K32" s="419"/>
      <c r="L32" s="419"/>
      <c r="M32" s="418">
        <f t="shared" si="1"/>
        <v>260.36</v>
      </c>
      <c r="N32" s="419"/>
      <c r="O32" s="419"/>
      <c r="P32" s="418">
        <v>480.7</v>
      </c>
      <c r="Q32" s="419"/>
      <c r="R32" s="419"/>
      <c r="S32" s="418">
        <f t="shared" si="2"/>
        <v>480.7</v>
      </c>
      <c r="T32" s="419"/>
      <c r="U32" s="419"/>
      <c r="V32" s="418">
        <f t="shared" si="3"/>
        <v>480.7</v>
      </c>
      <c r="W32" s="419"/>
      <c r="X32" s="419"/>
      <c r="Y32" s="418">
        <f t="shared" si="4"/>
        <v>480.7</v>
      </c>
      <c r="Z32" s="419"/>
      <c r="AA32" s="419"/>
      <c r="AB32" s="418">
        <f t="shared" si="5"/>
        <v>480.7</v>
      </c>
      <c r="AC32" s="419"/>
      <c r="AD32" s="419"/>
      <c r="AE32" s="418">
        <f t="shared" si="6"/>
        <v>480.7</v>
      </c>
      <c r="AF32" s="419"/>
      <c r="AG32" s="419"/>
      <c r="AH32" s="418">
        <f t="shared" si="7"/>
        <v>480.7</v>
      </c>
      <c r="AI32" s="419"/>
      <c r="AJ32" s="419"/>
      <c r="AK32" s="418">
        <f t="shared" si="8"/>
        <v>480.7</v>
      </c>
      <c r="AL32" s="419"/>
      <c r="AM32" s="419"/>
      <c r="AN32" s="418">
        <f t="shared" si="9"/>
        <v>480.7</v>
      </c>
      <c r="AO32" s="419"/>
      <c r="AP32" s="419"/>
      <c r="AQ32" s="418">
        <f t="shared" si="10"/>
        <v>480.7</v>
      </c>
      <c r="AR32" s="419"/>
      <c r="AS32" s="419"/>
      <c r="AT32" s="281"/>
      <c r="AU32" s="282"/>
      <c r="AV32" s="282"/>
    </row>
    <row r="33" spans="1:48">
      <c r="A33" s="3"/>
      <c r="B33" s="451" t="s">
        <v>8</v>
      </c>
      <c r="C33" s="452"/>
      <c r="D33" s="452"/>
      <c r="E33" s="452"/>
      <c r="F33" s="453"/>
      <c r="G33" s="433"/>
      <c r="H33" s="434"/>
      <c r="I33" s="434"/>
      <c r="J33" s="418">
        <v>244.78</v>
      </c>
      <c r="K33" s="419"/>
      <c r="L33" s="419"/>
      <c r="M33" s="418">
        <f t="shared" si="1"/>
        <v>244.78</v>
      </c>
      <c r="N33" s="419"/>
      <c r="O33" s="419"/>
      <c r="P33" s="418">
        <v>376.73</v>
      </c>
      <c r="Q33" s="419"/>
      <c r="R33" s="419"/>
      <c r="S33" s="418">
        <f t="shared" si="2"/>
        <v>376.73</v>
      </c>
      <c r="T33" s="419"/>
      <c r="U33" s="419"/>
      <c r="V33" s="418">
        <f t="shared" si="3"/>
        <v>376.73</v>
      </c>
      <c r="W33" s="419"/>
      <c r="X33" s="419"/>
      <c r="Y33" s="418">
        <f t="shared" si="4"/>
        <v>376.73</v>
      </c>
      <c r="Z33" s="419"/>
      <c r="AA33" s="419"/>
      <c r="AB33" s="418">
        <f t="shared" si="5"/>
        <v>376.73</v>
      </c>
      <c r="AC33" s="419"/>
      <c r="AD33" s="419"/>
      <c r="AE33" s="418">
        <f t="shared" si="6"/>
        <v>376.73</v>
      </c>
      <c r="AF33" s="419"/>
      <c r="AG33" s="419"/>
      <c r="AH33" s="418">
        <f t="shared" si="7"/>
        <v>376.73</v>
      </c>
      <c r="AI33" s="419"/>
      <c r="AJ33" s="419"/>
      <c r="AK33" s="418">
        <f t="shared" si="8"/>
        <v>376.73</v>
      </c>
      <c r="AL33" s="419"/>
      <c r="AM33" s="419"/>
      <c r="AN33" s="418">
        <f t="shared" si="9"/>
        <v>376.73</v>
      </c>
      <c r="AO33" s="419"/>
      <c r="AP33" s="419"/>
      <c r="AQ33" s="418">
        <f t="shared" si="10"/>
        <v>376.73</v>
      </c>
      <c r="AR33" s="419"/>
      <c r="AS33" s="419"/>
      <c r="AT33" s="281"/>
      <c r="AU33" s="282"/>
      <c r="AV33" s="282"/>
    </row>
    <row r="34" spans="1:48">
      <c r="A34" s="3"/>
      <c r="B34" s="451" t="s">
        <v>9</v>
      </c>
      <c r="C34" s="452"/>
      <c r="D34" s="452"/>
      <c r="E34" s="452"/>
      <c r="F34" s="453"/>
      <c r="G34" s="433"/>
      <c r="H34" s="434"/>
      <c r="I34" s="434"/>
      <c r="J34" s="418">
        <v>404.86</v>
      </c>
      <c r="K34" s="419"/>
      <c r="L34" s="419"/>
      <c r="M34" s="418">
        <f t="shared" si="1"/>
        <v>404.86</v>
      </c>
      <c r="N34" s="419"/>
      <c r="O34" s="419"/>
      <c r="P34" s="418">
        <v>668.72</v>
      </c>
      <c r="Q34" s="419"/>
      <c r="R34" s="419"/>
      <c r="S34" s="418">
        <f t="shared" si="2"/>
        <v>668.72</v>
      </c>
      <c r="T34" s="419"/>
      <c r="U34" s="419"/>
      <c r="V34" s="418">
        <f t="shared" si="3"/>
        <v>668.72</v>
      </c>
      <c r="W34" s="419"/>
      <c r="X34" s="419"/>
      <c r="Y34" s="418">
        <f t="shared" si="4"/>
        <v>668.72</v>
      </c>
      <c r="Z34" s="419"/>
      <c r="AA34" s="419"/>
      <c r="AB34" s="418">
        <f t="shared" si="5"/>
        <v>668.72</v>
      </c>
      <c r="AC34" s="419"/>
      <c r="AD34" s="419"/>
      <c r="AE34" s="418">
        <f t="shared" si="6"/>
        <v>668.72</v>
      </c>
      <c r="AF34" s="419"/>
      <c r="AG34" s="419"/>
      <c r="AH34" s="418">
        <f t="shared" si="7"/>
        <v>668.72</v>
      </c>
      <c r="AI34" s="419"/>
      <c r="AJ34" s="419"/>
      <c r="AK34" s="418">
        <f t="shared" si="8"/>
        <v>668.72</v>
      </c>
      <c r="AL34" s="419"/>
      <c r="AM34" s="419"/>
      <c r="AN34" s="418">
        <f t="shared" si="9"/>
        <v>668.72</v>
      </c>
      <c r="AO34" s="419"/>
      <c r="AP34" s="419"/>
      <c r="AQ34" s="418">
        <f t="shared" si="10"/>
        <v>668.72</v>
      </c>
      <c r="AR34" s="419"/>
      <c r="AS34" s="419"/>
      <c r="AT34" s="281"/>
      <c r="AU34" s="282"/>
      <c r="AV34" s="282"/>
    </row>
    <row r="35" spans="1:48">
      <c r="A35" s="23"/>
      <c r="B35" s="451" t="s">
        <v>10</v>
      </c>
      <c r="C35" s="452"/>
      <c r="D35" s="452"/>
      <c r="E35" s="452"/>
      <c r="F35" s="453"/>
      <c r="G35" s="427"/>
      <c r="H35" s="363"/>
      <c r="I35" s="363"/>
      <c r="J35" s="418">
        <v>202.98</v>
      </c>
      <c r="K35" s="419"/>
      <c r="L35" s="419"/>
      <c r="M35" s="418">
        <f t="shared" si="1"/>
        <v>202.98</v>
      </c>
      <c r="N35" s="419"/>
      <c r="O35" s="419"/>
      <c r="P35" s="418">
        <v>334.37</v>
      </c>
      <c r="Q35" s="419"/>
      <c r="R35" s="419"/>
      <c r="S35" s="418">
        <f t="shared" si="2"/>
        <v>334.37</v>
      </c>
      <c r="T35" s="419"/>
      <c r="U35" s="419"/>
      <c r="V35" s="418">
        <f t="shared" si="3"/>
        <v>334.37</v>
      </c>
      <c r="W35" s="419"/>
      <c r="X35" s="419"/>
      <c r="Y35" s="418">
        <f t="shared" si="4"/>
        <v>334.37</v>
      </c>
      <c r="Z35" s="419"/>
      <c r="AA35" s="419"/>
      <c r="AB35" s="418">
        <f t="shared" si="5"/>
        <v>334.37</v>
      </c>
      <c r="AC35" s="419"/>
      <c r="AD35" s="419"/>
      <c r="AE35" s="418">
        <f t="shared" si="6"/>
        <v>334.37</v>
      </c>
      <c r="AF35" s="419"/>
      <c r="AG35" s="419"/>
      <c r="AH35" s="418">
        <f t="shared" si="7"/>
        <v>334.37</v>
      </c>
      <c r="AI35" s="419"/>
      <c r="AJ35" s="419"/>
      <c r="AK35" s="418">
        <f t="shared" si="8"/>
        <v>334.37</v>
      </c>
      <c r="AL35" s="419"/>
      <c r="AM35" s="419"/>
      <c r="AN35" s="418">
        <f t="shared" si="9"/>
        <v>334.37</v>
      </c>
      <c r="AO35" s="419"/>
      <c r="AP35" s="419"/>
      <c r="AQ35" s="418">
        <f>AN35</f>
        <v>334.37</v>
      </c>
      <c r="AR35" s="419"/>
      <c r="AS35" s="419"/>
      <c r="AT35" s="281"/>
      <c r="AU35" s="282"/>
      <c r="AV35" s="282"/>
    </row>
    <row r="36" spans="1:48">
      <c r="A36" s="444" t="s">
        <v>83</v>
      </c>
      <c r="B36" s="352"/>
      <c r="C36" s="352"/>
      <c r="D36" s="352"/>
      <c r="E36" s="360"/>
      <c r="F36" s="360"/>
      <c r="G36" s="444"/>
      <c r="H36" s="445"/>
      <c r="I36" s="445"/>
      <c r="J36" s="454"/>
      <c r="K36" s="455"/>
      <c r="L36" s="455"/>
      <c r="M36" s="454"/>
      <c r="N36" s="455"/>
      <c r="O36" s="455"/>
      <c r="P36" s="454"/>
      <c r="Q36" s="455"/>
      <c r="R36" s="455"/>
      <c r="S36" s="454"/>
      <c r="T36" s="455"/>
      <c r="U36" s="455"/>
      <c r="V36" s="454"/>
      <c r="W36" s="455"/>
      <c r="X36" s="455"/>
      <c r="Y36" s="454"/>
      <c r="Z36" s="455"/>
      <c r="AA36" s="455"/>
      <c r="AB36" s="454"/>
      <c r="AC36" s="455"/>
      <c r="AD36" s="455"/>
      <c r="AE36" s="454"/>
      <c r="AF36" s="455"/>
      <c r="AG36" s="455"/>
      <c r="AH36" s="454"/>
      <c r="AI36" s="455"/>
      <c r="AJ36" s="455"/>
      <c r="AK36" s="454"/>
      <c r="AL36" s="455"/>
      <c r="AM36" s="455"/>
      <c r="AN36" s="454"/>
      <c r="AO36" s="455"/>
      <c r="AP36" s="455"/>
      <c r="AQ36" s="454"/>
      <c r="AR36" s="455"/>
      <c r="AS36" s="455"/>
      <c r="AT36" s="281"/>
      <c r="AU36" s="282"/>
      <c r="AV36" s="282"/>
    </row>
    <row r="37" spans="1:48">
      <c r="A37" s="2"/>
      <c r="B37" s="451" t="s">
        <v>2</v>
      </c>
      <c r="C37" s="452"/>
      <c r="D37" s="452"/>
      <c r="E37" s="452"/>
      <c r="F37" s="453"/>
      <c r="G37" s="433"/>
      <c r="H37" s="434"/>
      <c r="I37" s="434"/>
      <c r="J37" s="446">
        <f>J17*J27</f>
        <v>0</v>
      </c>
      <c r="K37" s="447"/>
      <c r="L37" s="448"/>
      <c r="M37" s="446">
        <f t="shared" ref="M37" si="11">M17*M27</f>
        <v>0</v>
      </c>
      <c r="N37" s="447"/>
      <c r="O37" s="448"/>
      <c r="P37" s="446">
        <f t="shared" ref="P37" si="12">P17*P27</f>
        <v>0</v>
      </c>
      <c r="Q37" s="447"/>
      <c r="R37" s="448"/>
      <c r="S37" s="446">
        <f t="shared" ref="S37" si="13">S17*S27</f>
        <v>0</v>
      </c>
      <c r="T37" s="447"/>
      <c r="U37" s="448"/>
      <c r="V37" s="446">
        <f>V17*V27</f>
        <v>0</v>
      </c>
      <c r="W37" s="447"/>
      <c r="X37" s="448"/>
      <c r="Y37" s="446">
        <f t="shared" ref="Y37:AN39" si="14">Y17*Y27</f>
        <v>0</v>
      </c>
      <c r="Z37" s="447"/>
      <c r="AA37" s="448"/>
      <c r="AB37" s="446">
        <f t="shared" ref="AB37" si="15">AB17*AB27</f>
        <v>0</v>
      </c>
      <c r="AC37" s="447"/>
      <c r="AD37" s="448"/>
      <c r="AE37" s="446">
        <f t="shared" ref="AE37" si="16">AE17*AE27</f>
        <v>0</v>
      </c>
      <c r="AF37" s="447"/>
      <c r="AG37" s="448"/>
      <c r="AH37" s="446">
        <f>AH17*AH27</f>
        <v>0</v>
      </c>
      <c r="AI37" s="447"/>
      <c r="AJ37" s="448"/>
      <c r="AK37" s="446">
        <f t="shared" ref="AK37" si="17">AK17*AK27</f>
        <v>0</v>
      </c>
      <c r="AL37" s="447"/>
      <c r="AM37" s="448"/>
      <c r="AN37" s="446">
        <f t="shared" ref="AN37" si="18">AN17*AN27</f>
        <v>0</v>
      </c>
      <c r="AO37" s="447"/>
      <c r="AP37" s="448"/>
      <c r="AQ37" s="446">
        <f>AQ17*AQ27</f>
        <v>0</v>
      </c>
      <c r="AR37" s="447"/>
      <c r="AS37" s="448"/>
      <c r="AT37" s="281">
        <f>SUM(J37:AS37)</f>
        <v>0</v>
      </c>
      <c r="AU37" s="282"/>
      <c r="AV37" s="282"/>
    </row>
    <row r="38" spans="1:48">
      <c r="A38" s="3"/>
      <c r="B38" s="451" t="s">
        <v>3</v>
      </c>
      <c r="C38" s="452"/>
      <c r="D38" s="452"/>
      <c r="E38" s="452"/>
      <c r="F38" s="453"/>
      <c r="G38" s="433"/>
      <c r="H38" s="434"/>
      <c r="I38" s="434"/>
      <c r="J38" s="446">
        <f>J18*J28</f>
        <v>0</v>
      </c>
      <c r="K38" s="447"/>
      <c r="L38" s="448"/>
      <c r="M38" s="446">
        <f t="shared" ref="M38" si="19">M18*M28</f>
        <v>0</v>
      </c>
      <c r="N38" s="447"/>
      <c r="O38" s="448"/>
      <c r="P38" s="446">
        <f t="shared" ref="P38" si="20">P18*P28</f>
        <v>0</v>
      </c>
      <c r="Q38" s="447"/>
      <c r="R38" s="448"/>
      <c r="S38" s="446">
        <f t="shared" ref="S38" si="21">S18*S28</f>
        <v>0</v>
      </c>
      <c r="T38" s="447"/>
      <c r="U38" s="448"/>
      <c r="V38" s="446">
        <f t="shared" ref="V38" si="22">V18*V28</f>
        <v>0</v>
      </c>
      <c r="W38" s="447"/>
      <c r="X38" s="448"/>
      <c r="Y38" s="446">
        <f t="shared" si="14"/>
        <v>0</v>
      </c>
      <c r="Z38" s="447"/>
      <c r="AA38" s="448"/>
      <c r="AB38" s="446">
        <f t="shared" si="14"/>
        <v>0</v>
      </c>
      <c r="AC38" s="447"/>
      <c r="AD38" s="448"/>
      <c r="AE38" s="446">
        <f t="shared" si="14"/>
        <v>0</v>
      </c>
      <c r="AF38" s="447"/>
      <c r="AG38" s="448"/>
      <c r="AH38" s="446">
        <f t="shared" si="14"/>
        <v>0</v>
      </c>
      <c r="AI38" s="447"/>
      <c r="AJ38" s="448"/>
      <c r="AK38" s="446">
        <f t="shared" si="14"/>
        <v>0</v>
      </c>
      <c r="AL38" s="447"/>
      <c r="AM38" s="448"/>
      <c r="AN38" s="446">
        <f t="shared" si="14"/>
        <v>0</v>
      </c>
      <c r="AO38" s="447"/>
      <c r="AP38" s="448"/>
      <c r="AQ38" s="446">
        <f t="shared" ref="AQ38" si="23">AQ18*AQ28</f>
        <v>0</v>
      </c>
      <c r="AR38" s="447"/>
      <c r="AS38" s="448"/>
      <c r="AT38" s="281">
        <f t="shared" ref="AT38:AT45" si="24">SUM(J38:AS38)</f>
        <v>0</v>
      </c>
      <c r="AU38" s="282"/>
      <c r="AV38" s="282"/>
    </row>
    <row r="39" spans="1:48">
      <c r="A39" s="3"/>
      <c r="B39" s="451" t="s">
        <v>4</v>
      </c>
      <c r="C39" s="452"/>
      <c r="D39" s="452"/>
      <c r="E39" s="452"/>
      <c r="F39" s="453"/>
      <c r="G39" s="433"/>
      <c r="H39" s="434"/>
      <c r="I39" s="434"/>
      <c r="J39" s="446">
        <f>J19*J29</f>
        <v>0</v>
      </c>
      <c r="K39" s="447"/>
      <c r="L39" s="448"/>
      <c r="M39" s="446">
        <f t="shared" ref="M39:AQ45" si="25">M19*M29</f>
        <v>0</v>
      </c>
      <c r="N39" s="447"/>
      <c r="O39" s="448"/>
      <c r="P39" s="446">
        <f t="shared" ref="P39" si="26">P19*P29</f>
        <v>0</v>
      </c>
      <c r="Q39" s="447"/>
      <c r="R39" s="448"/>
      <c r="S39" s="446">
        <f t="shared" ref="S39" si="27">S19*S29</f>
        <v>0</v>
      </c>
      <c r="T39" s="447"/>
      <c r="U39" s="448"/>
      <c r="V39" s="446">
        <f t="shared" ref="V39" si="28">V19*V29</f>
        <v>0</v>
      </c>
      <c r="W39" s="447"/>
      <c r="X39" s="448"/>
      <c r="Y39" s="446">
        <f t="shared" si="14"/>
        <v>0</v>
      </c>
      <c r="Z39" s="447"/>
      <c r="AA39" s="448"/>
      <c r="AB39" s="446">
        <f t="shared" si="14"/>
        <v>0</v>
      </c>
      <c r="AC39" s="447"/>
      <c r="AD39" s="448"/>
      <c r="AE39" s="446">
        <f t="shared" si="14"/>
        <v>0</v>
      </c>
      <c r="AF39" s="447"/>
      <c r="AG39" s="448"/>
      <c r="AH39" s="446">
        <f t="shared" si="14"/>
        <v>0</v>
      </c>
      <c r="AI39" s="447"/>
      <c r="AJ39" s="448"/>
      <c r="AK39" s="446">
        <f t="shared" si="14"/>
        <v>0</v>
      </c>
      <c r="AL39" s="447"/>
      <c r="AM39" s="448"/>
      <c r="AN39" s="446">
        <f t="shared" si="14"/>
        <v>0</v>
      </c>
      <c r="AO39" s="447"/>
      <c r="AP39" s="448"/>
      <c r="AQ39" s="446">
        <f t="shared" ref="AQ39" si="29">AQ19*AQ29</f>
        <v>0</v>
      </c>
      <c r="AR39" s="447"/>
      <c r="AS39" s="448"/>
      <c r="AT39" s="281">
        <f t="shared" si="24"/>
        <v>0</v>
      </c>
      <c r="AU39" s="282"/>
      <c r="AV39" s="282"/>
    </row>
    <row r="40" spans="1:48">
      <c r="A40" s="3"/>
      <c r="B40" s="451" t="s">
        <v>5</v>
      </c>
      <c r="C40" s="452"/>
      <c r="D40" s="452"/>
      <c r="E40" s="452"/>
      <c r="F40" s="453"/>
      <c r="G40" s="433" t="s">
        <v>85</v>
      </c>
      <c r="H40" s="434"/>
      <c r="I40" s="434"/>
      <c r="J40" s="446">
        <f t="shared" ref="J40:J44" si="30">J20*J30</f>
        <v>0</v>
      </c>
      <c r="K40" s="447"/>
      <c r="L40" s="448"/>
      <c r="M40" s="446">
        <f t="shared" si="25"/>
        <v>0</v>
      </c>
      <c r="N40" s="447"/>
      <c r="O40" s="448"/>
      <c r="P40" s="446">
        <f t="shared" si="25"/>
        <v>0</v>
      </c>
      <c r="Q40" s="447"/>
      <c r="R40" s="448"/>
      <c r="S40" s="446">
        <f t="shared" si="25"/>
        <v>0</v>
      </c>
      <c r="T40" s="447"/>
      <c r="U40" s="448"/>
      <c r="V40" s="446">
        <f t="shared" si="25"/>
        <v>0</v>
      </c>
      <c r="W40" s="447"/>
      <c r="X40" s="448"/>
      <c r="Y40" s="446">
        <f t="shared" ref="Y40" si="31">Y20*Y30</f>
        <v>0</v>
      </c>
      <c r="Z40" s="447"/>
      <c r="AA40" s="448"/>
      <c r="AB40" s="446">
        <f t="shared" ref="AB40" si="32">AB20*AB30</f>
        <v>0</v>
      </c>
      <c r="AC40" s="447"/>
      <c r="AD40" s="448"/>
      <c r="AE40" s="446">
        <f t="shared" ref="AE40" si="33">AE20*AE30</f>
        <v>0</v>
      </c>
      <c r="AF40" s="447"/>
      <c r="AG40" s="448"/>
      <c r="AH40" s="446">
        <f t="shared" ref="AH40" si="34">AH20*AH30</f>
        <v>0</v>
      </c>
      <c r="AI40" s="447"/>
      <c r="AJ40" s="448"/>
      <c r="AK40" s="446">
        <f t="shared" ref="AK40" si="35">AK20*AK30</f>
        <v>0</v>
      </c>
      <c r="AL40" s="447"/>
      <c r="AM40" s="448"/>
      <c r="AN40" s="446">
        <f t="shared" ref="AN40" si="36">AN20*AN30</f>
        <v>0</v>
      </c>
      <c r="AO40" s="447"/>
      <c r="AP40" s="448"/>
      <c r="AQ40" s="446">
        <f t="shared" si="25"/>
        <v>0</v>
      </c>
      <c r="AR40" s="447"/>
      <c r="AS40" s="448"/>
      <c r="AT40" s="281">
        <f t="shared" si="24"/>
        <v>0</v>
      </c>
      <c r="AU40" s="282"/>
      <c r="AV40" s="282"/>
    </row>
    <row r="41" spans="1:48">
      <c r="A41" s="2"/>
      <c r="B41" s="451" t="s">
        <v>6</v>
      </c>
      <c r="C41" s="452"/>
      <c r="D41" s="452"/>
      <c r="E41" s="452"/>
      <c r="F41" s="453"/>
      <c r="G41" s="433"/>
      <c r="H41" s="434"/>
      <c r="I41" s="434"/>
      <c r="J41" s="446">
        <f t="shared" si="30"/>
        <v>0</v>
      </c>
      <c r="K41" s="447"/>
      <c r="L41" s="448"/>
      <c r="M41" s="446">
        <f t="shared" si="25"/>
        <v>0</v>
      </c>
      <c r="N41" s="447"/>
      <c r="O41" s="448"/>
      <c r="P41" s="446">
        <f t="shared" si="25"/>
        <v>0</v>
      </c>
      <c r="Q41" s="447"/>
      <c r="R41" s="448"/>
      <c r="S41" s="446">
        <f t="shared" si="25"/>
        <v>0</v>
      </c>
      <c r="T41" s="447"/>
      <c r="U41" s="448"/>
      <c r="V41" s="446">
        <f t="shared" si="25"/>
        <v>0</v>
      </c>
      <c r="W41" s="447"/>
      <c r="X41" s="448"/>
      <c r="Y41" s="446">
        <f t="shared" ref="Y41" si="37">Y21*Y31</f>
        <v>0</v>
      </c>
      <c r="Z41" s="447"/>
      <c r="AA41" s="448"/>
      <c r="AB41" s="446">
        <f t="shared" ref="AB41" si="38">AB21*AB31</f>
        <v>0</v>
      </c>
      <c r="AC41" s="447"/>
      <c r="AD41" s="448"/>
      <c r="AE41" s="446">
        <f t="shared" ref="AE41" si="39">AE21*AE31</f>
        <v>0</v>
      </c>
      <c r="AF41" s="447"/>
      <c r="AG41" s="448"/>
      <c r="AH41" s="446">
        <f t="shared" ref="AH41" si="40">AH21*AH31</f>
        <v>0</v>
      </c>
      <c r="AI41" s="447"/>
      <c r="AJ41" s="448"/>
      <c r="AK41" s="446">
        <f t="shared" ref="AK41" si="41">AK21*AK31</f>
        <v>0</v>
      </c>
      <c r="AL41" s="447"/>
      <c r="AM41" s="448"/>
      <c r="AN41" s="446">
        <f t="shared" ref="AN41" si="42">AN21*AN31</f>
        <v>0</v>
      </c>
      <c r="AO41" s="447"/>
      <c r="AP41" s="448"/>
      <c r="AQ41" s="446">
        <f t="shared" si="25"/>
        <v>0</v>
      </c>
      <c r="AR41" s="447"/>
      <c r="AS41" s="448"/>
      <c r="AT41" s="281">
        <f t="shared" si="24"/>
        <v>0</v>
      </c>
      <c r="AU41" s="282"/>
      <c r="AV41" s="282"/>
    </row>
    <row r="42" spans="1:48">
      <c r="A42" s="3"/>
      <c r="B42" s="451" t="s">
        <v>7</v>
      </c>
      <c r="C42" s="452"/>
      <c r="D42" s="452"/>
      <c r="E42" s="452"/>
      <c r="F42" s="453"/>
      <c r="G42" s="433"/>
      <c r="H42" s="434"/>
      <c r="I42" s="434"/>
      <c r="J42" s="446">
        <f t="shared" si="30"/>
        <v>0</v>
      </c>
      <c r="K42" s="447"/>
      <c r="L42" s="448"/>
      <c r="M42" s="446">
        <f t="shared" si="25"/>
        <v>0</v>
      </c>
      <c r="N42" s="447"/>
      <c r="O42" s="448"/>
      <c r="P42" s="446">
        <f t="shared" si="25"/>
        <v>0</v>
      </c>
      <c r="Q42" s="447"/>
      <c r="R42" s="448"/>
      <c r="S42" s="446">
        <f t="shared" si="25"/>
        <v>0</v>
      </c>
      <c r="T42" s="447"/>
      <c r="U42" s="448"/>
      <c r="V42" s="446">
        <f t="shared" si="25"/>
        <v>0</v>
      </c>
      <c r="W42" s="447"/>
      <c r="X42" s="448"/>
      <c r="Y42" s="446">
        <f t="shared" ref="Y42" si="43">Y22*Y32</f>
        <v>0</v>
      </c>
      <c r="Z42" s="447"/>
      <c r="AA42" s="448"/>
      <c r="AB42" s="446">
        <f t="shared" ref="AB42" si="44">AB22*AB32</f>
        <v>0</v>
      </c>
      <c r="AC42" s="447"/>
      <c r="AD42" s="448"/>
      <c r="AE42" s="446">
        <f t="shared" ref="AE42" si="45">AE22*AE32</f>
        <v>0</v>
      </c>
      <c r="AF42" s="447"/>
      <c r="AG42" s="448"/>
      <c r="AH42" s="446">
        <f t="shared" ref="AH42" si="46">AH22*AH32</f>
        <v>0</v>
      </c>
      <c r="AI42" s="447"/>
      <c r="AJ42" s="448"/>
      <c r="AK42" s="446">
        <f t="shared" ref="AK42" si="47">AK22*AK32</f>
        <v>0</v>
      </c>
      <c r="AL42" s="447"/>
      <c r="AM42" s="448"/>
      <c r="AN42" s="446">
        <f t="shared" ref="AN42" si="48">AN22*AN32</f>
        <v>0</v>
      </c>
      <c r="AO42" s="447"/>
      <c r="AP42" s="448"/>
      <c r="AQ42" s="446">
        <f t="shared" si="25"/>
        <v>0</v>
      </c>
      <c r="AR42" s="447"/>
      <c r="AS42" s="448"/>
      <c r="AT42" s="281">
        <f t="shared" si="24"/>
        <v>0</v>
      </c>
      <c r="AU42" s="282"/>
      <c r="AV42" s="282"/>
    </row>
    <row r="43" spans="1:48">
      <c r="A43" s="3"/>
      <c r="B43" s="451" t="s">
        <v>8</v>
      </c>
      <c r="C43" s="452"/>
      <c r="D43" s="452"/>
      <c r="E43" s="452"/>
      <c r="F43" s="453"/>
      <c r="G43" s="433"/>
      <c r="H43" s="434"/>
      <c r="I43" s="434"/>
      <c r="J43" s="446">
        <f t="shared" si="30"/>
        <v>0</v>
      </c>
      <c r="K43" s="447"/>
      <c r="L43" s="448"/>
      <c r="M43" s="446">
        <f t="shared" si="25"/>
        <v>0</v>
      </c>
      <c r="N43" s="447"/>
      <c r="O43" s="448"/>
      <c r="P43" s="446">
        <f t="shared" si="25"/>
        <v>0</v>
      </c>
      <c r="Q43" s="447"/>
      <c r="R43" s="448"/>
      <c r="S43" s="446">
        <f t="shared" si="25"/>
        <v>0</v>
      </c>
      <c r="T43" s="447"/>
      <c r="U43" s="448"/>
      <c r="V43" s="446">
        <f t="shared" si="25"/>
        <v>0</v>
      </c>
      <c r="W43" s="447"/>
      <c r="X43" s="448"/>
      <c r="Y43" s="446">
        <f t="shared" ref="Y43" si="49">Y23*Y33</f>
        <v>0</v>
      </c>
      <c r="Z43" s="447"/>
      <c r="AA43" s="448"/>
      <c r="AB43" s="446">
        <f t="shared" ref="AB43" si="50">AB23*AB33</f>
        <v>0</v>
      </c>
      <c r="AC43" s="447"/>
      <c r="AD43" s="448"/>
      <c r="AE43" s="446">
        <f t="shared" ref="AE43" si="51">AE23*AE33</f>
        <v>0</v>
      </c>
      <c r="AF43" s="447"/>
      <c r="AG43" s="448"/>
      <c r="AH43" s="446">
        <f t="shared" ref="AH43" si="52">AH23*AH33</f>
        <v>0</v>
      </c>
      <c r="AI43" s="447"/>
      <c r="AJ43" s="448"/>
      <c r="AK43" s="446">
        <f t="shared" ref="AK43" si="53">AK23*AK33</f>
        <v>0</v>
      </c>
      <c r="AL43" s="447"/>
      <c r="AM43" s="448"/>
      <c r="AN43" s="446">
        <f t="shared" ref="AN43" si="54">AN23*AN33</f>
        <v>0</v>
      </c>
      <c r="AO43" s="447"/>
      <c r="AP43" s="448"/>
      <c r="AQ43" s="446">
        <f t="shared" si="25"/>
        <v>0</v>
      </c>
      <c r="AR43" s="447"/>
      <c r="AS43" s="448"/>
      <c r="AT43" s="281">
        <f t="shared" si="24"/>
        <v>0</v>
      </c>
      <c r="AU43" s="282"/>
      <c r="AV43" s="282"/>
    </row>
    <row r="44" spans="1:48">
      <c r="A44" s="3"/>
      <c r="B44" s="451" t="s">
        <v>9</v>
      </c>
      <c r="C44" s="452"/>
      <c r="D44" s="452"/>
      <c r="E44" s="452"/>
      <c r="F44" s="453"/>
      <c r="G44" s="433"/>
      <c r="H44" s="434"/>
      <c r="I44" s="434"/>
      <c r="J44" s="446">
        <f t="shared" si="30"/>
        <v>0</v>
      </c>
      <c r="K44" s="447"/>
      <c r="L44" s="448"/>
      <c r="M44" s="446">
        <f t="shared" si="25"/>
        <v>0</v>
      </c>
      <c r="N44" s="447"/>
      <c r="O44" s="448"/>
      <c r="P44" s="446">
        <f t="shared" si="25"/>
        <v>0</v>
      </c>
      <c r="Q44" s="447"/>
      <c r="R44" s="448"/>
      <c r="S44" s="446">
        <f t="shared" si="25"/>
        <v>0</v>
      </c>
      <c r="T44" s="447"/>
      <c r="U44" s="448"/>
      <c r="V44" s="446">
        <f t="shared" si="25"/>
        <v>0</v>
      </c>
      <c r="W44" s="447"/>
      <c r="X44" s="448"/>
      <c r="Y44" s="446">
        <f t="shared" ref="Y44" si="55">Y24*Y34</f>
        <v>0</v>
      </c>
      <c r="Z44" s="447"/>
      <c r="AA44" s="448"/>
      <c r="AB44" s="446">
        <f t="shared" ref="AB44" si="56">AB24*AB34</f>
        <v>0</v>
      </c>
      <c r="AC44" s="447"/>
      <c r="AD44" s="448"/>
      <c r="AE44" s="446">
        <f t="shared" ref="AE44" si="57">AE24*AE34</f>
        <v>0</v>
      </c>
      <c r="AF44" s="447"/>
      <c r="AG44" s="448"/>
      <c r="AH44" s="446">
        <f t="shared" ref="AH44" si="58">AH24*AH34</f>
        <v>0</v>
      </c>
      <c r="AI44" s="447"/>
      <c r="AJ44" s="448"/>
      <c r="AK44" s="446">
        <f t="shared" ref="AK44" si="59">AK24*AK34</f>
        <v>0</v>
      </c>
      <c r="AL44" s="447"/>
      <c r="AM44" s="448"/>
      <c r="AN44" s="446">
        <f t="shared" ref="AN44" si="60">AN24*AN34</f>
        <v>0</v>
      </c>
      <c r="AO44" s="447"/>
      <c r="AP44" s="448"/>
      <c r="AQ44" s="446">
        <f t="shared" si="25"/>
        <v>0</v>
      </c>
      <c r="AR44" s="447"/>
      <c r="AS44" s="448"/>
      <c r="AT44" s="281">
        <f t="shared" si="24"/>
        <v>0</v>
      </c>
      <c r="AU44" s="282"/>
      <c r="AV44" s="282"/>
    </row>
    <row r="45" spans="1:48">
      <c r="A45" s="23"/>
      <c r="B45" s="451" t="s">
        <v>10</v>
      </c>
      <c r="C45" s="452"/>
      <c r="D45" s="452"/>
      <c r="E45" s="452"/>
      <c r="F45" s="453"/>
      <c r="G45" s="433"/>
      <c r="H45" s="434"/>
      <c r="I45" s="434"/>
      <c r="J45" s="446">
        <f>J25*J35</f>
        <v>0</v>
      </c>
      <c r="K45" s="447"/>
      <c r="L45" s="448"/>
      <c r="M45" s="446">
        <f t="shared" si="25"/>
        <v>0</v>
      </c>
      <c r="N45" s="447"/>
      <c r="O45" s="448"/>
      <c r="P45" s="446">
        <f t="shared" si="25"/>
        <v>0</v>
      </c>
      <c r="Q45" s="447"/>
      <c r="R45" s="448"/>
      <c r="S45" s="446">
        <f t="shared" si="25"/>
        <v>0</v>
      </c>
      <c r="T45" s="447"/>
      <c r="U45" s="448"/>
      <c r="V45" s="446">
        <f t="shared" si="25"/>
        <v>0</v>
      </c>
      <c r="W45" s="447"/>
      <c r="X45" s="448"/>
      <c r="Y45" s="446">
        <f t="shared" ref="Y45" si="61">Y25*Y35</f>
        <v>0</v>
      </c>
      <c r="Z45" s="447"/>
      <c r="AA45" s="448"/>
      <c r="AB45" s="446">
        <f t="shared" ref="AB45" si="62">AB25*AB35</f>
        <v>0</v>
      </c>
      <c r="AC45" s="447"/>
      <c r="AD45" s="448"/>
      <c r="AE45" s="446">
        <f t="shared" ref="AE45" si="63">AE25*AE35</f>
        <v>0</v>
      </c>
      <c r="AF45" s="447"/>
      <c r="AG45" s="448"/>
      <c r="AH45" s="446">
        <f t="shared" ref="AH45" si="64">AH25*AH35</f>
        <v>0</v>
      </c>
      <c r="AI45" s="447"/>
      <c r="AJ45" s="448"/>
      <c r="AK45" s="446">
        <f t="shared" ref="AK45" si="65">AK25*AK35</f>
        <v>0</v>
      </c>
      <c r="AL45" s="447"/>
      <c r="AM45" s="448"/>
      <c r="AN45" s="446">
        <f t="shared" ref="AN45" si="66">AN25*AN35</f>
        <v>0</v>
      </c>
      <c r="AO45" s="447"/>
      <c r="AP45" s="448"/>
      <c r="AQ45" s="446">
        <f t="shared" si="25"/>
        <v>0</v>
      </c>
      <c r="AR45" s="447"/>
      <c r="AS45" s="448"/>
      <c r="AT45" s="281">
        <f t="shared" si="24"/>
        <v>0</v>
      </c>
      <c r="AU45" s="282"/>
      <c r="AV45" s="282"/>
    </row>
    <row r="46" spans="1:48">
      <c r="A46" s="449" t="s">
        <v>84</v>
      </c>
      <c r="B46" s="197"/>
      <c r="C46" s="197"/>
      <c r="D46" s="197"/>
      <c r="E46" s="197"/>
      <c r="F46" s="450"/>
      <c r="G46" s="427"/>
      <c r="H46" s="363"/>
      <c r="I46" s="363"/>
      <c r="J46" s="418">
        <f>SUM(J37:L45)</f>
        <v>0</v>
      </c>
      <c r="K46" s="419"/>
      <c r="L46" s="419"/>
      <c r="M46" s="418">
        <f t="shared" ref="M46" si="67">SUM(M37:O45)</f>
        <v>0</v>
      </c>
      <c r="N46" s="419"/>
      <c r="O46" s="419"/>
      <c r="P46" s="418">
        <f t="shared" ref="P46" si="68">SUM(P37:R45)</f>
        <v>0</v>
      </c>
      <c r="Q46" s="419"/>
      <c r="R46" s="419"/>
      <c r="S46" s="418">
        <f t="shared" ref="S46" si="69">SUM(S37:U45)</f>
        <v>0</v>
      </c>
      <c r="T46" s="419"/>
      <c r="U46" s="419"/>
      <c r="V46" s="418">
        <f>SUM(V37:X45)</f>
        <v>0</v>
      </c>
      <c r="W46" s="419"/>
      <c r="X46" s="419"/>
      <c r="Y46" s="418">
        <f t="shared" ref="Y46" si="70">SUM(Y37:AA45)</f>
        <v>0</v>
      </c>
      <c r="Z46" s="419"/>
      <c r="AA46" s="419"/>
      <c r="AB46" s="418">
        <f t="shared" ref="AB46" si="71">SUM(AB37:AD45)</f>
        <v>0</v>
      </c>
      <c r="AC46" s="419"/>
      <c r="AD46" s="419"/>
      <c r="AE46" s="418">
        <f t="shared" ref="AE46" si="72">SUM(AE37:AG45)</f>
        <v>0</v>
      </c>
      <c r="AF46" s="419"/>
      <c r="AG46" s="419"/>
      <c r="AH46" s="418">
        <f>SUM(AH37:AJ45)</f>
        <v>0</v>
      </c>
      <c r="AI46" s="419"/>
      <c r="AJ46" s="419"/>
      <c r="AK46" s="418">
        <f t="shared" ref="AK46" si="73">SUM(AK37:AM45)</f>
        <v>0</v>
      </c>
      <c r="AL46" s="419"/>
      <c r="AM46" s="419"/>
      <c r="AN46" s="418">
        <f t="shared" ref="AN46" si="74">SUM(AN37:AP45)</f>
        <v>0</v>
      </c>
      <c r="AO46" s="419"/>
      <c r="AP46" s="419"/>
      <c r="AQ46" s="418">
        <f t="shared" ref="AQ46" si="75">SUM(AQ37:AS45)</f>
        <v>0</v>
      </c>
      <c r="AR46" s="419"/>
      <c r="AS46" s="419"/>
      <c r="AT46" s="281">
        <f>SUM(J46:AS46)</f>
        <v>0</v>
      </c>
      <c r="AU46" s="282"/>
      <c r="AV46" s="282"/>
    </row>
    <row r="47" spans="1:48">
      <c r="A47" s="26"/>
      <c r="B47" s="26"/>
      <c r="C47" s="26"/>
      <c r="D47" s="26"/>
      <c r="E47" s="26"/>
      <c r="F47" s="26"/>
      <c r="G47" s="27"/>
      <c r="H47" s="28"/>
      <c r="I47" s="28"/>
      <c r="J47" s="29"/>
      <c r="K47" s="30"/>
      <c r="L47" s="30"/>
      <c r="M47" s="29"/>
      <c r="N47" s="30"/>
      <c r="O47" s="30"/>
      <c r="P47" s="29"/>
      <c r="Q47" s="30"/>
      <c r="R47" s="30"/>
      <c r="S47" s="29"/>
      <c r="T47" s="30"/>
      <c r="U47" s="30"/>
      <c r="V47" s="29"/>
      <c r="W47" s="30"/>
      <c r="X47" s="30"/>
      <c r="Y47" s="30"/>
      <c r="Z47" s="30"/>
      <c r="AA47" s="30"/>
      <c r="AB47" s="30"/>
      <c r="AC47" s="30"/>
      <c r="AD47" s="30"/>
      <c r="AE47" s="30"/>
      <c r="AF47" s="30"/>
      <c r="AG47" s="30"/>
      <c r="AH47" s="30"/>
      <c r="AI47" s="30"/>
      <c r="AJ47" s="30"/>
      <c r="AK47" s="30"/>
      <c r="AL47" s="30"/>
      <c r="AM47" s="30"/>
      <c r="AN47" s="30"/>
      <c r="AO47" s="30"/>
      <c r="AP47" s="30"/>
      <c r="AQ47" s="29"/>
      <c r="AR47" s="30"/>
      <c r="AS47" s="30"/>
      <c r="AT47" s="31"/>
      <c r="AU47" s="28"/>
      <c r="AV47" s="28"/>
    </row>
    <row r="48" spans="1:48" s="40" customFormat="1">
      <c r="A48" s="15"/>
      <c r="B48" s="15"/>
      <c r="C48" s="15"/>
      <c r="D48" s="15"/>
      <c r="E48" s="15"/>
      <c r="F48" s="15"/>
      <c r="G48" s="32"/>
      <c r="H48" s="11"/>
      <c r="I48" s="11"/>
      <c r="J48" s="33"/>
      <c r="K48" s="34"/>
      <c r="L48" s="34"/>
      <c r="M48" s="33"/>
      <c r="N48" s="34"/>
      <c r="O48" s="34"/>
      <c r="P48" s="33"/>
      <c r="Q48" s="34"/>
      <c r="R48" s="34"/>
      <c r="S48" s="33"/>
      <c r="T48" s="34"/>
      <c r="U48" s="34"/>
      <c r="V48" s="33"/>
      <c r="W48" s="34"/>
      <c r="X48" s="34"/>
      <c r="Y48" s="34"/>
      <c r="Z48" s="34"/>
      <c r="AA48" s="34"/>
      <c r="AB48" s="34"/>
      <c r="AC48" s="34"/>
      <c r="AD48" s="34"/>
      <c r="AE48" s="34"/>
      <c r="AF48" s="34"/>
      <c r="AG48" s="34"/>
      <c r="AH48" s="34"/>
      <c r="AI48" s="34"/>
      <c r="AJ48" s="34"/>
      <c r="AK48" s="34"/>
      <c r="AL48" s="34"/>
      <c r="AM48" s="34"/>
      <c r="AN48" s="34"/>
      <c r="AO48" s="34"/>
      <c r="AP48" s="34"/>
      <c r="AQ48" s="33"/>
      <c r="AR48" s="34"/>
      <c r="AS48" s="34"/>
      <c r="AT48" s="35"/>
      <c r="AU48" s="11"/>
      <c r="AV48" s="11"/>
    </row>
    <row r="49" spans="1:48" s="40" customFormat="1">
      <c r="A49" s="15"/>
      <c r="B49" s="15"/>
      <c r="C49" s="15"/>
      <c r="D49" s="15"/>
      <c r="E49" s="15"/>
      <c r="F49" s="15"/>
      <c r="G49" s="32"/>
      <c r="H49" s="11"/>
      <c r="I49" s="11"/>
      <c r="J49" s="33"/>
      <c r="K49" s="34"/>
      <c r="L49" s="34"/>
      <c r="M49" s="33"/>
      <c r="N49" s="34"/>
      <c r="O49" s="34"/>
      <c r="P49" s="33"/>
      <c r="Q49" s="34"/>
      <c r="R49" s="34"/>
      <c r="S49" s="33"/>
      <c r="T49" s="34"/>
      <c r="U49" s="34"/>
      <c r="V49" s="33"/>
      <c r="W49" s="34"/>
      <c r="X49" s="34"/>
      <c r="Y49" s="34"/>
      <c r="Z49" s="34"/>
      <c r="AA49" s="34"/>
      <c r="AB49" s="34"/>
      <c r="AC49" s="34"/>
      <c r="AD49" s="34"/>
      <c r="AE49" s="34"/>
      <c r="AF49" s="34"/>
      <c r="AG49" s="34"/>
      <c r="AH49" s="34"/>
      <c r="AI49" s="34"/>
      <c r="AJ49" s="34"/>
      <c r="AK49" s="34"/>
      <c r="AL49" s="34"/>
      <c r="AM49" s="34"/>
      <c r="AN49" s="34"/>
      <c r="AO49" s="34"/>
      <c r="AP49" s="34"/>
      <c r="AQ49" s="33"/>
      <c r="AR49" s="34"/>
      <c r="AS49" s="34"/>
      <c r="AT49" s="35"/>
      <c r="AU49" s="11"/>
      <c r="AV49" s="11"/>
    </row>
    <row r="50" spans="1:48" s="40" customFormat="1">
      <c r="A50" s="15"/>
      <c r="B50" s="15"/>
      <c r="C50" s="15"/>
      <c r="D50" s="15"/>
      <c r="E50" s="15"/>
      <c r="F50" s="15"/>
      <c r="G50" s="32"/>
      <c r="H50" s="11"/>
      <c r="I50" s="11"/>
      <c r="J50" s="33"/>
      <c r="K50" s="34"/>
      <c r="L50" s="34"/>
      <c r="M50" s="33"/>
      <c r="N50" s="34"/>
      <c r="O50" s="34"/>
      <c r="P50" s="33"/>
      <c r="Q50" s="34"/>
      <c r="R50" s="34"/>
      <c r="S50" s="33"/>
      <c r="T50" s="34"/>
      <c r="U50" s="34"/>
      <c r="V50" s="33"/>
      <c r="W50" s="34"/>
      <c r="X50" s="34"/>
      <c r="Y50" s="34"/>
      <c r="Z50" s="34"/>
      <c r="AA50" s="34"/>
      <c r="AB50" s="34"/>
      <c r="AC50" s="34"/>
      <c r="AD50" s="34"/>
      <c r="AE50" s="34"/>
      <c r="AF50" s="34"/>
      <c r="AG50" s="34"/>
      <c r="AH50" s="34"/>
      <c r="AI50" s="34"/>
      <c r="AJ50" s="34"/>
      <c r="AK50" s="34"/>
      <c r="AL50" s="34"/>
      <c r="AM50" s="34"/>
      <c r="AN50" s="34"/>
      <c r="AO50" s="34"/>
      <c r="AP50" s="34"/>
      <c r="AQ50" s="33"/>
      <c r="AR50" s="34"/>
      <c r="AS50" s="34"/>
      <c r="AT50" s="35"/>
      <c r="AU50" s="11"/>
      <c r="AV50" s="11"/>
    </row>
    <row r="51" spans="1:48">
      <c r="A51" s="444" t="s">
        <v>86</v>
      </c>
      <c r="B51" s="352"/>
      <c r="C51" s="352"/>
      <c r="D51" s="352"/>
      <c r="E51" s="360"/>
      <c r="F51" s="360"/>
      <c r="G51" s="444"/>
      <c r="H51" s="445"/>
      <c r="I51" s="445"/>
      <c r="J51" s="454"/>
      <c r="K51" s="455"/>
      <c r="L51" s="455"/>
      <c r="M51" s="454"/>
      <c r="N51" s="455"/>
      <c r="O51" s="455"/>
      <c r="P51" s="454"/>
      <c r="Q51" s="455"/>
      <c r="R51" s="455"/>
      <c r="S51" s="454"/>
      <c r="T51" s="455"/>
      <c r="U51" s="455"/>
      <c r="V51" s="454"/>
      <c r="W51" s="455"/>
      <c r="X51" s="455"/>
      <c r="Y51" s="454"/>
      <c r="Z51" s="455"/>
      <c r="AA51" s="455"/>
      <c r="AB51" s="454"/>
      <c r="AC51" s="455"/>
      <c r="AD51" s="455"/>
      <c r="AE51" s="454"/>
      <c r="AF51" s="455"/>
      <c r="AG51" s="455"/>
      <c r="AH51" s="454"/>
      <c r="AI51" s="455"/>
      <c r="AJ51" s="455"/>
      <c r="AK51" s="454"/>
      <c r="AL51" s="455"/>
      <c r="AM51" s="455"/>
      <c r="AN51" s="454"/>
      <c r="AO51" s="455"/>
      <c r="AP51" s="455"/>
      <c r="AQ51" s="454"/>
      <c r="AR51" s="455"/>
      <c r="AS51" s="455"/>
      <c r="AT51" s="281"/>
      <c r="AU51" s="282"/>
      <c r="AV51" s="282"/>
    </row>
    <row r="52" spans="1:48">
      <c r="A52" s="2"/>
      <c r="B52" s="451" t="s">
        <v>2</v>
      </c>
      <c r="C52" s="452"/>
      <c r="D52" s="452"/>
      <c r="E52" s="452"/>
      <c r="F52" s="453"/>
      <c r="G52" s="433"/>
      <c r="H52" s="434"/>
      <c r="I52" s="434"/>
      <c r="J52" s="418">
        <v>66.63</v>
      </c>
      <c r="K52" s="419"/>
      <c r="L52" s="419"/>
      <c r="M52" s="418">
        <f>J52</f>
        <v>66.63</v>
      </c>
      <c r="N52" s="419"/>
      <c r="O52" s="419"/>
      <c r="P52" s="418">
        <f t="shared" ref="P52:P60" si="76">M52</f>
        <v>66.63</v>
      </c>
      <c r="Q52" s="419"/>
      <c r="R52" s="419"/>
      <c r="S52" s="418">
        <f t="shared" ref="S52:S60" si="77">P52</f>
        <v>66.63</v>
      </c>
      <c r="T52" s="419"/>
      <c r="U52" s="419"/>
      <c r="V52" s="418">
        <f t="shared" ref="V52:V60" si="78">S52</f>
        <v>66.63</v>
      </c>
      <c r="W52" s="419"/>
      <c r="X52" s="419"/>
      <c r="Y52" s="418">
        <f t="shared" ref="Y52:Y60" si="79">V52</f>
        <v>66.63</v>
      </c>
      <c r="Z52" s="419"/>
      <c r="AA52" s="419"/>
      <c r="AB52" s="418">
        <f t="shared" ref="AB52:AB60" si="80">Y52</f>
        <v>66.63</v>
      </c>
      <c r="AC52" s="419"/>
      <c r="AD52" s="419"/>
      <c r="AE52" s="418">
        <f t="shared" ref="AE52:AE60" si="81">AB52</f>
        <v>66.63</v>
      </c>
      <c r="AF52" s="419"/>
      <c r="AG52" s="419"/>
      <c r="AH52" s="418">
        <f t="shared" ref="AH52:AH60" si="82">AE52</f>
        <v>66.63</v>
      </c>
      <c r="AI52" s="419"/>
      <c r="AJ52" s="419"/>
      <c r="AK52" s="418">
        <f t="shared" ref="AK52:AK60" si="83">AH52</f>
        <v>66.63</v>
      </c>
      <c r="AL52" s="419"/>
      <c r="AM52" s="419"/>
      <c r="AN52" s="418">
        <f t="shared" ref="AN52:AN60" si="84">AK52</f>
        <v>66.63</v>
      </c>
      <c r="AO52" s="419"/>
      <c r="AP52" s="419"/>
      <c r="AQ52" s="418">
        <f>AN52</f>
        <v>66.63</v>
      </c>
      <c r="AR52" s="419"/>
      <c r="AS52" s="419"/>
      <c r="AT52" s="281"/>
      <c r="AU52" s="282"/>
      <c r="AV52" s="282"/>
    </row>
    <row r="53" spans="1:48">
      <c r="A53" s="3"/>
      <c r="B53" s="451" t="s">
        <v>3</v>
      </c>
      <c r="C53" s="452"/>
      <c r="D53" s="452"/>
      <c r="E53" s="452"/>
      <c r="F53" s="453"/>
      <c r="G53" s="433"/>
      <c r="H53" s="434"/>
      <c r="I53" s="434"/>
      <c r="J53" s="418">
        <v>110.2</v>
      </c>
      <c r="K53" s="419"/>
      <c r="L53" s="419"/>
      <c r="M53" s="418">
        <f t="shared" ref="M53:M59" si="85">J53</f>
        <v>110.2</v>
      </c>
      <c r="N53" s="419"/>
      <c r="O53" s="419"/>
      <c r="P53" s="418">
        <f t="shared" si="76"/>
        <v>110.2</v>
      </c>
      <c r="Q53" s="419"/>
      <c r="R53" s="419"/>
      <c r="S53" s="418">
        <f t="shared" si="77"/>
        <v>110.2</v>
      </c>
      <c r="T53" s="419"/>
      <c r="U53" s="419"/>
      <c r="V53" s="418">
        <f t="shared" si="78"/>
        <v>110.2</v>
      </c>
      <c r="W53" s="419"/>
      <c r="X53" s="419"/>
      <c r="Y53" s="418">
        <f t="shared" si="79"/>
        <v>110.2</v>
      </c>
      <c r="Z53" s="419"/>
      <c r="AA53" s="419"/>
      <c r="AB53" s="418">
        <f t="shared" si="80"/>
        <v>110.2</v>
      </c>
      <c r="AC53" s="419"/>
      <c r="AD53" s="419"/>
      <c r="AE53" s="418">
        <f t="shared" si="81"/>
        <v>110.2</v>
      </c>
      <c r="AF53" s="419"/>
      <c r="AG53" s="419"/>
      <c r="AH53" s="418">
        <f t="shared" si="82"/>
        <v>110.2</v>
      </c>
      <c r="AI53" s="419"/>
      <c r="AJ53" s="419"/>
      <c r="AK53" s="418">
        <f t="shared" si="83"/>
        <v>110.2</v>
      </c>
      <c r="AL53" s="419"/>
      <c r="AM53" s="419"/>
      <c r="AN53" s="418">
        <f t="shared" si="84"/>
        <v>110.2</v>
      </c>
      <c r="AO53" s="419"/>
      <c r="AP53" s="419"/>
      <c r="AQ53" s="418">
        <f t="shared" ref="AQ53:AQ60" si="86">AN53</f>
        <v>110.2</v>
      </c>
      <c r="AR53" s="419"/>
      <c r="AS53" s="419"/>
      <c r="AT53" s="281"/>
      <c r="AU53" s="282"/>
      <c r="AV53" s="282"/>
    </row>
    <row r="54" spans="1:48">
      <c r="A54" s="3"/>
      <c r="B54" s="451" t="s">
        <v>4</v>
      </c>
      <c r="C54" s="452"/>
      <c r="D54" s="452"/>
      <c r="E54" s="452"/>
      <c r="F54" s="453"/>
      <c r="G54" s="433"/>
      <c r="H54" s="434"/>
      <c r="I54" s="434"/>
      <c r="J54" s="418">
        <v>199.45</v>
      </c>
      <c r="K54" s="419"/>
      <c r="L54" s="419"/>
      <c r="M54" s="418">
        <f t="shared" si="85"/>
        <v>199.45</v>
      </c>
      <c r="N54" s="419"/>
      <c r="O54" s="419"/>
      <c r="P54" s="418">
        <f t="shared" si="76"/>
        <v>199.45</v>
      </c>
      <c r="Q54" s="419"/>
      <c r="R54" s="419"/>
      <c r="S54" s="418">
        <f t="shared" si="77"/>
        <v>199.45</v>
      </c>
      <c r="T54" s="419"/>
      <c r="U54" s="419"/>
      <c r="V54" s="418">
        <f t="shared" si="78"/>
        <v>199.45</v>
      </c>
      <c r="W54" s="419"/>
      <c r="X54" s="419"/>
      <c r="Y54" s="418">
        <f t="shared" si="79"/>
        <v>199.45</v>
      </c>
      <c r="Z54" s="419"/>
      <c r="AA54" s="419"/>
      <c r="AB54" s="418">
        <f t="shared" si="80"/>
        <v>199.45</v>
      </c>
      <c r="AC54" s="419"/>
      <c r="AD54" s="419"/>
      <c r="AE54" s="418">
        <f t="shared" si="81"/>
        <v>199.45</v>
      </c>
      <c r="AF54" s="419"/>
      <c r="AG54" s="419"/>
      <c r="AH54" s="418">
        <f t="shared" si="82"/>
        <v>199.45</v>
      </c>
      <c r="AI54" s="419"/>
      <c r="AJ54" s="419"/>
      <c r="AK54" s="418">
        <f t="shared" si="83"/>
        <v>199.45</v>
      </c>
      <c r="AL54" s="419"/>
      <c r="AM54" s="419"/>
      <c r="AN54" s="418">
        <f t="shared" si="84"/>
        <v>199.45</v>
      </c>
      <c r="AO54" s="419"/>
      <c r="AP54" s="419"/>
      <c r="AQ54" s="418">
        <f t="shared" si="86"/>
        <v>199.45</v>
      </c>
      <c r="AR54" s="419"/>
      <c r="AS54" s="419"/>
      <c r="AT54" s="281"/>
      <c r="AU54" s="282"/>
      <c r="AV54" s="282"/>
    </row>
    <row r="55" spans="1:48">
      <c r="A55" s="3"/>
      <c r="B55" s="451" t="s">
        <v>5</v>
      </c>
      <c r="C55" s="452"/>
      <c r="D55" s="452"/>
      <c r="E55" s="452"/>
      <c r="F55" s="453"/>
      <c r="G55" s="433" t="s">
        <v>30</v>
      </c>
      <c r="H55" s="434"/>
      <c r="I55" s="434"/>
      <c r="J55" s="418">
        <v>287.64999999999998</v>
      </c>
      <c r="K55" s="419"/>
      <c r="L55" s="419"/>
      <c r="M55" s="418">
        <f t="shared" si="85"/>
        <v>287.64999999999998</v>
      </c>
      <c r="N55" s="419"/>
      <c r="O55" s="419"/>
      <c r="P55" s="418">
        <f t="shared" si="76"/>
        <v>287.64999999999998</v>
      </c>
      <c r="Q55" s="419"/>
      <c r="R55" s="419"/>
      <c r="S55" s="418">
        <f t="shared" si="77"/>
        <v>287.64999999999998</v>
      </c>
      <c r="T55" s="419"/>
      <c r="U55" s="419"/>
      <c r="V55" s="418">
        <f t="shared" si="78"/>
        <v>287.64999999999998</v>
      </c>
      <c r="W55" s="419"/>
      <c r="X55" s="419"/>
      <c r="Y55" s="418">
        <f t="shared" si="79"/>
        <v>287.64999999999998</v>
      </c>
      <c r="Z55" s="419"/>
      <c r="AA55" s="419"/>
      <c r="AB55" s="418">
        <f t="shared" si="80"/>
        <v>287.64999999999998</v>
      </c>
      <c r="AC55" s="419"/>
      <c r="AD55" s="419"/>
      <c r="AE55" s="418">
        <f t="shared" si="81"/>
        <v>287.64999999999998</v>
      </c>
      <c r="AF55" s="419"/>
      <c r="AG55" s="419"/>
      <c r="AH55" s="418">
        <f t="shared" si="82"/>
        <v>287.64999999999998</v>
      </c>
      <c r="AI55" s="419"/>
      <c r="AJ55" s="419"/>
      <c r="AK55" s="418">
        <f t="shared" si="83"/>
        <v>287.64999999999998</v>
      </c>
      <c r="AL55" s="419"/>
      <c r="AM55" s="419"/>
      <c r="AN55" s="418">
        <f t="shared" si="84"/>
        <v>287.64999999999998</v>
      </c>
      <c r="AO55" s="419"/>
      <c r="AP55" s="419"/>
      <c r="AQ55" s="418">
        <f t="shared" si="86"/>
        <v>287.64999999999998</v>
      </c>
      <c r="AR55" s="419"/>
      <c r="AS55" s="419"/>
      <c r="AT55" s="281"/>
      <c r="AU55" s="282"/>
      <c r="AV55" s="282"/>
    </row>
    <row r="56" spans="1:48">
      <c r="A56" s="2"/>
      <c r="B56" s="451" t="s">
        <v>6</v>
      </c>
      <c r="C56" s="452"/>
      <c r="D56" s="452"/>
      <c r="E56" s="452"/>
      <c r="F56" s="453"/>
      <c r="G56" s="433"/>
      <c r="H56" s="434"/>
      <c r="I56" s="434"/>
      <c r="J56" s="418">
        <v>465.1</v>
      </c>
      <c r="K56" s="419"/>
      <c r="L56" s="419"/>
      <c r="M56" s="418">
        <f t="shared" si="85"/>
        <v>465.1</v>
      </c>
      <c r="N56" s="419"/>
      <c r="O56" s="419"/>
      <c r="P56" s="418">
        <f t="shared" si="76"/>
        <v>465.1</v>
      </c>
      <c r="Q56" s="419"/>
      <c r="R56" s="419"/>
      <c r="S56" s="418">
        <f t="shared" si="77"/>
        <v>465.1</v>
      </c>
      <c r="T56" s="419"/>
      <c r="U56" s="419"/>
      <c r="V56" s="418">
        <f t="shared" si="78"/>
        <v>465.1</v>
      </c>
      <c r="W56" s="419"/>
      <c r="X56" s="419"/>
      <c r="Y56" s="418">
        <f t="shared" si="79"/>
        <v>465.1</v>
      </c>
      <c r="Z56" s="419"/>
      <c r="AA56" s="419"/>
      <c r="AB56" s="418">
        <f t="shared" si="80"/>
        <v>465.1</v>
      </c>
      <c r="AC56" s="419"/>
      <c r="AD56" s="419"/>
      <c r="AE56" s="418">
        <f t="shared" si="81"/>
        <v>465.1</v>
      </c>
      <c r="AF56" s="419"/>
      <c r="AG56" s="419"/>
      <c r="AH56" s="418">
        <f t="shared" si="82"/>
        <v>465.1</v>
      </c>
      <c r="AI56" s="419"/>
      <c r="AJ56" s="419"/>
      <c r="AK56" s="418">
        <f t="shared" si="83"/>
        <v>465.1</v>
      </c>
      <c r="AL56" s="419"/>
      <c r="AM56" s="419"/>
      <c r="AN56" s="418">
        <f t="shared" si="84"/>
        <v>465.1</v>
      </c>
      <c r="AO56" s="419"/>
      <c r="AP56" s="419"/>
      <c r="AQ56" s="418">
        <f t="shared" si="86"/>
        <v>465.1</v>
      </c>
      <c r="AR56" s="419"/>
      <c r="AS56" s="419"/>
      <c r="AT56" s="281"/>
      <c r="AU56" s="282"/>
      <c r="AV56" s="282"/>
    </row>
    <row r="57" spans="1:48">
      <c r="A57" s="3"/>
      <c r="B57" s="451" t="s">
        <v>7</v>
      </c>
      <c r="C57" s="452"/>
      <c r="D57" s="452"/>
      <c r="E57" s="452"/>
      <c r="F57" s="453"/>
      <c r="G57" s="433"/>
      <c r="H57" s="434"/>
      <c r="I57" s="434"/>
      <c r="J57" s="418">
        <v>233.12</v>
      </c>
      <c r="K57" s="419"/>
      <c r="L57" s="419"/>
      <c r="M57" s="418">
        <f t="shared" si="85"/>
        <v>233.12</v>
      </c>
      <c r="N57" s="419"/>
      <c r="O57" s="419"/>
      <c r="P57" s="418">
        <f t="shared" si="76"/>
        <v>233.12</v>
      </c>
      <c r="Q57" s="419"/>
      <c r="R57" s="419"/>
      <c r="S57" s="418">
        <f t="shared" si="77"/>
        <v>233.12</v>
      </c>
      <c r="T57" s="419"/>
      <c r="U57" s="419"/>
      <c r="V57" s="418">
        <f t="shared" si="78"/>
        <v>233.12</v>
      </c>
      <c r="W57" s="419"/>
      <c r="X57" s="419"/>
      <c r="Y57" s="418">
        <f t="shared" si="79"/>
        <v>233.12</v>
      </c>
      <c r="Z57" s="419"/>
      <c r="AA57" s="419"/>
      <c r="AB57" s="418">
        <f t="shared" si="80"/>
        <v>233.12</v>
      </c>
      <c r="AC57" s="419"/>
      <c r="AD57" s="419"/>
      <c r="AE57" s="418">
        <f t="shared" si="81"/>
        <v>233.12</v>
      </c>
      <c r="AF57" s="419"/>
      <c r="AG57" s="419"/>
      <c r="AH57" s="418">
        <f t="shared" si="82"/>
        <v>233.12</v>
      </c>
      <c r="AI57" s="419"/>
      <c r="AJ57" s="419"/>
      <c r="AK57" s="418">
        <f t="shared" si="83"/>
        <v>233.12</v>
      </c>
      <c r="AL57" s="419"/>
      <c r="AM57" s="419"/>
      <c r="AN57" s="418">
        <f t="shared" si="84"/>
        <v>233.12</v>
      </c>
      <c r="AO57" s="419"/>
      <c r="AP57" s="419"/>
      <c r="AQ57" s="418">
        <f t="shared" si="86"/>
        <v>233.12</v>
      </c>
      <c r="AR57" s="419"/>
      <c r="AS57" s="419"/>
      <c r="AT57" s="281"/>
      <c r="AU57" s="282"/>
      <c r="AV57" s="282"/>
    </row>
    <row r="58" spans="1:48">
      <c r="A58" s="3"/>
      <c r="B58" s="451" t="s">
        <v>8</v>
      </c>
      <c r="C58" s="452"/>
      <c r="D58" s="452"/>
      <c r="E58" s="452"/>
      <c r="F58" s="453"/>
      <c r="G58" s="433"/>
      <c r="H58" s="434"/>
      <c r="I58" s="434"/>
      <c r="J58" s="418">
        <v>228.52</v>
      </c>
      <c r="K58" s="419"/>
      <c r="L58" s="419"/>
      <c r="M58" s="418">
        <f t="shared" si="85"/>
        <v>228.52</v>
      </c>
      <c r="N58" s="419"/>
      <c r="O58" s="419"/>
      <c r="P58" s="418">
        <f t="shared" si="76"/>
        <v>228.52</v>
      </c>
      <c r="Q58" s="419"/>
      <c r="R58" s="419"/>
      <c r="S58" s="418">
        <f t="shared" si="77"/>
        <v>228.52</v>
      </c>
      <c r="T58" s="419"/>
      <c r="U58" s="419"/>
      <c r="V58" s="418">
        <f t="shared" si="78"/>
        <v>228.52</v>
      </c>
      <c r="W58" s="419"/>
      <c r="X58" s="419"/>
      <c r="Y58" s="418">
        <f t="shared" si="79"/>
        <v>228.52</v>
      </c>
      <c r="Z58" s="419"/>
      <c r="AA58" s="419"/>
      <c r="AB58" s="418">
        <f t="shared" si="80"/>
        <v>228.52</v>
      </c>
      <c r="AC58" s="419"/>
      <c r="AD58" s="419"/>
      <c r="AE58" s="418">
        <f t="shared" si="81"/>
        <v>228.52</v>
      </c>
      <c r="AF58" s="419"/>
      <c r="AG58" s="419"/>
      <c r="AH58" s="418">
        <f t="shared" si="82"/>
        <v>228.52</v>
      </c>
      <c r="AI58" s="419"/>
      <c r="AJ58" s="419"/>
      <c r="AK58" s="418">
        <f t="shared" si="83"/>
        <v>228.52</v>
      </c>
      <c r="AL58" s="419"/>
      <c r="AM58" s="419"/>
      <c r="AN58" s="418">
        <f t="shared" si="84"/>
        <v>228.52</v>
      </c>
      <c r="AO58" s="419"/>
      <c r="AP58" s="419"/>
      <c r="AQ58" s="418">
        <f t="shared" si="86"/>
        <v>228.52</v>
      </c>
      <c r="AR58" s="419"/>
      <c r="AS58" s="419"/>
      <c r="AT58" s="281"/>
      <c r="AU58" s="282"/>
      <c r="AV58" s="282"/>
    </row>
    <row r="59" spans="1:48">
      <c r="A59" s="3"/>
      <c r="B59" s="451" t="s">
        <v>9</v>
      </c>
      <c r="C59" s="452"/>
      <c r="D59" s="452"/>
      <c r="E59" s="452"/>
      <c r="F59" s="453"/>
      <c r="G59" s="433"/>
      <c r="H59" s="434"/>
      <c r="I59" s="434"/>
      <c r="J59" s="418">
        <v>372.32</v>
      </c>
      <c r="K59" s="419"/>
      <c r="L59" s="419"/>
      <c r="M59" s="418">
        <f t="shared" si="85"/>
        <v>372.32</v>
      </c>
      <c r="N59" s="419"/>
      <c r="O59" s="419"/>
      <c r="P59" s="418">
        <f t="shared" si="76"/>
        <v>372.32</v>
      </c>
      <c r="Q59" s="419"/>
      <c r="R59" s="419"/>
      <c r="S59" s="418">
        <f t="shared" si="77"/>
        <v>372.32</v>
      </c>
      <c r="T59" s="419"/>
      <c r="U59" s="419"/>
      <c r="V59" s="418">
        <f t="shared" si="78"/>
        <v>372.32</v>
      </c>
      <c r="W59" s="419"/>
      <c r="X59" s="419"/>
      <c r="Y59" s="418">
        <f t="shared" si="79"/>
        <v>372.32</v>
      </c>
      <c r="Z59" s="419"/>
      <c r="AA59" s="419"/>
      <c r="AB59" s="418">
        <f t="shared" si="80"/>
        <v>372.32</v>
      </c>
      <c r="AC59" s="419"/>
      <c r="AD59" s="419"/>
      <c r="AE59" s="418">
        <f t="shared" si="81"/>
        <v>372.32</v>
      </c>
      <c r="AF59" s="419"/>
      <c r="AG59" s="419"/>
      <c r="AH59" s="418">
        <f t="shared" si="82"/>
        <v>372.32</v>
      </c>
      <c r="AI59" s="419"/>
      <c r="AJ59" s="419"/>
      <c r="AK59" s="418">
        <f t="shared" si="83"/>
        <v>372.32</v>
      </c>
      <c r="AL59" s="419"/>
      <c r="AM59" s="419"/>
      <c r="AN59" s="418">
        <f t="shared" si="84"/>
        <v>372.32</v>
      </c>
      <c r="AO59" s="419"/>
      <c r="AP59" s="419"/>
      <c r="AQ59" s="418">
        <f t="shared" si="86"/>
        <v>372.32</v>
      </c>
      <c r="AR59" s="419"/>
      <c r="AS59" s="419"/>
      <c r="AT59" s="281"/>
      <c r="AU59" s="282"/>
      <c r="AV59" s="282"/>
    </row>
    <row r="60" spans="1:48">
      <c r="A60" s="23"/>
      <c r="B60" s="451" t="s">
        <v>10</v>
      </c>
      <c r="C60" s="452"/>
      <c r="D60" s="452"/>
      <c r="E60" s="452"/>
      <c r="F60" s="453"/>
      <c r="G60" s="427"/>
      <c r="H60" s="363"/>
      <c r="I60" s="363"/>
      <c r="J60" s="418">
        <v>186.72</v>
      </c>
      <c r="K60" s="419"/>
      <c r="L60" s="419"/>
      <c r="M60" s="418">
        <f>J60</f>
        <v>186.72</v>
      </c>
      <c r="N60" s="419"/>
      <c r="O60" s="419"/>
      <c r="P60" s="418">
        <f t="shared" si="76"/>
        <v>186.72</v>
      </c>
      <c r="Q60" s="419"/>
      <c r="R60" s="419"/>
      <c r="S60" s="418">
        <f t="shared" si="77"/>
        <v>186.72</v>
      </c>
      <c r="T60" s="419"/>
      <c r="U60" s="419"/>
      <c r="V60" s="418">
        <f t="shared" si="78"/>
        <v>186.72</v>
      </c>
      <c r="W60" s="419"/>
      <c r="X60" s="419"/>
      <c r="Y60" s="418">
        <f t="shared" si="79"/>
        <v>186.72</v>
      </c>
      <c r="Z60" s="419"/>
      <c r="AA60" s="419"/>
      <c r="AB60" s="418">
        <f t="shared" si="80"/>
        <v>186.72</v>
      </c>
      <c r="AC60" s="419"/>
      <c r="AD60" s="419"/>
      <c r="AE60" s="418">
        <f t="shared" si="81"/>
        <v>186.72</v>
      </c>
      <c r="AF60" s="419"/>
      <c r="AG60" s="419"/>
      <c r="AH60" s="418">
        <f t="shared" si="82"/>
        <v>186.72</v>
      </c>
      <c r="AI60" s="419"/>
      <c r="AJ60" s="419"/>
      <c r="AK60" s="418">
        <f t="shared" si="83"/>
        <v>186.72</v>
      </c>
      <c r="AL60" s="419"/>
      <c r="AM60" s="419"/>
      <c r="AN60" s="418">
        <f t="shared" si="84"/>
        <v>186.72</v>
      </c>
      <c r="AO60" s="419"/>
      <c r="AP60" s="419"/>
      <c r="AQ60" s="418">
        <f t="shared" si="86"/>
        <v>186.72</v>
      </c>
      <c r="AR60" s="419"/>
      <c r="AS60" s="419"/>
      <c r="AT60" s="281"/>
      <c r="AU60" s="282"/>
      <c r="AV60" s="282"/>
    </row>
    <row r="61" spans="1:48">
      <c r="A61" s="444" t="s">
        <v>87</v>
      </c>
      <c r="B61" s="352"/>
      <c r="C61" s="352"/>
      <c r="D61" s="352"/>
      <c r="E61" s="360"/>
      <c r="F61" s="360"/>
      <c r="G61" s="444"/>
      <c r="H61" s="445"/>
      <c r="I61" s="445"/>
      <c r="J61" s="454"/>
      <c r="K61" s="455"/>
      <c r="L61" s="455"/>
      <c r="M61" s="454"/>
      <c r="N61" s="455"/>
      <c r="O61" s="455"/>
      <c r="P61" s="454"/>
      <c r="Q61" s="455"/>
      <c r="R61" s="455"/>
      <c r="S61" s="454"/>
      <c r="T61" s="455"/>
      <c r="U61" s="455"/>
      <c r="V61" s="454"/>
      <c r="W61" s="455"/>
      <c r="X61" s="455"/>
      <c r="Y61" s="454"/>
      <c r="Z61" s="455"/>
      <c r="AA61" s="455"/>
      <c r="AB61" s="454"/>
      <c r="AC61" s="455"/>
      <c r="AD61" s="455"/>
      <c r="AE61" s="454"/>
      <c r="AF61" s="455"/>
      <c r="AG61" s="455"/>
      <c r="AH61" s="454"/>
      <c r="AI61" s="455"/>
      <c r="AJ61" s="455"/>
      <c r="AK61" s="454"/>
      <c r="AL61" s="455"/>
      <c r="AM61" s="455"/>
      <c r="AN61" s="454"/>
      <c r="AO61" s="455"/>
      <c r="AP61" s="455"/>
      <c r="AQ61" s="454"/>
      <c r="AR61" s="455"/>
      <c r="AS61" s="455"/>
      <c r="AT61" s="281"/>
      <c r="AU61" s="282"/>
      <c r="AV61" s="282"/>
    </row>
    <row r="62" spans="1:48">
      <c r="A62" s="2"/>
      <c r="B62" s="451" t="s">
        <v>2</v>
      </c>
      <c r="C62" s="452"/>
      <c r="D62" s="452"/>
      <c r="E62" s="452"/>
      <c r="F62" s="453"/>
      <c r="G62" s="433"/>
      <c r="H62" s="434"/>
      <c r="I62" s="434"/>
      <c r="J62" s="446">
        <f t="shared" ref="J62:J70" si="87">J17*J52</f>
        <v>0</v>
      </c>
      <c r="K62" s="447"/>
      <c r="L62" s="448"/>
      <c r="M62" s="446">
        <f t="shared" ref="M62:M70" si="88">M17*M52</f>
        <v>0</v>
      </c>
      <c r="N62" s="447"/>
      <c r="O62" s="448"/>
      <c r="P62" s="446">
        <f t="shared" ref="P62:P70" si="89">P17*P52</f>
        <v>0</v>
      </c>
      <c r="Q62" s="447"/>
      <c r="R62" s="448"/>
      <c r="S62" s="446">
        <f t="shared" ref="S62:S70" si="90">S17*S52</f>
        <v>0</v>
      </c>
      <c r="T62" s="447"/>
      <c r="U62" s="448"/>
      <c r="V62" s="446">
        <f t="shared" ref="V62:V70" si="91">V17*V52</f>
        <v>0</v>
      </c>
      <c r="W62" s="447"/>
      <c r="X62" s="448"/>
      <c r="Y62" s="446">
        <f t="shared" ref="Y62:Y70" si="92">Y17*Y52</f>
        <v>0</v>
      </c>
      <c r="Z62" s="447"/>
      <c r="AA62" s="448"/>
      <c r="AB62" s="446">
        <f t="shared" ref="AB62:AB70" si="93">AB17*AB52</f>
        <v>0</v>
      </c>
      <c r="AC62" s="447"/>
      <c r="AD62" s="448"/>
      <c r="AE62" s="446">
        <f t="shared" ref="AE62:AE70" si="94">AE17*AE52</f>
        <v>0</v>
      </c>
      <c r="AF62" s="447"/>
      <c r="AG62" s="448"/>
      <c r="AH62" s="446">
        <f t="shared" ref="AH62:AH70" si="95">AH17*AH52</f>
        <v>0</v>
      </c>
      <c r="AI62" s="447"/>
      <c r="AJ62" s="448"/>
      <c r="AK62" s="446">
        <f t="shared" ref="AK62:AK70" si="96">AK17*AK52</f>
        <v>0</v>
      </c>
      <c r="AL62" s="447"/>
      <c r="AM62" s="448"/>
      <c r="AN62" s="446">
        <f t="shared" ref="AN62:AN70" si="97">AN17*AN52</f>
        <v>0</v>
      </c>
      <c r="AO62" s="447"/>
      <c r="AP62" s="448"/>
      <c r="AQ62" s="446">
        <f t="shared" ref="AQ62:AQ70" si="98">AQ17*AQ52</f>
        <v>0</v>
      </c>
      <c r="AR62" s="447"/>
      <c r="AS62" s="448"/>
      <c r="AT62" s="281">
        <f t="shared" ref="AT62:AT72" si="99">SUM(J62:AS62)</f>
        <v>0</v>
      </c>
      <c r="AU62" s="282"/>
      <c r="AV62" s="282"/>
    </row>
    <row r="63" spans="1:48">
      <c r="A63" s="3"/>
      <c r="B63" s="451" t="s">
        <v>3</v>
      </c>
      <c r="C63" s="452"/>
      <c r="D63" s="452"/>
      <c r="E63" s="452"/>
      <c r="F63" s="453"/>
      <c r="G63" s="433"/>
      <c r="H63" s="434"/>
      <c r="I63" s="434"/>
      <c r="J63" s="446">
        <f t="shared" si="87"/>
        <v>0</v>
      </c>
      <c r="K63" s="447"/>
      <c r="L63" s="448"/>
      <c r="M63" s="446">
        <f t="shared" si="88"/>
        <v>0</v>
      </c>
      <c r="N63" s="447"/>
      <c r="O63" s="448"/>
      <c r="P63" s="446">
        <f t="shared" si="89"/>
        <v>0</v>
      </c>
      <c r="Q63" s="447"/>
      <c r="R63" s="448"/>
      <c r="S63" s="446">
        <f t="shared" si="90"/>
        <v>0</v>
      </c>
      <c r="T63" s="447"/>
      <c r="U63" s="448"/>
      <c r="V63" s="446">
        <f t="shared" si="91"/>
        <v>0</v>
      </c>
      <c r="W63" s="447"/>
      <c r="X63" s="448"/>
      <c r="Y63" s="446">
        <f t="shared" si="92"/>
        <v>0</v>
      </c>
      <c r="Z63" s="447"/>
      <c r="AA63" s="448"/>
      <c r="AB63" s="446">
        <f t="shared" si="93"/>
        <v>0</v>
      </c>
      <c r="AC63" s="447"/>
      <c r="AD63" s="448"/>
      <c r="AE63" s="446">
        <f t="shared" si="94"/>
        <v>0</v>
      </c>
      <c r="AF63" s="447"/>
      <c r="AG63" s="448"/>
      <c r="AH63" s="446">
        <f t="shared" si="95"/>
        <v>0</v>
      </c>
      <c r="AI63" s="447"/>
      <c r="AJ63" s="448"/>
      <c r="AK63" s="446">
        <f t="shared" si="96"/>
        <v>0</v>
      </c>
      <c r="AL63" s="447"/>
      <c r="AM63" s="448"/>
      <c r="AN63" s="446">
        <f t="shared" si="97"/>
        <v>0</v>
      </c>
      <c r="AO63" s="447"/>
      <c r="AP63" s="448"/>
      <c r="AQ63" s="446">
        <f t="shared" si="98"/>
        <v>0</v>
      </c>
      <c r="AR63" s="447"/>
      <c r="AS63" s="448"/>
      <c r="AT63" s="281">
        <f t="shared" si="99"/>
        <v>0</v>
      </c>
      <c r="AU63" s="282"/>
      <c r="AV63" s="282"/>
    </row>
    <row r="64" spans="1:48">
      <c r="A64" s="3"/>
      <c r="B64" s="451" t="s">
        <v>4</v>
      </c>
      <c r="C64" s="452"/>
      <c r="D64" s="452"/>
      <c r="E64" s="452"/>
      <c r="F64" s="453"/>
      <c r="G64" s="433"/>
      <c r="H64" s="434"/>
      <c r="I64" s="434"/>
      <c r="J64" s="446">
        <f t="shared" si="87"/>
        <v>0</v>
      </c>
      <c r="K64" s="447"/>
      <c r="L64" s="448"/>
      <c r="M64" s="446">
        <f t="shared" si="88"/>
        <v>0</v>
      </c>
      <c r="N64" s="447"/>
      <c r="O64" s="448"/>
      <c r="P64" s="446">
        <f t="shared" si="89"/>
        <v>0</v>
      </c>
      <c r="Q64" s="447"/>
      <c r="R64" s="448"/>
      <c r="S64" s="446">
        <f t="shared" si="90"/>
        <v>0</v>
      </c>
      <c r="T64" s="447"/>
      <c r="U64" s="448"/>
      <c r="V64" s="446">
        <f t="shared" si="91"/>
        <v>0</v>
      </c>
      <c r="W64" s="447"/>
      <c r="X64" s="448"/>
      <c r="Y64" s="446">
        <f t="shared" si="92"/>
        <v>0</v>
      </c>
      <c r="Z64" s="447"/>
      <c r="AA64" s="448"/>
      <c r="AB64" s="446">
        <f t="shared" si="93"/>
        <v>0</v>
      </c>
      <c r="AC64" s="447"/>
      <c r="AD64" s="448"/>
      <c r="AE64" s="446">
        <f t="shared" si="94"/>
        <v>0</v>
      </c>
      <c r="AF64" s="447"/>
      <c r="AG64" s="448"/>
      <c r="AH64" s="446">
        <f t="shared" si="95"/>
        <v>0</v>
      </c>
      <c r="AI64" s="447"/>
      <c r="AJ64" s="448"/>
      <c r="AK64" s="446">
        <f t="shared" si="96"/>
        <v>0</v>
      </c>
      <c r="AL64" s="447"/>
      <c r="AM64" s="448"/>
      <c r="AN64" s="446">
        <f t="shared" si="97"/>
        <v>0</v>
      </c>
      <c r="AO64" s="447"/>
      <c r="AP64" s="448"/>
      <c r="AQ64" s="446">
        <f t="shared" si="98"/>
        <v>0</v>
      </c>
      <c r="AR64" s="447"/>
      <c r="AS64" s="448"/>
      <c r="AT64" s="281">
        <f t="shared" si="99"/>
        <v>0</v>
      </c>
      <c r="AU64" s="282"/>
      <c r="AV64" s="282"/>
    </row>
    <row r="65" spans="1:48">
      <c r="A65" s="3"/>
      <c r="B65" s="451" t="s">
        <v>5</v>
      </c>
      <c r="C65" s="452"/>
      <c r="D65" s="452"/>
      <c r="E65" s="452"/>
      <c r="F65" s="453"/>
      <c r="G65" s="433" t="s">
        <v>88</v>
      </c>
      <c r="H65" s="434"/>
      <c r="I65" s="434"/>
      <c r="J65" s="446">
        <f t="shared" si="87"/>
        <v>0</v>
      </c>
      <c r="K65" s="447"/>
      <c r="L65" s="448"/>
      <c r="M65" s="446">
        <f t="shared" si="88"/>
        <v>0</v>
      </c>
      <c r="N65" s="447"/>
      <c r="O65" s="448"/>
      <c r="P65" s="446">
        <f t="shared" si="89"/>
        <v>0</v>
      </c>
      <c r="Q65" s="447"/>
      <c r="R65" s="448"/>
      <c r="S65" s="446">
        <f t="shared" si="90"/>
        <v>0</v>
      </c>
      <c r="T65" s="447"/>
      <c r="U65" s="448"/>
      <c r="V65" s="446">
        <f t="shared" si="91"/>
        <v>0</v>
      </c>
      <c r="W65" s="447"/>
      <c r="X65" s="448"/>
      <c r="Y65" s="446">
        <f t="shared" si="92"/>
        <v>0</v>
      </c>
      <c r="Z65" s="447"/>
      <c r="AA65" s="448"/>
      <c r="AB65" s="446">
        <f t="shared" si="93"/>
        <v>0</v>
      </c>
      <c r="AC65" s="447"/>
      <c r="AD65" s="448"/>
      <c r="AE65" s="446">
        <f t="shared" si="94"/>
        <v>0</v>
      </c>
      <c r="AF65" s="447"/>
      <c r="AG65" s="448"/>
      <c r="AH65" s="446">
        <f t="shared" si="95"/>
        <v>0</v>
      </c>
      <c r="AI65" s="447"/>
      <c r="AJ65" s="448"/>
      <c r="AK65" s="446">
        <f t="shared" si="96"/>
        <v>0</v>
      </c>
      <c r="AL65" s="447"/>
      <c r="AM65" s="448"/>
      <c r="AN65" s="446">
        <f t="shared" si="97"/>
        <v>0</v>
      </c>
      <c r="AO65" s="447"/>
      <c r="AP65" s="448"/>
      <c r="AQ65" s="446">
        <f t="shared" si="98"/>
        <v>0</v>
      </c>
      <c r="AR65" s="447"/>
      <c r="AS65" s="448"/>
      <c r="AT65" s="281">
        <f t="shared" si="99"/>
        <v>0</v>
      </c>
      <c r="AU65" s="282"/>
      <c r="AV65" s="282"/>
    </row>
    <row r="66" spans="1:48">
      <c r="A66" s="2"/>
      <c r="B66" s="451" t="s">
        <v>6</v>
      </c>
      <c r="C66" s="452"/>
      <c r="D66" s="452"/>
      <c r="E66" s="452"/>
      <c r="F66" s="453"/>
      <c r="G66" s="433"/>
      <c r="H66" s="434"/>
      <c r="I66" s="434"/>
      <c r="J66" s="446">
        <f t="shared" si="87"/>
        <v>0</v>
      </c>
      <c r="K66" s="447"/>
      <c r="L66" s="448"/>
      <c r="M66" s="446">
        <f t="shared" si="88"/>
        <v>0</v>
      </c>
      <c r="N66" s="447"/>
      <c r="O66" s="448"/>
      <c r="P66" s="446">
        <f t="shared" si="89"/>
        <v>0</v>
      </c>
      <c r="Q66" s="447"/>
      <c r="R66" s="448"/>
      <c r="S66" s="446">
        <f t="shared" si="90"/>
        <v>0</v>
      </c>
      <c r="T66" s="447"/>
      <c r="U66" s="448"/>
      <c r="V66" s="446">
        <f t="shared" si="91"/>
        <v>0</v>
      </c>
      <c r="W66" s="447"/>
      <c r="X66" s="448"/>
      <c r="Y66" s="446">
        <f t="shared" si="92"/>
        <v>0</v>
      </c>
      <c r="Z66" s="447"/>
      <c r="AA66" s="448"/>
      <c r="AB66" s="446">
        <f t="shared" si="93"/>
        <v>0</v>
      </c>
      <c r="AC66" s="447"/>
      <c r="AD66" s="448"/>
      <c r="AE66" s="446">
        <f t="shared" si="94"/>
        <v>0</v>
      </c>
      <c r="AF66" s="447"/>
      <c r="AG66" s="448"/>
      <c r="AH66" s="446">
        <f t="shared" si="95"/>
        <v>0</v>
      </c>
      <c r="AI66" s="447"/>
      <c r="AJ66" s="448"/>
      <c r="AK66" s="446">
        <f t="shared" si="96"/>
        <v>0</v>
      </c>
      <c r="AL66" s="447"/>
      <c r="AM66" s="448"/>
      <c r="AN66" s="446">
        <f t="shared" si="97"/>
        <v>0</v>
      </c>
      <c r="AO66" s="447"/>
      <c r="AP66" s="448"/>
      <c r="AQ66" s="446">
        <f t="shared" si="98"/>
        <v>0</v>
      </c>
      <c r="AR66" s="447"/>
      <c r="AS66" s="448"/>
      <c r="AT66" s="281">
        <f t="shared" si="99"/>
        <v>0</v>
      </c>
      <c r="AU66" s="282"/>
      <c r="AV66" s="282"/>
    </row>
    <row r="67" spans="1:48">
      <c r="A67" s="3"/>
      <c r="B67" s="451" t="s">
        <v>7</v>
      </c>
      <c r="C67" s="452"/>
      <c r="D67" s="452"/>
      <c r="E67" s="452"/>
      <c r="F67" s="453"/>
      <c r="G67" s="433"/>
      <c r="H67" s="434"/>
      <c r="I67" s="434"/>
      <c r="J67" s="446">
        <f t="shared" si="87"/>
        <v>0</v>
      </c>
      <c r="K67" s="447"/>
      <c r="L67" s="448"/>
      <c r="M67" s="446">
        <f t="shared" si="88"/>
        <v>0</v>
      </c>
      <c r="N67" s="447"/>
      <c r="O67" s="448"/>
      <c r="P67" s="446">
        <f t="shared" si="89"/>
        <v>0</v>
      </c>
      <c r="Q67" s="447"/>
      <c r="R67" s="448"/>
      <c r="S67" s="446">
        <f t="shared" si="90"/>
        <v>0</v>
      </c>
      <c r="T67" s="447"/>
      <c r="U67" s="448"/>
      <c r="V67" s="446">
        <f t="shared" si="91"/>
        <v>0</v>
      </c>
      <c r="W67" s="447"/>
      <c r="X67" s="448"/>
      <c r="Y67" s="446">
        <f t="shared" si="92"/>
        <v>0</v>
      </c>
      <c r="Z67" s="447"/>
      <c r="AA67" s="448"/>
      <c r="AB67" s="446">
        <f t="shared" si="93"/>
        <v>0</v>
      </c>
      <c r="AC67" s="447"/>
      <c r="AD67" s="448"/>
      <c r="AE67" s="446">
        <f t="shared" si="94"/>
        <v>0</v>
      </c>
      <c r="AF67" s="447"/>
      <c r="AG67" s="448"/>
      <c r="AH67" s="446">
        <f t="shared" si="95"/>
        <v>0</v>
      </c>
      <c r="AI67" s="447"/>
      <c r="AJ67" s="448"/>
      <c r="AK67" s="446">
        <f t="shared" si="96"/>
        <v>0</v>
      </c>
      <c r="AL67" s="447"/>
      <c r="AM67" s="448"/>
      <c r="AN67" s="446">
        <f t="shared" si="97"/>
        <v>0</v>
      </c>
      <c r="AO67" s="447"/>
      <c r="AP67" s="448"/>
      <c r="AQ67" s="446">
        <f t="shared" si="98"/>
        <v>0</v>
      </c>
      <c r="AR67" s="447"/>
      <c r="AS67" s="448"/>
      <c r="AT67" s="281">
        <f t="shared" si="99"/>
        <v>0</v>
      </c>
      <c r="AU67" s="282"/>
      <c r="AV67" s="282"/>
    </row>
    <row r="68" spans="1:48">
      <c r="A68" s="3"/>
      <c r="B68" s="451" t="s">
        <v>8</v>
      </c>
      <c r="C68" s="452"/>
      <c r="D68" s="452"/>
      <c r="E68" s="452"/>
      <c r="F68" s="453"/>
      <c r="G68" s="433"/>
      <c r="H68" s="434"/>
      <c r="I68" s="434"/>
      <c r="J68" s="446">
        <f t="shared" si="87"/>
        <v>0</v>
      </c>
      <c r="K68" s="447"/>
      <c r="L68" s="448"/>
      <c r="M68" s="446">
        <f t="shared" si="88"/>
        <v>0</v>
      </c>
      <c r="N68" s="447"/>
      <c r="O68" s="448"/>
      <c r="P68" s="446">
        <f t="shared" si="89"/>
        <v>0</v>
      </c>
      <c r="Q68" s="447"/>
      <c r="R68" s="448"/>
      <c r="S68" s="446">
        <f t="shared" si="90"/>
        <v>0</v>
      </c>
      <c r="T68" s="447"/>
      <c r="U68" s="448"/>
      <c r="V68" s="446">
        <f t="shared" si="91"/>
        <v>0</v>
      </c>
      <c r="W68" s="447"/>
      <c r="X68" s="448"/>
      <c r="Y68" s="446">
        <f t="shared" si="92"/>
        <v>0</v>
      </c>
      <c r="Z68" s="447"/>
      <c r="AA68" s="448"/>
      <c r="AB68" s="446">
        <f t="shared" si="93"/>
        <v>0</v>
      </c>
      <c r="AC68" s="447"/>
      <c r="AD68" s="448"/>
      <c r="AE68" s="446">
        <f t="shared" si="94"/>
        <v>0</v>
      </c>
      <c r="AF68" s="447"/>
      <c r="AG68" s="448"/>
      <c r="AH68" s="446">
        <f t="shared" si="95"/>
        <v>0</v>
      </c>
      <c r="AI68" s="447"/>
      <c r="AJ68" s="448"/>
      <c r="AK68" s="446">
        <f t="shared" si="96"/>
        <v>0</v>
      </c>
      <c r="AL68" s="447"/>
      <c r="AM68" s="448"/>
      <c r="AN68" s="446">
        <f t="shared" si="97"/>
        <v>0</v>
      </c>
      <c r="AO68" s="447"/>
      <c r="AP68" s="448"/>
      <c r="AQ68" s="446">
        <f t="shared" si="98"/>
        <v>0</v>
      </c>
      <c r="AR68" s="447"/>
      <c r="AS68" s="448"/>
      <c r="AT68" s="281">
        <f t="shared" si="99"/>
        <v>0</v>
      </c>
      <c r="AU68" s="282"/>
      <c r="AV68" s="282"/>
    </row>
    <row r="69" spans="1:48">
      <c r="A69" s="3"/>
      <c r="B69" s="451" t="s">
        <v>9</v>
      </c>
      <c r="C69" s="452"/>
      <c r="D69" s="452"/>
      <c r="E69" s="452"/>
      <c r="F69" s="453"/>
      <c r="G69" s="433"/>
      <c r="H69" s="434"/>
      <c r="I69" s="434"/>
      <c r="J69" s="446">
        <f t="shared" si="87"/>
        <v>0</v>
      </c>
      <c r="K69" s="447"/>
      <c r="L69" s="448"/>
      <c r="M69" s="446">
        <f t="shared" si="88"/>
        <v>0</v>
      </c>
      <c r="N69" s="447"/>
      <c r="O69" s="448"/>
      <c r="P69" s="446">
        <f t="shared" si="89"/>
        <v>0</v>
      </c>
      <c r="Q69" s="447"/>
      <c r="R69" s="448"/>
      <c r="S69" s="446">
        <f t="shared" si="90"/>
        <v>0</v>
      </c>
      <c r="T69" s="447"/>
      <c r="U69" s="448"/>
      <c r="V69" s="446">
        <f t="shared" si="91"/>
        <v>0</v>
      </c>
      <c r="W69" s="447"/>
      <c r="X69" s="448"/>
      <c r="Y69" s="446">
        <f t="shared" si="92"/>
        <v>0</v>
      </c>
      <c r="Z69" s="447"/>
      <c r="AA69" s="448"/>
      <c r="AB69" s="446">
        <f t="shared" si="93"/>
        <v>0</v>
      </c>
      <c r="AC69" s="447"/>
      <c r="AD69" s="448"/>
      <c r="AE69" s="446">
        <f t="shared" si="94"/>
        <v>0</v>
      </c>
      <c r="AF69" s="447"/>
      <c r="AG69" s="448"/>
      <c r="AH69" s="446">
        <f t="shared" si="95"/>
        <v>0</v>
      </c>
      <c r="AI69" s="447"/>
      <c r="AJ69" s="448"/>
      <c r="AK69" s="446">
        <f t="shared" si="96"/>
        <v>0</v>
      </c>
      <c r="AL69" s="447"/>
      <c r="AM69" s="448"/>
      <c r="AN69" s="446">
        <f t="shared" si="97"/>
        <v>0</v>
      </c>
      <c r="AO69" s="447"/>
      <c r="AP69" s="448"/>
      <c r="AQ69" s="446">
        <f t="shared" si="98"/>
        <v>0</v>
      </c>
      <c r="AR69" s="447"/>
      <c r="AS69" s="448"/>
      <c r="AT69" s="281">
        <f t="shared" si="99"/>
        <v>0</v>
      </c>
      <c r="AU69" s="282"/>
      <c r="AV69" s="282"/>
    </row>
    <row r="70" spans="1:48">
      <c r="A70" s="23"/>
      <c r="B70" s="451" t="s">
        <v>10</v>
      </c>
      <c r="C70" s="452"/>
      <c r="D70" s="452"/>
      <c r="E70" s="452"/>
      <c r="F70" s="453"/>
      <c r="G70" s="433"/>
      <c r="H70" s="434"/>
      <c r="I70" s="434"/>
      <c r="J70" s="446">
        <f t="shared" si="87"/>
        <v>0</v>
      </c>
      <c r="K70" s="447"/>
      <c r="L70" s="448"/>
      <c r="M70" s="446">
        <f t="shared" si="88"/>
        <v>0</v>
      </c>
      <c r="N70" s="447"/>
      <c r="O70" s="448"/>
      <c r="P70" s="446">
        <f t="shared" si="89"/>
        <v>0</v>
      </c>
      <c r="Q70" s="447"/>
      <c r="R70" s="448"/>
      <c r="S70" s="446">
        <f t="shared" si="90"/>
        <v>0</v>
      </c>
      <c r="T70" s="447"/>
      <c r="U70" s="448"/>
      <c r="V70" s="446">
        <f t="shared" si="91"/>
        <v>0</v>
      </c>
      <c r="W70" s="447"/>
      <c r="X70" s="448"/>
      <c r="Y70" s="446">
        <f t="shared" si="92"/>
        <v>0</v>
      </c>
      <c r="Z70" s="447"/>
      <c r="AA70" s="448"/>
      <c r="AB70" s="446">
        <f t="shared" si="93"/>
        <v>0</v>
      </c>
      <c r="AC70" s="447"/>
      <c r="AD70" s="448"/>
      <c r="AE70" s="446">
        <f t="shared" si="94"/>
        <v>0</v>
      </c>
      <c r="AF70" s="447"/>
      <c r="AG70" s="448"/>
      <c r="AH70" s="446">
        <f t="shared" si="95"/>
        <v>0</v>
      </c>
      <c r="AI70" s="447"/>
      <c r="AJ70" s="448"/>
      <c r="AK70" s="446">
        <f t="shared" si="96"/>
        <v>0</v>
      </c>
      <c r="AL70" s="447"/>
      <c r="AM70" s="448"/>
      <c r="AN70" s="446">
        <f t="shared" si="97"/>
        <v>0</v>
      </c>
      <c r="AO70" s="447"/>
      <c r="AP70" s="448"/>
      <c r="AQ70" s="446">
        <f t="shared" si="98"/>
        <v>0</v>
      </c>
      <c r="AR70" s="447"/>
      <c r="AS70" s="448"/>
      <c r="AT70" s="281">
        <f t="shared" si="99"/>
        <v>0</v>
      </c>
      <c r="AU70" s="282"/>
      <c r="AV70" s="282"/>
    </row>
    <row r="71" spans="1:48">
      <c r="A71" s="449" t="s">
        <v>84</v>
      </c>
      <c r="B71" s="197"/>
      <c r="C71" s="197"/>
      <c r="D71" s="197"/>
      <c r="E71" s="197"/>
      <c r="F71" s="450"/>
      <c r="G71" s="427"/>
      <c r="H71" s="363"/>
      <c r="I71" s="363"/>
      <c r="J71" s="418">
        <f>SUM(J62:L70)</f>
        <v>0</v>
      </c>
      <c r="K71" s="419"/>
      <c r="L71" s="419"/>
      <c r="M71" s="418">
        <f t="shared" ref="M71" si="100">SUM(M62:O70)</f>
        <v>0</v>
      </c>
      <c r="N71" s="419"/>
      <c r="O71" s="419"/>
      <c r="P71" s="418">
        <f t="shared" ref="P71" si="101">SUM(P62:R70)</f>
        <v>0</v>
      </c>
      <c r="Q71" s="419"/>
      <c r="R71" s="419"/>
      <c r="S71" s="418">
        <f t="shared" ref="S71" si="102">SUM(S62:U70)</f>
        <v>0</v>
      </c>
      <c r="T71" s="419"/>
      <c r="U71" s="419"/>
      <c r="V71" s="418">
        <f t="shared" ref="V71" si="103">SUM(V62:X70)</f>
        <v>0</v>
      </c>
      <c r="W71" s="419"/>
      <c r="X71" s="419"/>
      <c r="Y71" s="418">
        <f t="shared" ref="Y71" si="104">SUM(Y62:AA70)</f>
        <v>0</v>
      </c>
      <c r="Z71" s="419"/>
      <c r="AA71" s="419"/>
      <c r="AB71" s="418">
        <f t="shared" ref="AB71" si="105">SUM(AB62:AD70)</f>
        <v>0</v>
      </c>
      <c r="AC71" s="419"/>
      <c r="AD71" s="419"/>
      <c r="AE71" s="418">
        <f t="shared" ref="AE71" si="106">SUM(AE62:AG70)</f>
        <v>0</v>
      </c>
      <c r="AF71" s="419"/>
      <c r="AG71" s="419"/>
      <c r="AH71" s="418">
        <f t="shared" ref="AH71" si="107">SUM(AH62:AJ70)</f>
        <v>0</v>
      </c>
      <c r="AI71" s="419"/>
      <c r="AJ71" s="419"/>
      <c r="AK71" s="418">
        <f t="shared" ref="AK71" si="108">SUM(AK62:AM70)</f>
        <v>0</v>
      </c>
      <c r="AL71" s="419"/>
      <c r="AM71" s="419"/>
      <c r="AN71" s="418">
        <f t="shared" ref="AN71" si="109">SUM(AN62:AP70)</f>
        <v>0</v>
      </c>
      <c r="AO71" s="419"/>
      <c r="AP71" s="419"/>
      <c r="AQ71" s="418">
        <f t="shared" ref="AQ71" si="110">SUM(AQ62:AS70)</f>
        <v>0</v>
      </c>
      <c r="AR71" s="419"/>
      <c r="AS71" s="419"/>
      <c r="AT71" s="281">
        <f t="shared" si="99"/>
        <v>0</v>
      </c>
      <c r="AU71" s="282"/>
      <c r="AV71" s="282"/>
    </row>
    <row r="72" spans="1:48">
      <c r="A72" s="356" t="s">
        <v>91</v>
      </c>
      <c r="B72" s="356"/>
      <c r="C72" s="356"/>
      <c r="D72" s="356"/>
      <c r="E72" s="282"/>
      <c r="F72" s="282"/>
      <c r="G72" s="356" t="s">
        <v>90</v>
      </c>
      <c r="H72" s="282"/>
      <c r="I72" s="282"/>
      <c r="J72" s="418">
        <f>J46-J71</f>
        <v>0</v>
      </c>
      <c r="K72" s="419"/>
      <c r="L72" s="419"/>
      <c r="M72" s="418">
        <f>M46-M71</f>
        <v>0</v>
      </c>
      <c r="N72" s="419"/>
      <c r="O72" s="419"/>
      <c r="P72" s="418">
        <f>P46-P71</f>
        <v>0</v>
      </c>
      <c r="Q72" s="419"/>
      <c r="R72" s="419"/>
      <c r="S72" s="418">
        <f>S46-S71</f>
        <v>0</v>
      </c>
      <c r="T72" s="419"/>
      <c r="U72" s="419"/>
      <c r="V72" s="418">
        <f>V46-V71</f>
        <v>0</v>
      </c>
      <c r="W72" s="419"/>
      <c r="X72" s="419"/>
      <c r="Y72" s="418">
        <f>Y46-Y71</f>
        <v>0</v>
      </c>
      <c r="Z72" s="419"/>
      <c r="AA72" s="419"/>
      <c r="AB72" s="418">
        <f>AB46-AB71</f>
        <v>0</v>
      </c>
      <c r="AC72" s="419"/>
      <c r="AD72" s="419"/>
      <c r="AE72" s="418">
        <f>AE46-AE71</f>
        <v>0</v>
      </c>
      <c r="AF72" s="419"/>
      <c r="AG72" s="419"/>
      <c r="AH72" s="418">
        <f>AH46-AH71</f>
        <v>0</v>
      </c>
      <c r="AI72" s="419"/>
      <c r="AJ72" s="419"/>
      <c r="AK72" s="418">
        <f>AK46-AK71</f>
        <v>0</v>
      </c>
      <c r="AL72" s="419"/>
      <c r="AM72" s="419"/>
      <c r="AN72" s="418">
        <f>AN46-AN71</f>
        <v>0</v>
      </c>
      <c r="AO72" s="419"/>
      <c r="AP72" s="419"/>
      <c r="AQ72" s="418">
        <f>AQ46-AQ71</f>
        <v>0</v>
      </c>
      <c r="AR72" s="419"/>
      <c r="AS72" s="419"/>
      <c r="AT72" s="281">
        <f t="shared" si="99"/>
        <v>0</v>
      </c>
      <c r="AU72" s="282"/>
      <c r="AV72" s="282"/>
    </row>
    <row r="73" spans="1:48">
      <c r="A73" s="444" t="s">
        <v>89</v>
      </c>
      <c r="B73" s="352"/>
      <c r="C73" s="352"/>
      <c r="D73" s="352"/>
      <c r="E73" s="360"/>
      <c r="F73" s="360"/>
      <c r="G73" s="444"/>
      <c r="H73" s="445"/>
      <c r="I73" s="445"/>
      <c r="J73" s="454"/>
      <c r="K73" s="455"/>
      <c r="L73" s="455"/>
      <c r="M73" s="454"/>
      <c r="N73" s="455"/>
      <c r="O73" s="455"/>
      <c r="P73" s="454"/>
      <c r="Q73" s="455"/>
      <c r="R73" s="455"/>
      <c r="S73" s="454"/>
      <c r="T73" s="455"/>
      <c r="U73" s="455"/>
      <c r="V73" s="454"/>
      <c r="W73" s="455"/>
      <c r="X73" s="455"/>
      <c r="Y73" s="454"/>
      <c r="Z73" s="455"/>
      <c r="AA73" s="455"/>
      <c r="AB73" s="454"/>
      <c r="AC73" s="455"/>
      <c r="AD73" s="455"/>
      <c r="AE73" s="454"/>
      <c r="AF73" s="455"/>
      <c r="AG73" s="455"/>
      <c r="AH73" s="454"/>
      <c r="AI73" s="455"/>
      <c r="AJ73" s="455"/>
      <c r="AK73" s="454"/>
      <c r="AL73" s="455"/>
      <c r="AM73" s="455"/>
      <c r="AN73" s="454"/>
      <c r="AO73" s="455"/>
      <c r="AP73" s="455"/>
      <c r="AQ73" s="454"/>
      <c r="AR73" s="455"/>
      <c r="AS73" s="455"/>
      <c r="AT73" s="281"/>
      <c r="AU73" s="282"/>
      <c r="AV73" s="282"/>
    </row>
    <row r="74" spans="1:48">
      <c r="A74" s="2"/>
      <c r="B74" s="451" t="s">
        <v>2</v>
      </c>
      <c r="C74" s="452"/>
      <c r="D74" s="452"/>
      <c r="E74" s="452"/>
      <c r="F74" s="453"/>
      <c r="G74" s="433"/>
      <c r="H74" s="434"/>
      <c r="I74" s="434"/>
      <c r="J74" s="418">
        <v>-14.8</v>
      </c>
      <c r="K74" s="419"/>
      <c r="L74" s="419"/>
      <c r="M74" s="418">
        <v>-14.8</v>
      </c>
      <c r="N74" s="419"/>
      <c r="O74" s="419"/>
      <c r="P74" s="418">
        <v>-39.020000000000003</v>
      </c>
      <c r="Q74" s="419"/>
      <c r="R74" s="419"/>
      <c r="S74" s="418">
        <v>-44.3</v>
      </c>
      <c r="T74" s="419"/>
      <c r="U74" s="419"/>
      <c r="V74" s="418">
        <v>-49.41</v>
      </c>
      <c r="W74" s="419"/>
      <c r="X74" s="419"/>
      <c r="Y74" s="418">
        <v>-39.200000000000003</v>
      </c>
      <c r="Z74" s="419"/>
      <c r="AA74" s="419"/>
      <c r="AB74" s="418">
        <v>-41.09</v>
      </c>
      <c r="AC74" s="419"/>
      <c r="AD74" s="419"/>
      <c r="AE74" s="418">
        <v>-42.73</v>
      </c>
      <c r="AF74" s="419"/>
      <c r="AG74" s="419"/>
      <c r="AH74" s="418">
        <v>-42.88</v>
      </c>
      <c r="AI74" s="419"/>
      <c r="AJ74" s="419"/>
      <c r="AK74" s="418">
        <v>-42.69</v>
      </c>
      <c r="AL74" s="419"/>
      <c r="AM74" s="419"/>
      <c r="AN74" s="418">
        <v>-42.77</v>
      </c>
      <c r="AO74" s="419"/>
      <c r="AP74" s="419"/>
      <c r="AQ74" s="418">
        <v>-43.93</v>
      </c>
      <c r="AR74" s="419"/>
      <c r="AS74" s="419"/>
      <c r="AT74" s="281"/>
      <c r="AU74" s="282"/>
      <c r="AV74" s="282"/>
    </row>
    <row r="75" spans="1:48">
      <c r="A75" s="3"/>
      <c r="B75" s="451" t="s">
        <v>3</v>
      </c>
      <c r="C75" s="452"/>
      <c r="D75" s="452"/>
      <c r="E75" s="452"/>
      <c r="F75" s="453"/>
      <c r="G75" s="433"/>
      <c r="H75" s="434"/>
      <c r="I75" s="434"/>
      <c r="J75" s="418">
        <v>-29.61</v>
      </c>
      <c r="K75" s="419"/>
      <c r="L75" s="419"/>
      <c r="M75" s="418">
        <v>-29.61</v>
      </c>
      <c r="N75" s="419"/>
      <c r="O75" s="419"/>
      <c r="P75" s="418">
        <v>-78.03</v>
      </c>
      <c r="Q75" s="419"/>
      <c r="R75" s="419"/>
      <c r="S75" s="418">
        <v>-88.58</v>
      </c>
      <c r="T75" s="419"/>
      <c r="U75" s="419"/>
      <c r="V75" s="418">
        <v>-98.81</v>
      </c>
      <c r="W75" s="419"/>
      <c r="X75" s="419"/>
      <c r="Y75" s="418">
        <v>-78.37</v>
      </c>
      <c r="Z75" s="419"/>
      <c r="AA75" s="419"/>
      <c r="AB75" s="418">
        <v>-82.16</v>
      </c>
      <c r="AC75" s="419"/>
      <c r="AD75" s="419"/>
      <c r="AE75" s="418">
        <v>-85.44</v>
      </c>
      <c r="AF75" s="419"/>
      <c r="AG75" s="419"/>
      <c r="AH75" s="418">
        <v>-85.73</v>
      </c>
      <c r="AI75" s="419"/>
      <c r="AJ75" s="419"/>
      <c r="AK75" s="418">
        <v>-85.35</v>
      </c>
      <c r="AL75" s="419"/>
      <c r="AM75" s="419"/>
      <c r="AN75" s="418">
        <v>-88.5</v>
      </c>
      <c r="AO75" s="419"/>
      <c r="AP75" s="419"/>
      <c r="AQ75" s="418">
        <v>-87.83</v>
      </c>
      <c r="AR75" s="419"/>
      <c r="AS75" s="419"/>
      <c r="AT75" s="281"/>
      <c r="AU75" s="282"/>
      <c r="AV75" s="282"/>
    </row>
    <row r="76" spans="1:48">
      <c r="A76" s="3"/>
      <c r="B76" s="451" t="s">
        <v>4</v>
      </c>
      <c r="C76" s="452"/>
      <c r="D76" s="452"/>
      <c r="E76" s="452"/>
      <c r="F76" s="453"/>
      <c r="G76" s="433"/>
      <c r="H76" s="434"/>
      <c r="I76" s="434"/>
      <c r="J76" s="418">
        <v>-59.19</v>
      </c>
      <c r="K76" s="419"/>
      <c r="L76" s="419"/>
      <c r="M76" s="418">
        <v>-59.19</v>
      </c>
      <c r="N76" s="419"/>
      <c r="O76" s="419"/>
      <c r="P76" s="418">
        <v>-156.05000000000001</v>
      </c>
      <c r="Q76" s="419"/>
      <c r="R76" s="419"/>
      <c r="S76" s="418">
        <v>-177.16</v>
      </c>
      <c r="T76" s="419"/>
      <c r="U76" s="419"/>
      <c r="V76" s="418">
        <v>-197.61</v>
      </c>
      <c r="W76" s="419"/>
      <c r="X76" s="419"/>
      <c r="Y76" s="418">
        <v>-156.74</v>
      </c>
      <c r="Z76" s="419"/>
      <c r="AA76" s="419"/>
      <c r="AB76" s="418">
        <v>-164.32</v>
      </c>
      <c r="AC76" s="419"/>
      <c r="AD76" s="419"/>
      <c r="AE76" s="418">
        <v>-170.88</v>
      </c>
      <c r="AF76" s="419"/>
      <c r="AG76" s="419"/>
      <c r="AH76" s="418">
        <v>-171.45</v>
      </c>
      <c r="AI76" s="419"/>
      <c r="AJ76" s="419"/>
      <c r="AK76" s="418">
        <v>-170.69</v>
      </c>
      <c r="AL76" s="419"/>
      <c r="AM76" s="419"/>
      <c r="AN76" s="418">
        <v>-171.01</v>
      </c>
      <c r="AO76" s="419"/>
      <c r="AP76" s="419"/>
      <c r="AQ76" s="418">
        <v>-175.68</v>
      </c>
      <c r="AR76" s="419"/>
      <c r="AS76" s="419"/>
      <c r="AT76" s="281"/>
      <c r="AU76" s="282"/>
      <c r="AV76" s="282"/>
    </row>
    <row r="77" spans="1:48">
      <c r="A77" s="3"/>
      <c r="B77" s="451" t="s">
        <v>5</v>
      </c>
      <c r="C77" s="452"/>
      <c r="D77" s="452"/>
      <c r="E77" s="452"/>
      <c r="F77" s="453"/>
      <c r="G77" s="433" t="s">
        <v>93</v>
      </c>
      <c r="H77" s="434"/>
      <c r="I77" s="434"/>
      <c r="J77" s="418">
        <v>-88.81</v>
      </c>
      <c r="K77" s="419"/>
      <c r="L77" s="419"/>
      <c r="M77" s="418">
        <v>-88.81</v>
      </c>
      <c r="N77" s="419"/>
      <c r="O77" s="419"/>
      <c r="P77" s="418">
        <v>-234.09</v>
      </c>
      <c r="Q77" s="419"/>
      <c r="R77" s="419"/>
      <c r="S77" s="418">
        <v>-265.74</v>
      </c>
      <c r="T77" s="419"/>
      <c r="U77" s="419"/>
      <c r="V77" s="418">
        <v>-296.43</v>
      </c>
      <c r="W77" s="419"/>
      <c r="X77" s="419"/>
      <c r="Y77" s="418">
        <v>-235.12</v>
      </c>
      <c r="Z77" s="419"/>
      <c r="AA77" s="419"/>
      <c r="AB77" s="418">
        <v>-246.5</v>
      </c>
      <c r="AC77" s="419"/>
      <c r="AD77" s="419"/>
      <c r="AE77" s="418">
        <v>-256.33</v>
      </c>
      <c r="AF77" s="419"/>
      <c r="AG77" s="419"/>
      <c r="AH77" s="418">
        <v>-257.2</v>
      </c>
      <c r="AI77" s="419"/>
      <c r="AJ77" s="419"/>
      <c r="AK77" s="418">
        <v>-256.07</v>
      </c>
      <c r="AL77" s="419"/>
      <c r="AM77" s="419"/>
      <c r="AN77" s="418">
        <v>-256.55</v>
      </c>
      <c r="AO77" s="419"/>
      <c r="AP77" s="419"/>
      <c r="AQ77" s="418">
        <v>-263.55</v>
      </c>
      <c r="AR77" s="419"/>
      <c r="AS77" s="419"/>
      <c r="AT77" s="281"/>
      <c r="AU77" s="282"/>
      <c r="AV77" s="282"/>
    </row>
    <row r="78" spans="1:48">
      <c r="A78" s="2"/>
      <c r="B78" s="451" t="s">
        <v>6</v>
      </c>
      <c r="C78" s="452"/>
      <c r="D78" s="452"/>
      <c r="E78" s="452"/>
      <c r="F78" s="453"/>
      <c r="G78" s="433"/>
      <c r="H78" s="434"/>
      <c r="I78" s="434"/>
      <c r="J78" s="418">
        <v>-148.03</v>
      </c>
      <c r="K78" s="419"/>
      <c r="L78" s="419"/>
      <c r="M78" s="418">
        <v>-148.03</v>
      </c>
      <c r="N78" s="419"/>
      <c r="O78" s="419"/>
      <c r="P78" s="418">
        <v>-390.14</v>
      </c>
      <c r="Q78" s="419"/>
      <c r="R78" s="419"/>
      <c r="S78" s="418">
        <v>-442.89</v>
      </c>
      <c r="T78" s="419"/>
      <c r="U78" s="419"/>
      <c r="V78" s="418">
        <v>-494.04</v>
      </c>
      <c r="W78" s="419"/>
      <c r="X78" s="419"/>
      <c r="Y78" s="418">
        <v>-391.86</v>
      </c>
      <c r="Z78" s="419"/>
      <c r="AA78" s="419"/>
      <c r="AB78" s="418">
        <v>-410.82</v>
      </c>
      <c r="AC78" s="419"/>
      <c r="AD78" s="419"/>
      <c r="AE78" s="418">
        <v>-427.2</v>
      </c>
      <c r="AF78" s="419"/>
      <c r="AG78" s="419"/>
      <c r="AH78" s="418">
        <v>-428.65</v>
      </c>
      <c r="AI78" s="419"/>
      <c r="AJ78" s="419"/>
      <c r="AK78" s="418">
        <v>-426.77</v>
      </c>
      <c r="AL78" s="419"/>
      <c r="AM78" s="419"/>
      <c r="AN78" s="418">
        <v>-427.55</v>
      </c>
      <c r="AO78" s="419"/>
      <c r="AP78" s="419"/>
      <c r="AQ78" s="418">
        <v>-439.21</v>
      </c>
      <c r="AR78" s="419"/>
      <c r="AS78" s="419"/>
      <c r="AT78" s="281"/>
      <c r="AU78" s="282"/>
      <c r="AV78" s="282"/>
    </row>
    <row r="79" spans="1:48">
      <c r="A79" s="3"/>
      <c r="B79" s="451" t="s">
        <v>7</v>
      </c>
      <c r="C79" s="452"/>
      <c r="D79" s="452"/>
      <c r="E79" s="452"/>
      <c r="F79" s="453"/>
      <c r="G79" s="433"/>
      <c r="H79" s="434"/>
      <c r="I79" s="434"/>
      <c r="J79" s="418">
        <v>-74.010000000000005</v>
      </c>
      <c r="K79" s="419"/>
      <c r="L79" s="419"/>
      <c r="M79" s="418">
        <v>-74.010000000000005</v>
      </c>
      <c r="N79" s="419"/>
      <c r="O79" s="419"/>
      <c r="P79" s="418">
        <v>-195.07</v>
      </c>
      <c r="Q79" s="419"/>
      <c r="R79" s="419"/>
      <c r="S79" s="418">
        <v>-221.45</v>
      </c>
      <c r="T79" s="419"/>
      <c r="U79" s="419"/>
      <c r="V79" s="418">
        <v>-247.01</v>
      </c>
      <c r="W79" s="419"/>
      <c r="X79" s="419"/>
      <c r="Y79" s="418">
        <v>-195.92</v>
      </c>
      <c r="Z79" s="419"/>
      <c r="AA79" s="419"/>
      <c r="AB79" s="418">
        <v>-205.41</v>
      </c>
      <c r="AC79" s="419"/>
      <c r="AD79" s="419"/>
      <c r="AE79" s="418">
        <v>-213.6</v>
      </c>
      <c r="AF79" s="419"/>
      <c r="AG79" s="419"/>
      <c r="AH79" s="418">
        <v>-214.33</v>
      </c>
      <c r="AI79" s="419"/>
      <c r="AJ79" s="419"/>
      <c r="AK79" s="418">
        <v>-213.39</v>
      </c>
      <c r="AL79" s="419"/>
      <c r="AM79" s="419"/>
      <c r="AN79" s="418">
        <v>-213.78</v>
      </c>
      <c r="AO79" s="419"/>
      <c r="AP79" s="419"/>
      <c r="AQ79" s="418">
        <v>-219.61</v>
      </c>
      <c r="AR79" s="419"/>
      <c r="AS79" s="419"/>
      <c r="AT79" s="281"/>
      <c r="AU79" s="282"/>
      <c r="AV79" s="282"/>
    </row>
    <row r="80" spans="1:48">
      <c r="A80" s="3"/>
      <c r="B80" s="451" t="s">
        <v>8</v>
      </c>
      <c r="C80" s="452"/>
      <c r="D80" s="452"/>
      <c r="E80" s="452"/>
      <c r="F80" s="453"/>
      <c r="G80" s="433"/>
      <c r="H80" s="434"/>
      <c r="I80" s="434"/>
      <c r="J80" s="418">
        <v>-44.21</v>
      </c>
      <c r="K80" s="419"/>
      <c r="L80" s="419"/>
      <c r="M80" s="418">
        <v>-44.21</v>
      </c>
      <c r="N80" s="419"/>
      <c r="O80" s="419"/>
      <c r="P80" s="418">
        <v>-116.53</v>
      </c>
      <c r="Q80" s="419"/>
      <c r="R80" s="419"/>
      <c r="S80" s="418">
        <v>-132.29</v>
      </c>
      <c r="T80" s="419"/>
      <c r="U80" s="419"/>
      <c r="V80" s="418">
        <v>-147.56</v>
      </c>
      <c r="W80" s="419"/>
      <c r="X80" s="419"/>
      <c r="Y80" s="418">
        <v>-117.04</v>
      </c>
      <c r="Z80" s="419"/>
      <c r="AA80" s="419"/>
      <c r="AB80" s="418">
        <v>-122.71</v>
      </c>
      <c r="AC80" s="419"/>
      <c r="AD80" s="419"/>
      <c r="AE80" s="418">
        <v>-127.6</v>
      </c>
      <c r="AF80" s="419"/>
      <c r="AG80" s="419"/>
      <c r="AH80" s="418">
        <v>-128.03</v>
      </c>
      <c r="AI80" s="419"/>
      <c r="AJ80" s="419"/>
      <c r="AK80" s="418">
        <v>-127.46</v>
      </c>
      <c r="AL80" s="419"/>
      <c r="AM80" s="419"/>
      <c r="AN80" s="418">
        <v>-127.7</v>
      </c>
      <c r="AO80" s="419"/>
      <c r="AP80" s="419"/>
      <c r="AQ80" s="418">
        <v>-131.19</v>
      </c>
      <c r="AR80" s="419"/>
      <c r="AS80" s="419"/>
      <c r="AT80" s="281"/>
      <c r="AU80" s="282"/>
      <c r="AV80" s="282"/>
    </row>
    <row r="81" spans="1:48">
      <c r="A81" s="3"/>
      <c r="B81" s="451" t="s">
        <v>9</v>
      </c>
      <c r="C81" s="452"/>
      <c r="D81" s="452"/>
      <c r="E81" s="452"/>
      <c r="F81" s="453"/>
      <c r="G81" s="433"/>
      <c r="H81" s="434"/>
      <c r="I81" s="434"/>
      <c r="J81" s="418">
        <v>-88.43</v>
      </c>
      <c r="K81" s="419"/>
      <c r="L81" s="419"/>
      <c r="M81" s="418">
        <v>-88.43</v>
      </c>
      <c r="N81" s="419"/>
      <c r="O81" s="419"/>
      <c r="P81" s="418">
        <v>-233.05</v>
      </c>
      <c r="Q81" s="419"/>
      <c r="R81" s="419"/>
      <c r="S81" s="418">
        <v>-264.57</v>
      </c>
      <c r="T81" s="419"/>
      <c r="U81" s="419"/>
      <c r="V81" s="418">
        <v>-295.12</v>
      </c>
      <c r="W81" s="419"/>
      <c r="X81" s="419"/>
      <c r="Y81" s="418">
        <v>-234.09</v>
      </c>
      <c r="Z81" s="419"/>
      <c r="AA81" s="419"/>
      <c r="AB81" s="418">
        <v>-245.42</v>
      </c>
      <c r="AC81" s="419"/>
      <c r="AD81" s="419"/>
      <c r="AE81" s="418">
        <v>-255.21</v>
      </c>
      <c r="AF81" s="419"/>
      <c r="AG81" s="419"/>
      <c r="AH81" s="418">
        <v>-256.07</v>
      </c>
      <c r="AI81" s="419"/>
      <c r="AJ81" s="419"/>
      <c r="AK81" s="418">
        <v>-254.95</v>
      </c>
      <c r="AL81" s="419"/>
      <c r="AM81" s="419"/>
      <c r="AN81" s="418">
        <v>-255.42</v>
      </c>
      <c r="AO81" s="419"/>
      <c r="AP81" s="419"/>
      <c r="AQ81" s="418">
        <v>-262.39</v>
      </c>
      <c r="AR81" s="419"/>
      <c r="AS81" s="419"/>
      <c r="AT81" s="281"/>
      <c r="AU81" s="282"/>
      <c r="AV81" s="282"/>
    </row>
    <row r="82" spans="1:48">
      <c r="A82" s="23"/>
      <c r="B82" s="451" t="s">
        <v>10</v>
      </c>
      <c r="C82" s="452"/>
      <c r="D82" s="452"/>
      <c r="E82" s="452"/>
      <c r="F82" s="453"/>
      <c r="G82" s="427"/>
      <c r="H82" s="363"/>
      <c r="I82" s="363"/>
      <c r="J82" s="418">
        <v>-44.21</v>
      </c>
      <c r="K82" s="419"/>
      <c r="L82" s="419"/>
      <c r="M82" s="418">
        <v>-44.21</v>
      </c>
      <c r="N82" s="419"/>
      <c r="O82" s="419"/>
      <c r="P82" s="418">
        <v>-116.53</v>
      </c>
      <c r="Q82" s="419"/>
      <c r="R82" s="419"/>
      <c r="S82" s="418">
        <v>-132.29</v>
      </c>
      <c r="T82" s="419"/>
      <c r="U82" s="419"/>
      <c r="V82" s="418">
        <v>-147.56</v>
      </c>
      <c r="W82" s="419"/>
      <c r="X82" s="419"/>
      <c r="Y82" s="418">
        <v>-117.04</v>
      </c>
      <c r="Z82" s="419"/>
      <c r="AA82" s="419"/>
      <c r="AB82" s="418">
        <v>-122.71</v>
      </c>
      <c r="AC82" s="419"/>
      <c r="AD82" s="419"/>
      <c r="AE82" s="418">
        <v>-127.6</v>
      </c>
      <c r="AF82" s="419"/>
      <c r="AG82" s="419"/>
      <c r="AH82" s="418">
        <v>-128.03</v>
      </c>
      <c r="AI82" s="419"/>
      <c r="AJ82" s="419"/>
      <c r="AK82" s="418">
        <v>-127.46</v>
      </c>
      <c r="AL82" s="419"/>
      <c r="AM82" s="419"/>
      <c r="AN82" s="418">
        <v>-127.7</v>
      </c>
      <c r="AO82" s="419"/>
      <c r="AP82" s="419"/>
      <c r="AQ82" s="418">
        <v>-131.19</v>
      </c>
      <c r="AR82" s="419"/>
      <c r="AS82" s="419"/>
      <c r="AT82" s="281"/>
      <c r="AU82" s="282"/>
      <c r="AV82" s="282"/>
    </row>
    <row r="83" spans="1:48">
      <c r="A83" s="444" t="s">
        <v>92</v>
      </c>
      <c r="B83" s="352"/>
      <c r="C83" s="352"/>
      <c r="D83" s="352"/>
      <c r="E83" s="360"/>
      <c r="F83" s="360"/>
      <c r="G83" s="444"/>
      <c r="H83" s="445"/>
      <c r="I83" s="445"/>
      <c r="J83" s="454"/>
      <c r="K83" s="455"/>
      <c r="L83" s="455"/>
      <c r="M83" s="454"/>
      <c r="N83" s="455"/>
      <c r="O83" s="455"/>
      <c r="P83" s="454"/>
      <c r="Q83" s="455"/>
      <c r="R83" s="455"/>
      <c r="S83" s="454"/>
      <c r="T83" s="455"/>
      <c r="U83" s="455"/>
      <c r="V83" s="454"/>
      <c r="W83" s="455"/>
      <c r="X83" s="455"/>
      <c r="Y83" s="454"/>
      <c r="Z83" s="455"/>
      <c r="AA83" s="455"/>
      <c r="AB83" s="454"/>
      <c r="AC83" s="455"/>
      <c r="AD83" s="455"/>
      <c r="AE83" s="454"/>
      <c r="AF83" s="455"/>
      <c r="AG83" s="455"/>
      <c r="AH83" s="454"/>
      <c r="AI83" s="455"/>
      <c r="AJ83" s="455"/>
      <c r="AK83" s="454"/>
      <c r="AL83" s="455"/>
      <c r="AM83" s="455"/>
      <c r="AN83" s="454"/>
      <c r="AO83" s="455"/>
      <c r="AP83" s="455"/>
      <c r="AQ83" s="454"/>
      <c r="AR83" s="455"/>
      <c r="AS83" s="455"/>
      <c r="AT83" s="281"/>
      <c r="AU83" s="282"/>
      <c r="AV83" s="282"/>
    </row>
    <row r="84" spans="1:48">
      <c r="A84" s="2"/>
      <c r="B84" s="451" t="s">
        <v>2</v>
      </c>
      <c r="C84" s="452"/>
      <c r="D84" s="452"/>
      <c r="E84" s="452"/>
      <c r="F84" s="453"/>
      <c r="G84" s="433"/>
      <c r="H84" s="434"/>
      <c r="I84" s="434"/>
      <c r="J84" s="446">
        <f t="shared" ref="J84:J92" si="111">J17*J74</f>
        <v>0</v>
      </c>
      <c r="K84" s="447"/>
      <c r="L84" s="448"/>
      <c r="M84" s="446">
        <f t="shared" ref="M84:M92" si="112">M17*M74</f>
        <v>0</v>
      </c>
      <c r="N84" s="447"/>
      <c r="O84" s="448"/>
      <c r="P84" s="446">
        <f t="shared" ref="P84:P92" si="113">P17*P74</f>
        <v>0</v>
      </c>
      <c r="Q84" s="447"/>
      <c r="R84" s="448"/>
      <c r="S84" s="446">
        <f t="shared" ref="S84:S92" si="114">S17*S74</f>
        <v>0</v>
      </c>
      <c r="T84" s="447"/>
      <c r="U84" s="448"/>
      <c r="V84" s="446">
        <f t="shared" ref="V84:V92" si="115">V17*V74</f>
        <v>0</v>
      </c>
      <c r="W84" s="447"/>
      <c r="X84" s="448"/>
      <c r="Y84" s="446">
        <f t="shared" ref="Y84:Y92" si="116">Y17*Y74</f>
        <v>0</v>
      </c>
      <c r="Z84" s="447"/>
      <c r="AA84" s="448"/>
      <c r="AB84" s="446">
        <f t="shared" ref="AB84:AB92" si="117">AB17*AB74</f>
        <v>0</v>
      </c>
      <c r="AC84" s="447"/>
      <c r="AD84" s="448"/>
      <c r="AE84" s="446">
        <f t="shared" ref="AE84:AE92" si="118">AE17*AE74</f>
        <v>0</v>
      </c>
      <c r="AF84" s="447"/>
      <c r="AG84" s="448"/>
      <c r="AH84" s="446">
        <f t="shared" ref="AH84:AH92" si="119">AH17*AH74</f>
        <v>0</v>
      </c>
      <c r="AI84" s="447"/>
      <c r="AJ84" s="448"/>
      <c r="AK84" s="446">
        <f t="shared" ref="AK84:AK92" si="120">AK17*AK74</f>
        <v>0</v>
      </c>
      <c r="AL84" s="447"/>
      <c r="AM84" s="448"/>
      <c r="AN84" s="446">
        <f t="shared" ref="AN84:AN92" si="121">AN17*AN74</f>
        <v>0</v>
      </c>
      <c r="AO84" s="447"/>
      <c r="AP84" s="448"/>
      <c r="AQ84" s="446">
        <f t="shared" ref="AQ84:AQ92" si="122">AQ17*AQ74</f>
        <v>0</v>
      </c>
      <c r="AR84" s="447"/>
      <c r="AS84" s="448"/>
      <c r="AT84" s="281">
        <f t="shared" ref="AT84:AT93" si="123">SUM(J84:AS84)</f>
        <v>0</v>
      </c>
      <c r="AU84" s="282"/>
      <c r="AV84" s="282"/>
    </row>
    <row r="85" spans="1:48">
      <c r="A85" s="3"/>
      <c r="B85" s="451" t="s">
        <v>3</v>
      </c>
      <c r="C85" s="452"/>
      <c r="D85" s="452"/>
      <c r="E85" s="452"/>
      <c r="F85" s="453"/>
      <c r="G85" s="433"/>
      <c r="H85" s="434"/>
      <c r="I85" s="434"/>
      <c r="J85" s="446">
        <f t="shared" si="111"/>
        <v>0</v>
      </c>
      <c r="K85" s="447"/>
      <c r="L85" s="448"/>
      <c r="M85" s="446">
        <f t="shared" si="112"/>
        <v>0</v>
      </c>
      <c r="N85" s="447"/>
      <c r="O85" s="448"/>
      <c r="P85" s="446">
        <f t="shared" si="113"/>
        <v>0</v>
      </c>
      <c r="Q85" s="447"/>
      <c r="R85" s="448"/>
      <c r="S85" s="446">
        <f t="shared" si="114"/>
        <v>0</v>
      </c>
      <c r="T85" s="447"/>
      <c r="U85" s="448"/>
      <c r="V85" s="446">
        <f t="shared" si="115"/>
        <v>0</v>
      </c>
      <c r="W85" s="447"/>
      <c r="X85" s="448"/>
      <c r="Y85" s="446">
        <f t="shared" si="116"/>
        <v>0</v>
      </c>
      <c r="Z85" s="447"/>
      <c r="AA85" s="448"/>
      <c r="AB85" s="446">
        <f t="shared" si="117"/>
        <v>0</v>
      </c>
      <c r="AC85" s="447"/>
      <c r="AD85" s="448"/>
      <c r="AE85" s="446">
        <f t="shared" si="118"/>
        <v>0</v>
      </c>
      <c r="AF85" s="447"/>
      <c r="AG85" s="448"/>
      <c r="AH85" s="446">
        <f t="shared" si="119"/>
        <v>0</v>
      </c>
      <c r="AI85" s="447"/>
      <c r="AJ85" s="448"/>
      <c r="AK85" s="446">
        <f t="shared" si="120"/>
        <v>0</v>
      </c>
      <c r="AL85" s="447"/>
      <c r="AM85" s="448"/>
      <c r="AN85" s="446">
        <f t="shared" si="121"/>
        <v>0</v>
      </c>
      <c r="AO85" s="447"/>
      <c r="AP85" s="448"/>
      <c r="AQ85" s="446">
        <f t="shared" si="122"/>
        <v>0</v>
      </c>
      <c r="AR85" s="447"/>
      <c r="AS85" s="448"/>
      <c r="AT85" s="281">
        <f t="shared" si="123"/>
        <v>0</v>
      </c>
      <c r="AU85" s="282"/>
      <c r="AV85" s="282"/>
    </row>
    <row r="86" spans="1:48">
      <c r="A86" s="3"/>
      <c r="B86" s="451" t="s">
        <v>4</v>
      </c>
      <c r="C86" s="452"/>
      <c r="D86" s="452"/>
      <c r="E86" s="452"/>
      <c r="F86" s="453"/>
      <c r="G86" s="433"/>
      <c r="H86" s="434"/>
      <c r="I86" s="434"/>
      <c r="J86" s="446">
        <f t="shared" si="111"/>
        <v>0</v>
      </c>
      <c r="K86" s="447"/>
      <c r="L86" s="448"/>
      <c r="M86" s="446">
        <f t="shared" si="112"/>
        <v>0</v>
      </c>
      <c r="N86" s="447"/>
      <c r="O86" s="448"/>
      <c r="P86" s="446">
        <f t="shared" si="113"/>
        <v>0</v>
      </c>
      <c r="Q86" s="447"/>
      <c r="R86" s="448"/>
      <c r="S86" s="446">
        <f t="shared" si="114"/>
        <v>0</v>
      </c>
      <c r="T86" s="447"/>
      <c r="U86" s="448"/>
      <c r="V86" s="446">
        <f t="shared" si="115"/>
        <v>0</v>
      </c>
      <c r="W86" s="447"/>
      <c r="X86" s="448"/>
      <c r="Y86" s="446">
        <f t="shared" si="116"/>
        <v>0</v>
      </c>
      <c r="Z86" s="447"/>
      <c r="AA86" s="448"/>
      <c r="AB86" s="446">
        <f t="shared" si="117"/>
        <v>0</v>
      </c>
      <c r="AC86" s="447"/>
      <c r="AD86" s="448"/>
      <c r="AE86" s="446">
        <f t="shared" si="118"/>
        <v>0</v>
      </c>
      <c r="AF86" s="447"/>
      <c r="AG86" s="448"/>
      <c r="AH86" s="446">
        <f t="shared" si="119"/>
        <v>0</v>
      </c>
      <c r="AI86" s="447"/>
      <c r="AJ86" s="448"/>
      <c r="AK86" s="446">
        <f t="shared" si="120"/>
        <v>0</v>
      </c>
      <c r="AL86" s="447"/>
      <c r="AM86" s="448"/>
      <c r="AN86" s="446">
        <f t="shared" si="121"/>
        <v>0</v>
      </c>
      <c r="AO86" s="447"/>
      <c r="AP86" s="448"/>
      <c r="AQ86" s="446">
        <f t="shared" si="122"/>
        <v>0</v>
      </c>
      <c r="AR86" s="447"/>
      <c r="AS86" s="448"/>
      <c r="AT86" s="281">
        <f t="shared" si="123"/>
        <v>0</v>
      </c>
      <c r="AU86" s="282"/>
      <c r="AV86" s="282"/>
    </row>
    <row r="87" spans="1:48">
      <c r="A87" s="3"/>
      <c r="B87" s="451" t="s">
        <v>5</v>
      </c>
      <c r="C87" s="452"/>
      <c r="D87" s="452"/>
      <c r="E87" s="452"/>
      <c r="F87" s="453"/>
      <c r="G87" s="433" t="s">
        <v>94</v>
      </c>
      <c r="H87" s="434"/>
      <c r="I87" s="434"/>
      <c r="J87" s="446">
        <f t="shared" si="111"/>
        <v>0</v>
      </c>
      <c r="K87" s="447"/>
      <c r="L87" s="448"/>
      <c r="M87" s="446">
        <f t="shared" si="112"/>
        <v>0</v>
      </c>
      <c r="N87" s="447"/>
      <c r="O87" s="448"/>
      <c r="P87" s="446">
        <f t="shared" si="113"/>
        <v>0</v>
      </c>
      <c r="Q87" s="447"/>
      <c r="R87" s="448"/>
      <c r="S87" s="446">
        <f t="shared" si="114"/>
        <v>0</v>
      </c>
      <c r="T87" s="447"/>
      <c r="U87" s="448"/>
      <c r="V87" s="446">
        <f t="shared" si="115"/>
        <v>0</v>
      </c>
      <c r="W87" s="447"/>
      <c r="X87" s="448"/>
      <c r="Y87" s="446">
        <f t="shared" si="116"/>
        <v>0</v>
      </c>
      <c r="Z87" s="447"/>
      <c r="AA87" s="448"/>
      <c r="AB87" s="446">
        <f t="shared" si="117"/>
        <v>0</v>
      </c>
      <c r="AC87" s="447"/>
      <c r="AD87" s="448"/>
      <c r="AE87" s="446">
        <f t="shared" si="118"/>
        <v>0</v>
      </c>
      <c r="AF87" s="447"/>
      <c r="AG87" s="448"/>
      <c r="AH87" s="446">
        <f t="shared" si="119"/>
        <v>0</v>
      </c>
      <c r="AI87" s="447"/>
      <c r="AJ87" s="448"/>
      <c r="AK87" s="446">
        <f t="shared" si="120"/>
        <v>0</v>
      </c>
      <c r="AL87" s="447"/>
      <c r="AM87" s="448"/>
      <c r="AN87" s="446">
        <f t="shared" si="121"/>
        <v>0</v>
      </c>
      <c r="AO87" s="447"/>
      <c r="AP87" s="448"/>
      <c r="AQ87" s="446">
        <f t="shared" si="122"/>
        <v>0</v>
      </c>
      <c r="AR87" s="447"/>
      <c r="AS87" s="448"/>
      <c r="AT87" s="281">
        <f t="shared" si="123"/>
        <v>0</v>
      </c>
      <c r="AU87" s="282"/>
      <c r="AV87" s="282"/>
    </row>
    <row r="88" spans="1:48">
      <c r="A88" s="2"/>
      <c r="B88" s="451" t="s">
        <v>6</v>
      </c>
      <c r="C88" s="452"/>
      <c r="D88" s="452"/>
      <c r="E88" s="452"/>
      <c r="F88" s="453"/>
      <c r="G88" s="433"/>
      <c r="H88" s="434"/>
      <c r="I88" s="434"/>
      <c r="J88" s="446">
        <f t="shared" si="111"/>
        <v>0</v>
      </c>
      <c r="K88" s="447"/>
      <c r="L88" s="448"/>
      <c r="M88" s="446">
        <f t="shared" si="112"/>
        <v>0</v>
      </c>
      <c r="N88" s="447"/>
      <c r="O88" s="448"/>
      <c r="P88" s="446">
        <f t="shared" si="113"/>
        <v>0</v>
      </c>
      <c r="Q88" s="447"/>
      <c r="R88" s="448"/>
      <c r="S88" s="446">
        <f t="shared" si="114"/>
        <v>0</v>
      </c>
      <c r="T88" s="447"/>
      <c r="U88" s="448"/>
      <c r="V88" s="446">
        <f t="shared" si="115"/>
        <v>0</v>
      </c>
      <c r="W88" s="447"/>
      <c r="X88" s="448"/>
      <c r="Y88" s="446">
        <f t="shared" si="116"/>
        <v>0</v>
      </c>
      <c r="Z88" s="447"/>
      <c r="AA88" s="448"/>
      <c r="AB88" s="446">
        <f t="shared" si="117"/>
        <v>0</v>
      </c>
      <c r="AC88" s="447"/>
      <c r="AD88" s="448"/>
      <c r="AE88" s="446">
        <f t="shared" si="118"/>
        <v>0</v>
      </c>
      <c r="AF88" s="447"/>
      <c r="AG88" s="448"/>
      <c r="AH88" s="446">
        <f t="shared" si="119"/>
        <v>0</v>
      </c>
      <c r="AI88" s="447"/>
      <c r="AJ88" s="448"/>
      <c r="AK88" s="446">
        <f t="shared" si="120"/>
        <v>0</v>
      </c>
      <c r="AL88" s="447"/>
      <c r="AM88" s="448"/>
      <c r="AN88" s="446">
        <f t="shared" si="121"/>
        <v>0</v>
      </c>
      <c r="AO88" s="447"/>
      <c r="AP88" s="448"/>
      <c r="AQ88" s="446">
        <f t="shared" si="122"/>
        <v>0</v>
      </c>
      <c r="AR88" s="447"/>
      <c r="AS88" s="448"/>
      <c r="AT88" s="281">
        <f t="shared" si="123"/>
        <v>0</v>
      </c>
      <c r="AU88" s="282"/>
      <c r="AV88" s="282"/>
    </row>
    <row r="89" spans="1:48">
      <c r="A89" s="3"/>
      <c r="B89" s="451" t="s">
        <v>7</v>
      </c>
      <c r="C89" s="452"/>
      <c r="D89" s="452"/>
      <c r="E89" s="452"/>
      <c r="F89" s="453"/>
      <c r="G89" s="433"/>
      <c r="H89" s="434"/>
      <c r="I89" s="434"/>
      <c r="J89" s="446">
        <f t="shared" si="111"/>
        <v>0</v>
      </c>
      <c r="K89" s="447"/>
      <c r="L89" s="448"/>
      <c r="M89" s="446">
        <f t="shared" si="112"/>
        <v>0</v>
      </c>
      <c r="N89" s="447"/>
      <c r="O89" s="448"/>
      <c r="P89" s="446">
        <f t="shared" si="113"/>
        <v>0</v>
      </c>
      <c r="Q89" s="447"/>
      <c r="R89" s="448"/>
      <c r="S89" s="446">
        <f t="shared" si="114"/>
        <v>0</v>
      </c>
      <c r="T89" s="447"/>
      <c r="U89" s="448"/>
      <c r="V89" s="446">
        <f t="shared" si="115"/>
        <v>0</v>
      </c>
      <c r="W89" s="447"/>
      <c r="X89" s="448"/>
      <c r="Y89" s="446">
        <f t="shared" si="116"/>
        <v>0</v>
      </c>
      <c r="Z89" s="447"/>
      <c r="AA89" s="448"/>
      <c r="AB89" s="446">
        <f t="shared" si="117"/>
        <v>0</v>
      </c>
      <c r="AC89" s="447"/>
      <c r="AD89" s="448"/>
      <c r="AE89" s="446">
        <f t="shared" si="118"/>
        <v>0</v>
      </c>
      <c r="AF89" s="447"/>
      <c r="AG89" s="448"/>
      <c r="AH89" s="446">
        <f t="shared" si="119"/>
        <v>0</v>
      </c>
      <c r="AI89" s="447"/>
      <c r="AJ89" s="448"/>
      <c r="AK89" s="446">
        <f t="shared" si="120"/>
        <v>0</v>
      </c>
      <c r="AL89" s="447"/>
      <c r="AM89" s="448"/>
      <c r="AN89" s="446">
        <f t="shared" si="121"/>
        <v>0</v>
      </c>
      <c r="AO89" s="447"/>
      <c r="AP89" s="448"/>
      <c r="AQ89" s="446">
        <f t="shared" si="122"/>
        <v>0</v>
      </c>
      <c r="AR89" s="447"/>
      <c r="AS89" s="448"/>
      <c r="AT89" s="281">
        <f t="shared" si="123"/>
        <v>0</v>
      </c>
      <c r="AU89" s="282"/>
      <c r="AV89" s="282"/>
    </row>
    <row r="90" spans="1:48">
      <c r="A90" s="3"/>
      <c r="B90" s="451" t="s">
        <v>8</v>
      </c>
      <c r="C90" s="452"/>
      <c r="D90" s="452"/>
      <c r="E90" s="452"/>
      <c r="F90" s="453"/>
      <c r="G90" s="433"/>
      <c r="H90" s="434"/>
      <c r="I90" s="434"/>
      <c r="J90" s="446">
        <f t="shared" si="111"/>
        <v>0</v>
      </c>
      <c r="K90" s="447"/>
      <c r="L90" s="448"/>
      <c r="M90" s="446">
        <f t="shared" si="112"/>
        <v>0</v>
      </c>
      <c r="N90" s="447"/>
      <c r="O90" s="448"/>
      <c r="P90" s="446">
        <f t="shared" si="113"/>
        <v>0</v>
      </c>
      <c r="Q90" s="447"/>
      <c r="R90" s="448"/>
      <c r="S90" s="446">
        <f t="shared" si="114"/>
        <v>0</v>
      </c>
      <c r="T90" s="447"/>
      <c r="U90" s="448"/>
      <c r="V90" s="446">
        <f t="shared" si="115"/>
        <v>0</v>
      </c>
      <c r="W90" s="447"/>
      <c r="X90" s="448"/>
      <c r="Y90" s="446">
        <f t="shared" si="116"/>
        <v>0</v>
      </c>
      <c r="Z90" s="447"/>
      <c r="AA90" s="448"/>
      <c r="AB90" s="446">
        <f t="shared" si="117"/>
        <v>0</v>
      </c>
      <c r="AC90" s="447"/>
      <c r="AD90" s="448"/>
      <c r="AE90" s="446">
        <f t="shared" si="118"/>
        <v>0</v>
      </c>
      <c r="AF90" s="447"/>
      <c r="AG90" s="448"/>
      <c r="AH90" s="446">
        <f t="shared" si="119"/>
        <v>0</v>
      </c>
      <c r="AI90" s="447"/>
      <c r="AJ90" s="448"/>
      <c r="AK90" s="446">
        <f t="shared" si="120"/>
        <v>0</v>
      </c>
      <c r="AL90" s="447"/>
      <c r="AM90" s="448"/>
      <c r="AN90" s="446">
        <f t="shared" si="121"/>
        <v>0</v>
      </c>
      <c r="AO90" s="447"/>
      <c r="AP90" s="448"/>
      <c r="AQ90" s="446">
        <f t="shared" si="122"/>
        <v>0</v>
      </c>
      <c r="AR90" s="447"/>
      <c r="AS90" s="448"/>
      <c r="AT90" s="281">
        <f t="shared" si="123"/>
        <v>0</v>
      </c>
      <c r="AU90" s="282"/>
      <c r="AV90" s="282"/>
    </row>
    <row r="91" spans="1:48">
      <c r="A91" s="3"/>
      <c r="B91" s="451" t="s">
        <v>9</v>
      </c>
      <c r="C91" s="452"/>
      <c r="D91" s="452"/>
      <c r="E91" s="452"/>
      <c r="F91" s="453"/>
      <c r="G91" s="433"/>
      <c r="H91" s="434"/>
      <c r="I91" s="434"/>
      <c r="J91" s="446">
        <f t="shared" si="111"/>
        <v>0</v>
      </c>
      <c r="K91" s="447"/>
      <c r="L91" s="448"/>
      <c r="M91" s="446">
        <f t="shared" si="112"/>
        <v>0</v>
      </c>
      <c r="N91" s="447"/>
      <c r="O91" s="448"/>
      <c r="P91" s="446">
        <f t="shared" si="113"/>
        <v>0</v>
      </c>
      <c r="Q91" s="447"/>
      <c r="R91" s="448"/>
      <c r="S91" s="446">
        <f t="shared" si="114"/>
        <v>0</v>
      </c>
      <c r="T91" s="447"/>
      <c r="U91" s="448"/>
      <c r="V91" s="446">
        <f t="shared" si="115"/>
        <v>0</v>
      </c>
      <c r="W91" s="447"/>
      <c r="X91" s="448"/>
      <c r="Y91" s="446">
        <f t="shared" si="116"/>
        <v>0</v>
      </c>
      <c r="Z91" s="447"/>
      <c r="AA91" s="448"/>
      <c r="AB91" s="446">
        <f t="shared" si="117"/>
        <v>0</v>
      </c>
      <c r="AC91" s="447"/>
      <c r="AD91" s="448"/>
      <c r="AE91" s="446">
        <f t="shared" si="118"/>
        <v>0</v>
      </c>
      <c r="AF91" s="447"/>
      <c r="AG91" s="448"/>
      <c r="AH91" s="446">
        <f t="shared" si="119"/>
        <v>0</v>
      </c>
      <c r="AI91" s="447"/>
      <c r="AJ91" s="448"/>
      <c r="AK91" s="446">
        <f t="shared" si="120"/>
        <v>0</v>
      </c>
      <c r="AL91" s="447"/>
      <c r="AM91" s="448"/>
      <c r="AN91" s="446">
        <f t="shared" si="121"/>
        <v>0</v>
      </c>
      <c r="AO91" s="447"/>
      <c r="AP91" s="448"/>
      <c r="AQ91" s="446">
        <f t="shared" si="122"/>
        <v>0</v>
      </c>
      <c r="AR91" s="447"/>
      <c r="AS91" s="448"/>
      <c r="AT91" s="281">
        <f t="shared" si="123"/>
        <v>0</v>
      </c>
      <c r="AU91" s="282"/>
      <c r="AV91" s="282"/>
    </row>
    <row r="92" spans="1:48">
      <c r="A92" s="23"/>
      <c r="B92" s="451" t="s">
        <v>10</v>
      </c>
      <c r="C92" s="452"/>
      <c r="D92" s="452"/>
      <c r="E92" s="452"/>
      <c r="F92" s="453"/>
      <c r="G92" s="433"/>
      <c r="H92" s="434"/>
      <c r="I92" s="434"/>
      <c r="J92" s="446">
        <f t="shared" si="111"/>
        <v>0</v>
      </c>
      <c r="K92" s="447"/>
      <c r="L92" s="448"/>
      <c r="M92" s="446">
        <f t="shared" si="112"/>
        <v>0</v>
      </c>
      <c r="N92" s="447"/>
      <c r="O92" s="448"/>
      <c r="P92" s="446">
        <f t="shared" si="113"/>
        <v>0</v>
      </c>
      <c r="Q92" s="447"/>
      <c r="R92" s="448"/>
      <c r="S92" s="446">
        <f t="shared" si="114"/>
        <v>0</v>
      </c>
      <c r="T92" s="447"/>
      <c r="U92" s="448"/>
      <c r="V92" s="446">
        <f t="shared" si="115"/>
        <v>0</v>
      </c>
      <c r="W92" s="447"/>
      <c r="X92" s="448"/>
      <c r="Y92" s="446">
        <f t="shared" si="116"/>
        <v>0</v>
      </c>
      <c r="Z92" s="447"/>
      <c r="AA92" s="448"/>
      <c r="AB92" s="446">
        <f t="shared" si="117"/>
        <v>0</v>
      </c>
      <c r="AC92" s="447"/>
      <c r="AD92" s="448"/>
      <c r="AE92" s="446">
        <f t="shared" si="118"/>
        <v>0</v>
      </c>
      <c r="AF92" s="447"/>
      <c r="AG92" s="448"/>
      <c r="AH92" s="446">
        <f t="shared" si="119"/>
        <v>0</v>
      </c>
      <c r="AI92" s="447"/>
      <c r="AJ92" s="448"/>
      <c r="AK92" s="446">
        <f t="shared" si="120"/>
        <v>0</v>
      </c>
      <c r="AL92" s="447"/>
      <c r="AM92" s="448"/>
      <c r="AN92" s="446">
        <f t="shared" si="121"/>
        <v>0</v>
      </c>
      <c r="AO92" s="447"/>
      <c r="AP92" s="448"/>
      <c r="AQ92" s="446">
        <f t="shared" si="122"/>
        <v>0</v>
      </c>
      <c r="AR92" s="447"/>
      <c r="AS92" s="448"/>
      <c r="AT92" s="281">
        <f t="shared" si="123"/>
        <v>0</v>
      </c>
      <c r="AU92" s="282"/>
      <c r="AV92" s="282"/>
    </row>
    <row r="93" spans="1:48">
      <c r="A93" s="449" t="s">
        <v>84</v>
      </c>
      <c r="B93" s="197"/>
      <c r="C93" s="197"/>
      <c r="D93" s="197"/>
      <c r="E93" s="197"/>
      <c r="F93" s="450"/>
      <c r="G93" s="427"/>
      <c r="H93" s="363"/>
      <c r="I93" s="363"/>
      <c r="J93" s="418">
        <f>SUM(J84:L92)</f>
        <v>0</v>
      </c>
      <c r="K93" s="419"/>
      <c r="L93" s="419"/>
      <c r="M93" s="418">
        <f>SUM(M84:O92)</f>
        <v>0</v>
      </c>
      <c r="N93" s="419"/>
      <c r="O93" s="419"/>
      <c r="P93" s="418">
        <f t="shared" ref="P93" si="124">SUM(P84:R92)</f>
        <v>0</v>
      </c>
      <c r="Q93" s="419"/>
      <c r="R93" s="419"/>
      <c r="S93" s="418">
        <f t="shared" ref="S93" si="125">SUM(S84:U92)</f>
        <v>0</v>
      </c>
      <c r="T93" s="419"/>
      <c r="U93" s="419"/>
      <c r="V93" s="418">
        <f t="shared" ref="V93" si="126">SUM(V84:X92)</f>
        <v>0</v>
      </c>
      <c r="W93" s="419"/>
      <c r="X93" s="419"/>
      <c r="Y93" s="418">
        <f t="shared" ref="Y93" si="127">SUM(Y84:AA92)</f>
        <v>0</v>
      </c>
      <c r="Z93" s="419"/>
      <c r="AA93" s="419"/>
      <c r="AB93" s="418">
        <f>SUM(AB84:AD92)</f>
        <v>0</v>
      </c>
      <c r="AC93" s="419"/>
      <c r="AD93" s="419"/>
      <c r="AE93" s="418">
        <f t="shared" ref="AE93" si="128">SUM(AE84:AG92)</f>
        <v>0</v>
      </c>
      <c r="AF93" s="419"/>
      <c r="AG93" s="419"/>
      <c r="AH93" s="418">
        <f t="shared" ref="AH93" si="129">SUM(AH84:AJ92)</f>
        <v>0</v>
      </c>
      <c r="AI93" s="419"/>
      <c r="AJ93" s="419"/>
      <c r="AK93" s="418">
        <f t="shared" ref="AK93" si="130">SUM(AK84:AM92)</f>
        <v>0</v>
      </c>
      <c r="AL93" s="419"/>
      <c r="AM93" s="419"/>
      <c r="AN93" s="418">
        <f t="shared" ref="AN93" si="131">SUM(AN84:AP92)</f>
        <v>0</v>
      </c>
      <c r="AO93" s="419"/>
      <c r="AP93" s="419"/>
      <c r="AQ93" s="418">
        <f t="shared" ref="AQ93" si="132">SUM(AQ84:AS92)</f>
        <v>0</v>
      </c>
      <c r="AR93" s="419"/>
      <c r="AS93" s="419"/>
      <c r="AT93" s="281">
        <f t="shared" si="123"/>
        <v>0</v>
      </c>
      <c r="AU93" s="282"/>
      <c r="AV93" s="282"/>
    </row>
    <row r="94" spans="1:48">
      <c r="A94" s="444" t="s">
        <v>95</v>
      </c>
      <c r="B94" s="352"/>
      <c r="C94" s="352"/>
      <c r="D94" s="352"/>
      <c r="E94" s="360"/>
      <c r="F94" s="360"/>
      <c r="G94" s="444"/>
      <c r="H94" s="445"/>
      <c r="I94" s="445"/>
      <c r="J94" s="454"/>
      <c r="K94" s="455"/>
      <c r="L94" s="455"/>
      <c r="M94" s="454"/>
      <c r="N94" s="455"/>
      <c r="O94" s="455"/>
      <c r="P94" s="454"/>
      <c r="Q94" s="455"/>
      <c r="R94" s="455"/>
      <c r="S94" s="454"/>
      <c r="T94" s="455"/>
      <c r="U94" s="455"/>
      <c r="V94" s="454"/>
      <c r="W94" s="455"/>
      <c r="X94" s="455"/>
      <c r="Y94" s="454"/>
      <c r="Z94" s="455"/>
      <c r="AA94" s="455"/>
      <c r="AB94" s="454"/>
      <c r="AC94" s="455"/>
      <c r="AD94" s="455"/>
      <c r="AE94" s="454"/>
      <c r="AF94" s="455"/>
      <c r="AG94" s="455"/>
      <c r="AH94" s="454"/>
      <c r="AI94" s="455"/>
      <c r="AJ94" s="455"/>
      <c r="AK94" s="454"/>
      <c r="AL94" s="455"/>
      <c r="AM94" s="455"/>
      <c r="AN94" s="454"/>
      <c r="AO94" s="455"/>
      <c r="AP94" s="455"/>
      <c r="AQ94" s="454"/>
      <c r="AR94" s="455"/>
      <c r="AS94" s="455"/>
      <c r="AT94" s="281"/>
      <c r="AU94" s="282"/>
      <c r="AV94" s="282"/>
    </row>
    <row r="95" spans="1:48">
      <c r="A95" s="2"/>
      <c r="B95" s="451" t="s">
        <v>2</v>
      </c>
      <c r="C95" s="452"/>
      <c r="D95" s="452"/>
      <c r="E95" s="452"/>
      <c r="F95" s="453"/>
      <c r="G95" s="433"/>
      <c r="H95" s="434"/>
      <c r="I95" s="434"/>
      <c r="J95" s="418">
        <v>-6.39</v>
      </c>
      <c r="K95" s="419"/>
      <c r="L95" s="419"/>
      <c r="M95" s="418">
        <v>-5.05</v>
      </c>
      <c r="N95" s="419"/>
      <c r="O95" s="419"/>
      <c r="P95" s="418">
        <v>-3.72</v>
      </c>
      <c r="Q95" s="419"/>
      <c r="R95" s="419"/>
      <c r="S95" s="418">
        <v>-2.86</v>
      </c>
      <c r="T95" s="419"/>
      <c r="U95" s="419"/>
      <c r="V95" s="418">
        <v>-1.33</v>
      </c>
      <c r="W95" s="419"/>
      <c r="X95" s="419"/>
      <c r="Y95" s="418">
        <v>0.28999999999999998</v>
      </c>
      <c r="Z95" s="419"/>
      <c r="AA95" s="419"/>
      <c r="AB95" s="418">
        <v>2.29</v>
      </c>
      <c r="AC95" s="419"/>
      <c r="AD95" s="419"/>
      <c r="AE95" s="418">
        <v>4.0999999999999996</v>
      </c>
      <c r="AF95" s="419"/>
      <c r="AG95" s="419"/>
      <c r="AH95" s="418">
        <v>6.19</v>
      </c>
      <c r="AI95" s="419"/>
      <c r="AJ95" s="419"/>
      <c r="AK95" s="418">
        <v>9.82</v>
      </c>
      <c r="AL95" s="419"/>
      <c r="AM95" s="419"/>
      <c r="AN95" s="418">
        <v>12.39</v>
      </c>
      <c r="AO95" s="419"/>
      <c r="AP95" s="419"/>
      <c r="AQ95" s="418">
        <v>12.39</v>
      </c>
      <c r="AR95" s="419"/>
      <c r="AS95" s="419"/>
      <c r="AT95" s="281"/>
      <c r="AU95" s="282"/>
      <c r="AV95" s="282"/>
    </row>
    <row r="96" spans="1:48">
      <c r="A96" s="3"/>
      <c r="B96" s="451" t="s">
        <v>3</v>
      </c>
      <c r="C96" s="452"/>
      <c r="D96" s="452"/>
      <c r="E96" s="452"/>
      <c r="F96" s="453"/>
      <c r="G96" s="433"/>
      <c r="H96" s="434"/>
      <c r="I96" s="434"/>
      <c r="J96" s="418">
        <v>-12.76</v>
      </c>
      <c r="K96" s="419"/>
      <c r="L96" s="419"/>
      <c r="M96" s="418">
        <v>-10.1</v>
      </c>
      <c r="N96" s="419"/>
      <c r="O96" s="419"/>
      <c r="P96" s="418">
        <v>-7.43</v>
      </c>
      <c r="Q96" s="419"/>
      <c r="R96" s="419"/>
      <c r="S96" s="418">
        <v>-5.72</v>
      </c>
      <c r="T96" s="419"/>
      <c r="U96" s="419"/>
      <c r="V96" s="418">
        <v>-2.67</v>
      </c>
      <c r="W96" s="419"/>
      <c r="X96" s="419"/>
      <c r="Y96" s="418">
        <v>0.56999999999999995</v>
      </c>
      <c r="Z96" s="419"/>
      <c r="AA96" s="419"/>
      <c r="AB96" s="418">
        <v>4.57</v>
      </c>
      <c r="AC96" s="419"/>
      <c r="AD96" s="419"/>
      <c r="AE96" s="418">
        <v>8.19</v>
      </c>
      <c r="AF96" s="419"/>
      <c r="AG96" s="419"/>
      <c r="AH96" s="418">
        <v>12.38</v>
      </c>
      <c r="AI96" s="419"/>
      <c r="AJ96" s="419"/>
      <c r="AK96" s="418">
        <v>19.62</v>
      </c>
      <c r="AL96" s="419"/>
      <c r="AM96" s="419"/>
      <c r="AN96" s="418">
        <v>24.77</v>
      </c>
      <c r="AO96" s="419"/>
      <c r="AP96" s="419"/>
      <c r="AQ96" s="418">
        <v>24.77</v>
      </c>
      <c r="AR96" s="419"/>
      <c r="AS96" s="419"/>
      <c r="AT96" s="281"/>
      <c r="AU96" s="282"/>
      <c r="AV96" s="282"/>
    </row>
    <row r="97" spans="1:48">
      <c r="A97" s="3"/>
      <c r="B97" s="451" t="s">
        <v>4</v>
      </c>
      <c r="C97" s="452"/>
      <c r="D97" s="452"/>
      <c r="E97" s="452"/>
      <c r="F97" s="453"/>
      <c r="G97" s="433"/>
      <c r="H97" s="434"/>
      <c r="I97" s="434"/>
      <c r="J97" s="418">
        <v>-25.54</v>
      </c>
      <c r="K97" s="419"/>
      <c r="L97" s="419"/>
      <c r="M97" s="418">
        <v>-20.2</v>
      </c>
      <c r="N97" s="419"/>
      <c r="O97" s="419"/>
      <c r="P97" s="418">
        <v>-14.87</v>
      </c>
      <c r="Q97" s="419"/>
      <c r="R97" s="419"/>
      <c r="S97" s="418">
        <v>-11.44</v>
      </c>
      <c r="T97" s="419"/>
      <c r="U97" s="419"/>
      <c r="V97" s="418">
        <v>-5.34</v>
      </c>
      <c r="W97" s="419"/>
      <c r="X97" s="419"/>
      <c r="Y97" s="418">
        <v>1.1399999999999999</v>
      </c>
      <c r="Z97" s="419"/>
      <c r="AA97" s="419"/>
      <c r="AB97" s="418">
        <v>9.15</v>
      </c>
      <c r="AC97" s="419"/>
      <c r="AD97" s="419"/>
      <c r="AE97" s="418">
        <v>16.39</v>
      </c>
      <c r="AF97" s="419"/>
      <c r="AG97" s="419"/>
      <c r="AH97" s="418">
        <v>24.78</v>
      </c>
      <c r="AI97" s="419"/>
      <c r="AJ97" s="419"/>
      <c r="AK97" s="418">
        <v>39.26</v>
      </c>
      <c r="AL97" s="419"/>
      <c r="AM97" s="419"/>
      <c r="AN97" s="418">
        <v>49.56</v>
      </c>
      <c r="AO97" s="419"/>
      <c r="AP97" s="419"/>
      <c r="AQ97" s="418">
        <v>49.56</v>
      </c>
      <c r="AR97" s="419"/>
      <c r="AS97" s="419"/>
      <c r="AT97" s="281"/>
      <c r="AU97" s="282"/>
      <c r="AV97" s="282"/>
    </row>
    <row r="98" spans="1:48">
      <c r="A98" s="3"/>
      <c r="B98" s="451" t="s">
        <v>5</v>
      </c>
      <c r="C98" s="452"/>
      <c r="D98" s="452"/>
      <c r="E98" s="452"/>
      <c r="F98" s="453"/>
      <c r="G98" s="433" t="s">
        <v>38</v>
      </c>
      <c r="H98" s="434"/>
      <c r="I98" s="434"/>
      <c r="J98" s="418">
        <v>-38.299999999999997</v>
      </c>
      <c r="K98" s="419"/>
      <c r="L98" s="419"/>
      <c r="M98" s="418">
        <v>-30.3</v>
      </c>
      <c r="N98" s="419"/>
      <c r="O98" s="419"/>
      <c r="P98" s="418">
        <v>-22.3</v>
      </c>
      <c r="Q98" s="419"/>
      <c r="R98" s="419"/>
      <c r="S98" s="418">
        <v>-17.149999999999999</v>
      </c>
      <c r="T98" s="419"/>
      <c r="U98" s="419"/>
      <c r="V98" s="418">
        <v>-8</v>
      </c>
      <c r="W98" s="419"/>
      <c r="X98" s="419"/>
      <c r="Y98" s="418">
        <v>1.72</v>
      </c>
      <c r="Z98" s="419"/>
      <c r="AA98" s="419"/>
      <c r="AB98" s="418">
        <v>13.72</v>
      </c>
      <c r="AC98" s="419"/>
      <c r="AD98" s="419"/>
      <c r="AE98" s="418">
        <v>24.58</v>
      </c>
      <c r="AF98" s="419"/>
      <c r="AG98" s="419"/>
      <c r="AH98" s="418">
        <v>37.159999999999997</v>
      </c>
      <c r="AI98" s="419"/>
      <c r="AJ98" s="419"/>
      <c r="AK98" s="418">
        <v>58.89</v>
      </c>
      <c r="AL98" s="419"/>
      <c r="AM98" s="419"/>
      <c r="AN98" s="418">
        <v>74.319999999999993</v>
      </c>
      <c r="AO98" s="419"/>
      <c r="AP98" s="419"/>
      <c r="AQ98" s="418">
        <v>74.319999999999993</v>
      </c>
      <c r="AR98" s="419"/>
      <c r="AS98" s="419"/>
      <c r="AT98" s="281"/>
      <c r="AU98" s="282"/>
      <c r="AV98" s="282"/>
    </row>
    <row r="99" spans="1:48">
      <c r="A99" s="2"/>
      <c r="B99" s="451" t="s">
        <v>6</v>
      </c>
      <c r="C99" s="452"/>
      <c r="D99" s="452"/>
      <c r="E99" s="452"/>
      <c r="F99" s="453"/>
      <c r="G99" s="433"/>
      <c r="H99" s="434"/>
      <c r="I99" s="434"/>
      <c r="J99" s="418">
        <v>-63.83</v>
      </c>
      <c r="K99" s="419"/>
      <c r="L99" s="419"/>
      <c r="M99" s="418">
        <v>-50.49</v>
      </c>
      <c r="N99" s="419"/>
      <c r="O99" s="419"/>
      <c r="P99" s="418">
        <v>-37.159999999999997</v>
      </c>
      <c r="Q99" s="419"/>
      <c r="R99" s="419"/>
      <c r="S99" s="418">
        <v>-28.58</v>
      </c>
      <c r="T99" s="419"/>
      <c r="U99" s="419"/>
      <c r="V99" s="418">
        <v>-13.34</v>
      </c>
      <c r="W99" s="419"/>
      <c r="X99" s="419"/>
      <c r="Y99" s="418">
        <v>2.86</v>
      </c>
      <c r="Z99" s="419"/>
      <c r="AA99" s="419"/>
      <c r="AB99" s="418">
        <v>22.86</v>
      </c>
      <c r="AC99" s="419"/>
      <c r="AD99" s="419"/>
      <c r="AE99" s="418">
        <v>40.97</v>
      </c>
      <c r="AF99" s="419"/>
      <c r="AG99" s="419"/>
      <c r="AH99" s="418">
        <v>61.93</v>
      </c>
      <c r="AI99" s="419"/>
      <c r="AJ99" s="419"/>
      <c r="AK99" s="418">
        <v>98.13</v>
      </c>
      <c r="AL99" s="419"/>
      <c r="AM99" s="419"/>
      <c r="AN99" s="418">
        <v>123.85</v>
      </c>
      <c r="AO99" s="419"/>
      <c r="AP99" s="419"/>
      <c r="AQ99" s="418">
        <v>123.85</v>
      </c>
      <c r="AR99" s="419"/>
      <c r="AS99" s="419"/>
      <c r="AT99" s="281"/>
      <c r="AU99" s="282"/>
      <c r="AV99" s="282"/>
    </row>
    <row r="100" spans="1:48">
      <c r="A100" s="3"/>
      <c r="B100" s="451" t="s">
        <v>7</v>
      </c>
      <c r="C100" s="452"/>
      <c r="D100" s="452"/>
      <c r="E100" s="452"/>
      <c r="F100" s="453"/>
      <c r="G100" s="433"/>
      <c r="H100" s="434"/>
      <c r="I100" s="434"/>
      <c r="J100" s="418">
        <v>-31.92</v>
      </c>
      <c r="K100" s="419"/>
      <c r="L100" s="419"/>
      <c r="M100" s="418">
        <v>-25.25</v>
      </c>
      <c r="N100" s="419"/>
      <c r="O100" s="419"/>
      <c r="P100" s="418">
        <v>-18.579999999999998</v>
      </c>
      <c r="Q100" s="419"/>
      <c r="R100" s="419"/>
      <c r="S100" s="418">
        <v>-14.29</v>
      </c>
      <c r="T100" s="419"/>
      <c r="U100" s="419"/>
      <c r="V100" s="418">
        <v>-6.67</v>
      </c>
      <c r="W100" s="419"/>
      <c r="X100" s="419"/>
      <c r="Y100" s="418">
        <v>1.43</v>
      </c>
      <c r="Z100" s="419"/>
      <c r="AA100" s="419"/>
      <c r="AB100" s="418">
        <v>11.43</v>
      </c>
      <c r="AC100" s="419"/>
      <c r="AD100" s="419"/>
      <c r="AE100" s="418">
        <v>20.49</v>
      </c>
      <c r="AF100" s="419"/>
      <c r="AG100" s="419"/>
      <c r="AH100" s="418">
        <v>30.97</v>
      </c>
      <c r="AI100" s="419"/>
      <c r="AJ100" s="419"/>
      <c r="AK100" s="418">
        <v>49.07</v>
      </c>
      <c r="AL100" s="419"/>
      <c r="AM100" s="419"/>
      <c r="AN100" s="418">
        <v>61.93</v>
      </c>
      <c r="AO100" s="419"/>
      <c r="AP100" s="419"/>
      <c r="AQ100" s="418">
        <v>61.93</v>
      </c>
      <c r="AR100" s="419"/>
      <c r="AS100" s="419"/>
      <c r="AT100" s="281"/>
      <c r="AU100" s="282"/>
      <c r="AV100" s="282"/>
    </row>
    <row r="101" spans="1:48">
      <c r="A101" s="3"/>
      <c r="B101" s="451" t="s">
        <v>8</v>
      </c>
      <c r="C101" s="452"/>
      <c r="D101" s="452"/>
      <c r="E101" s="452"/>
      <c r="F101" s="453"/>
      <c r="G101" s="433"/>
      <c r="H101" s="434"/>
      <c r="I101" s="434"/>
      <c r="J101" s="418">
        <v>-19.07</v>
      </c>
      <c r="K101" s="419"/>
      <c r="L101" s="419"/>
      <c r="M101" s="418">
        <v>-15.08</v>
      </c>
      <c r="N101" s="419"/>
      <c r="O101" s="419"/>
      <c r="P101" s="418">
        <v>-11.1</v>
      </c>
      <c r="Q101" s="419"/>
      <c r="R101" s="419"/>
      <c r="S101" s="418">
        <v>-8.5399999999999991</v>
      </c>
      <c r="T101" s="419"/>
      <c r="U101" s="419"/>
      <c r="V101" s="418">
        <v>-3.98</v>
      </c>
      <c r="W101" s="419"/>
      <c r="X101" s="419"/>
      <c r="Y101" s="418">
        <v>0.85</v>
      </c>
      <c r="Z101" s="419"/>
      <c r="AA101" s="419"/>
      <c r="AB101" s="418">
        <v>6.83</v>
      </c>
      <c r="AC101" s="419"/>
      <c r="AD101" s="419"/>
      <c r="AE101" s="418">
        <v>12.24</v>
      </c>
      <c r="AF101" s="419"/>
      <c r="AG101" s="419"/>
      <c r="AH101" s="418">
        <v>18.5</v>
      </c>
      <c r="AI101" s="419"/>
      <c r="AJ101" s="419"/>
      <c r="AK101" s="418">
        <v>29.31</v>
      </c>
      <c r="AL101" s="419"/>
      <c r="AM101" s="419"/>
      <c r="AN101" s="418">
        <v>37</v>
      </c>
      <c r="AO101" s="419"/>
      <c r="AP101" s="419"/>
      <c r="AQ101" s="418">
        <v>37</v>
      </c>
      <c r="AR101" s="419"/>
      <c r="AS101" s="419"/>
      <c r="AT101" s="281"/>
      <c r="AU101" s="282"/>
      <c r="AV101" s="282"/>
    </row>
    <row r="102" spans="1:48">
      <c r="A102" s="3"/>
      <c r="B102" s="451" t="s">
        <v>9</v>
      </c>
      <c r="C102" s="452"/>
      <c r="D102" s="452"/>
      <c r="E102" s="452"/>
      <c r="F102" s="453"/>
      <c r="G102" s="433"/>
      <c r="H102" s="434"/>
      <c r="I102" s="434"/>
      <c r="J102" s="418">
        <v>-38.130000000000003</v>
      </c>
      <c r="K102" s="419"/>
      <c r="L102" s="419"/>
      <c r="M102" s="418">
        <v>-30.16</v>
      </c>
      <c r="N102" s="419"/>
      <c r="O102" s="419"/>
      <c r="P102" s="418">
        <v>-22.19</v>
      </c>
      <c r="Q102" s="419"/>
      <c r="R102" s="419"/>
      <c r="S102" s="418">
        <v>-17.07</v>
      </c>
      <c r="T102" s="419"/>
      <c r="U102" s="419"/>
      <c r="V102" s="418">
        <v>-7.97</v>
      </c>
      <c r="W102" s="419"/>
      <c r="X102" s="419"/>
      <c r="Y102" s="418">
        <v>1.71</v>
      </c>
      <c r="Z102" s="419"/>
      <c r="AA102" s="419"/>
      <c r="AB102" s="418">
        <v>13.66</v>
      </c>
      <c r="AC102" s="419"/>
      <c r="AD102" s="419"/>
      <c r="AE102" s="418">
        <v>24.47</v>
      </c>
      <c r="AF102" s="419"/>
      <c r="AG102" s="419"/>
      <c r="AH102" s="418">
        <v>36.99</v>
      </c>
      <c r="AI102" s="419"/>
      <c r="AJ102" s="419"/>
      <c r="AK102" s="418">
        <v>58.62</v>
      </c>
      <c r="AL102" s="419"/>
      <c r="AM102" s="419"/>
      <c r="AN102" s="418">
        <v>73.98</v>
      </c>
      <c r="AO102" s="419"/>
      <c r="AP102" s="419"/>
      <c r="AQ102" s="418">
        <v>73.98</v>
      </c>
      <c r="AR102" s="419"/>
      <c r="AS102" s="419"/>
      <c r="AT102" s="281"/>
      <c r="AU102" s="282"/>
      <c r="AV102" s="282"/>
    </row>
    <row r="103" spans="1:48">
      <c r="A103" s="23"/>
      <c r="B103" s="451" t="s">
        <v>10</v>
      </c>
      <c r="C103" s="452"/>
      <c r="D103" s="452"/>
      <c r="E103" s="452"/>
      <c r="F103" s="453"/>
      <c r="G103" s="427"/>
      <c r="H103" s="363"/>
      <c r="I103" s="363"/>
      <c r="J103" s="418">
        <v>-19.07</v>
      </c>
      <c r="K103" s="419"/>
      <c r="L103" s="419"/>
      <c r="M103" s="418">
        <v>-15.08</v>
      </c>
      <c r="N103" s="419"/>
      <c r="O103" s="419"/>
      <c r="P103" s="418">
        <v>-11.1</v>
      </c>
      <c r="Q103" s="419"/>
      <c r="R103" s="419"/>
      <c r="S103" s="418">
        <v>-8.5399999999999991</v>
      </c>
      <c r="T103" s="419"/>
      <c r="U103" s="419"/>
      <c r="V103" s="418">
        <v>-3.98</v>
      </c>
      <c r="W103" s="419"/>
      <c r="X103" s="419"/>
      <c r="Y103" s="418">
        <v>0.85</v>
      </c>
      <c r="Z103" s="419"/>
      <c r="AA103" s="419"/>
      <c r="AB103" s="418">
        <v>6.83</v>
      </c>
      <c r="AC103" s="419"/>
      <c r="AD103" s="419"/>
      <c r="AE103" s="418">
        <v>12.24</v>
      </c>
      <c r="AF103" s="419"/>
      <c r="AG103" s="419"/>
      <c r="AH103" s="418">
        <v>18.5</v>
      </c>
      <c r="AI103" s="419"/>
      <c r="AJ103" s="419"/>
      <c r="AK103" s="418">
        <v>29.31</v>
      </c>
      <c r="AL103" s="419"/>
      <c r="AM103" s="419"/>
      <c r="AN103" s="418">
        <v>37</v>
      </c>
      <c r="AO103" s="419"/>
      <c r="AP103" s="419"/>
      <c r="AQ103" s="418">
        <v>37</v>
      </c>
      <c r="AR103" s="419"/>
      <c r="AS103" s="419"/>
      <c r="AT103" s="281"/>
      <c r="AU103" s="282"/>
      <c r="AV103" s="282"/>
    </row>
    <row r="104" spans="1:48">
      <c r="A104" s="444" t="s">
        <v>96</v>
      </c>
      <c r="B104" s="352"/>
      <c r="C104" s="352"/>
      <c r="D104" s="352"/>
      <c r="E104" s="360"/>
      <c r="F104" s="360"/>
      <c r="G104" s="444"/>
      <c r="H104" s="445"/>
      <c r="I104" s="445"/>
      <c r="J104" s="454"/>
      <c r="K104" s="455"/>
      <c r="L104" s="455"/>
      <c r="M104" s="454"/>
      <c r="N104" s="455"/>
      <c r="O104" s="455"/>
      <c r="P104" s="454"/>
      <c r="Q104" s="455"/>
      <c r="R104" s="455"/>
      <c r="S104" s="454"/>
      <c r="T104" s="455"/>
      <c r="U104" s="455"/>
      <c r="V104" s="454"/>
      <c r="W104" s="455"/>
      <c r="X104" s="455"/>
      <c r="Y104" s="454"/>
      <c r="Z104" s="455"/>
      <c r="AA104" s="455"/>
      <c r="AB104" s="454"/>
      <c r="AC104" s="455"/>
      <c r="AD104" s="455"/>
      <c r="AE104" s="454"/>
      <c r="AF104" s="455"/>
      <c r="AG104" s="455"/>
      <c r="AH104" s="454"/>
      <c r="AI104" s="455"/>
      <c r="AJ104" s="455"/>
      <c r="AK104" s="454"/>
      <c r="AL104" s="455"/>
      <c r="AM104" s="455"/>
      <c r="AN104" s="454"/>
      <c r="AO104" s="455"/>
      <c r="AP104" s="455"/>
      <c r="AQ104" s="454"/>
      <c r="AR104" s="455"/>
      <c r="AS104" s="455"/>
      <c r="AT104" s="281"/>
      <c r="AU104" s="282"/>
      <c r="AV104" s="282"/>
    </row>
    <row r="105" spans="1:48">
      <c r="A105" s="2"/>
      <c r="B105" s="451" t="s">
        <v>2</v>
      </c>
      <c r="C105" s="452"/>
      <c r="D105" s="452"/>
      <c r="E105" s="452"/>
      <c r="F105" s="453"/>
      <c r="G105" s="433"/>
      <c r="H105" s="434"/>
      <c r="I105" s="434"/>
      <c r="J105" s="446">
        <f t="shared" ref="J105:J113" si="133">J17*J95</f>
        <v>0</v>
      </c>
      <c r="K105" s="447"/>
      <c r="L105" s="448"/>
      <c r="M105" s="446">
        <f t="shared" ref="M105:M113" si="134">M17*M95</f>
        <v>0</v>
      </c>
      <c r="N105" s="447"/>
      <c r="O105" s="448"/>
      <c r="P105" s="446">
        <f t="shared" ref="P105:P113" si="135">P17*P95</f>
        <v>0</v>
      </c>
      <c r="Q105" s="447"/>
      <c r="R105" s="448"/>
      <c r="S105" s="446">
        <f t="shared" ref="S105:S113" si="136">S17*S95</f>
        <v>0</v>
      </c>
      <c r="T105" s="447"/>
      <c r="U105" s="448"/>
      <c r="V105" s="446">
        <f t="shared" ref="V105:V113" si="137">V17*V95</f>
        <v>0</v>
      </c>
      <c r="W105" s="447"/>
      <c r="X105" s="448"/>
      <c r="Y105" s="446">
        <f t="shared" ref="Y105:Y113" si="138">Y17*Y95</f>
        <v>0</v>
      </c>
      <c r="Z105" s="447"/>
      <c r="AA105" s="448"/>
      <c r="AB105" s="446">
        <f t="shared" ref="AB105:AB113" si="139">AB17*AB95</f>
        <v>0</v>
      </c>
      <c r="AC105" s="447"/>
      <c r="AD105" s="448"/>
      <c r="AE105" s="446">
        <f t="shared" ref="AE105:AE113" si="140">AE17*AE95</f>
        <v>0</v>
      </c>
      <c r="AF105" s="447"/>
      <c r="AG105" s="448"/>
      <c r="AH105" s="446">
        <f t="shared" ref="AH105:AH113" si="141">AH17*AH95</f>
        <v>0</v>
      </c>
      <c r="AI105" s="447"/>
      <c r="AJ105" s="448"/>
      <c r="AK105" s="446">
        <f t="shared" ref="AK105:AK113" si="142">AK17*AK95</f>
        <v>0</v>
      </c>
      <c r="AL105" s="447"/>
      <c r="AM105" s="448"/>
      <c r="AN105" s="446">
        <f t="shared" ref="AN105:AN113" si="143">AN17*AN95</f>
        <v>0</v>
      </c>
      <c r="AO105" s="447"/>
      <c r="AP105" s="448"/>
      <c r="AQ105" s="446">
        <f t="shared" ref="AQ105:AQ113" si="144">AQ17*AQ95</f>
        <v>0</v>
      </c>
      <c r="AR105" s="447"/>
      <c r="AS105" s="448"/>
      <c r="AT105" s="281">
        <f t="shared" ref="AT105:AT114" si="145">SUM(J105:AS105)</f>
        <v>0</v>
      </c>
      <c r="AU105" s="282"/>
      <c r="AV105" s="282"/>
    </row>
    <row r="106" spans="1:48">
      <c r="A106" s="3"/>
      <c r="B106" s="451" t="s">
        <v>3</v>
      </c>
      <c r="C106" s="452"/>
      <c r="D106" s="452"/>
      <c r="E106" s="452"/>
      <c r="F106" s="453"/>
      <c r="G106" s="433"/>
      <c r="H106" s="434"/>
      <c r="I106" s="434"/>
      <c r="J106" s="446">
        <f t="shared" si="133"/>
        <v>0</v>
      </c>
      <c r="K106" s="447"/>
      <c r="L106" s="448"/>
      <c r="M106" s="446">
        <f t="shared" si="134"/>
        <v>0</v>
      </c>
      <c r="N106" s="447"/>
      <c r="O106" s="448"/>
      <c r="P106" s="446">
        <f t="shared" si="135"/>
        <v>0</v>
      </c>
      <c r="Q106" s="447"/>
      <c r="R106" s="448"/>
      <c r="S106" s="446">
        <f t="shared" si="136"/>
        <v>0</v>
      </c>
      <c r="T106" s="447"/>
      <c r="U106" s="448"/>
      <c r="V106" s="446">
        <f t="shared" si="137"/>
        <v>0</v>
      </c>
      <c r="W106" s="447"/>
      <c r="X106" s="448"/>
      <c r="Y106" s="446">
        <f t="shared" si="138"/>
        <v>0</v>
      </c>
      <c r="Z106" s="447"/>
      <c r="AA106" s="448"/>
      <c r="AB106" s="446">
        <f t="shared" si="139"/>
        <v>0</v>
      </c>
      <c r="AC106" s="447"/>
      <c r="AD106" s="448"/>
      <c r="AE106" s="446">
        <f t="shared" si="140"/>
        <v>0</v>
      </c>
      <c r="AF106" s="447"/>
      <c r="AG106" s="448"/>
      <c r="AH106" s="446">
        <f t="shared" si="141"/>
        <v>0</v>
      </c>
      <c r="AI106" s="447"/>
      <c r="AJ106" s="448"/>
      <c r="AK106" s="446">
        <f t="shared" si="142"/>
        <v>0</v>
      </c>
      <c r="AL106" s="447"/>
      <c r="AM106" s="448"/>
      <c r="AN106" s="446">
        <f t="shared" si="143"/>
        <v>0</v>
      </c>
      <c r="AO106" s="447"/>
      <c r="AP106" s="448"/>
      <c r="AQ106" s="446">
        <f t="shared" si="144"/>
        <v>0</v>
      </c>
      <c r="AR106" s="447"/>
      <c r="AS106" s="448"/>
      <c r="AT106" s="281">
        <f t="shared" si="145"/>
        <v>0</v>
      </c>
      <c r="AU106" s="282"/>
      <c r="AV106" s="282"/>
    </row>
    <row r="107" spans="1:48">
      <c r="A107" s="3"/>
      <c r="B107" s="451" t="s">
        <v>4</v>
      </c>
      <c r="C107" s="452"/>
      <c r="D107" s="452"/>
      <c r="E107" s="452"/>
      <c r="F107" s="453"/>
      <c r="G107" s="433"/>
      <c r="H107" s="434"/>
      <c r="I107" s="434"/>
      <c r="J107" s="446">
        <f t="shared" si="133"/>
        <v>0</v>
      </c>
      <c r="K107" s="447"/>
      <c r="L107" s="448"/>
      <c r="M107" s="446">
        <f t="shared" si="134"/>
        <v>0</v>
      </c>
      <c r="N107" s="447"/>
      <c r="O107" s="448"/>
      <c r="P107" s="446">
        <f t="shared" si="135"/>
        <v>0</v>
      </c>
      <c r="Q107" s="447"/>
      <c r="R107" s="448"/>
      <c r="S107" s="446">
        <f t="shared" si="136"/>
        <v>0</v>
      </c>
      <c r="T107" s="447"/>
      <c r="U107" s="448"/>
      <c r="V107" s="446">
        <f t="shared" si="137"/>
        <v>0</v>
      </c>
      <c r="W107" s="447"/>
      <c r="X107" s="448"/>
      <c r="Y107" s="446">
        <f t="shared" si="138"/>
        <v>0</v>
      </c>
      <c r="Z107" s="447"/>
      <c r="AA107" s="448"/>
      <c r="AB107" s="446">
        <f t="shared" si="139"/>
        <v>0</v>
      </c>
      <c r="AC107" s="447"/>
      <c r="AD107" s="448"/>
      <c r="AE107" s="446">
        <f t="shared" si="140"/>
        <v>0</v>
      </c>
      <c r="AF107" s="447"/>
      <c r="AG107" s="448"/>
      <c r="AH107" s="446">
        <f t="shared" si="141"/>
        <v>0</v>
      </c>
      <c r="AI107" s="447"/>
      <c r="AJ107" s="448"/>
      <c r="AK107" s="446">
        <f t="shared" si="142"/>
        <v>0</v>
      </c>
      <c r="AL107" s="447"/>
      <c r="AM107" s="448"/>
      <c r="AN107" s="446">
        <f t="shared" si="143"/>
        <v>0</v>
      </c>
      <c r="AO107" s="447"/>
      <c r="AP107" s="448"/>
      <c r="AQ107" s="446">
        <f t="shared" si="144"/>
        <v>0</v>
      </c>
      <c r="AR107" s="447"/>
      <c r="AS107" s="448"/>
      <c r="AT107" s="281">
        <f t="shared" si="145"/>
        <v>0</v>
      </c>
      <c r="AU107" s="282"/>
      <c r="AV107" s="282"/>
    </row>
    <row r="108" spans="1:48">
      <c r="A108" s="3"/>
      <c r="B108" s="451" t="s">
        <v>5</v>
      </c>
      <c r="C108" s="452"/>
      <c r="D108" s="452"/>
      <c r="E108" s="452"/>
      <c r="F108" s="453"/>
      <c r="G108" s="433" t="s">
        <v>97</v>
      </c>
      <c r="H108" s="434"/>
      <c r="I108" s="434"/>
      <c r="J108" s="446">
        <f t="shared" si="133"/>
        <v>0</v>
      </c>
      <c r="K108" s="447"/>
      <c r="L108" s="448"/>
      <c r="M108" s="446">
        <f t="shared" si="134"/>
        <v>0</v>
      </c>
      <c r="N108" s="447"/>
      <c r="O108" s="448"/>
      <c r="P108" s="446">
        <f t="shared" si="135"/>
        <v>0</v>
      </c>
      <c r="Q108" s="447"/>
      <c r="R108" s="448"/>
      <c r="S108" s="446">
        <f t="shared" si="136"/>
        <v>0</v>
      </c>
      <c r="T108" s="447"/>
      <c r="U108" s="448"/>
      <c r="V108" s="446">
        <f t="shared" si="137"/>
        <v>0</v>
      </c>
      <c r="W108" s="447"/>
      <c r="X108" s="448"/>
      <c r="Y108" s="446">
        <f t="shared" si="138"/>
        <v>0</v>
      </c>
      <c r="Z108" s="447"/>
      <c r="AA108" s="448"/>
      <c r="AB108" s="446">
        <f t="shared" si="139"/>
        <v>0</v>
      </c>
      <c r="AC108" s="447"/>
      <c r="AD108" s="448"/>
      <c r="AE108" s="446">
        <f t="shared" si="140"/>
        <v>0</v>
      </c>
      <c r="AF108" s="447"/>
      <c r="AG108" s="448"/>
      <c r="AH108" s="446">
        <f t="shared" si="141"/>
        <v>0</v>
      </c>
      <c r="AI108" s="447"/>
      <c r="AJ108" s="448"/>
      <c r="AK108" s="446">
        <f t="shared" si="142"/>
        <v>0</v>
      </c>
      <c r="AL108" s="447"/>
      <c r="AM108" s="448"/>
      <c r="AN108" s="446">
        <f t="shared" si="143"/>
        <v>0</v>
      </c>
      <c r="AO108" s="447"/>
      <c r="AP108" s="448"/>
      <c r="AQ108" s="446">
        <f t="shared" si="144"/>
        <v>0</v>
      </c>
      <c r="AR108" s="447"/>
      <c r="AS108" s="448"/>
      <c r="AT108" s="281">
        <f t="shared" si="145"/>
        <v>0</v>
      </c>
      <c r="AU108" s="282"/>
      <c r="AV108" s="282"/>
    </row>
    <row r="109" spans="1:48">
      <c r="A109" s="2"/>
      <c r="B109" s="451" t="s">
        <v>6</v>
      </c>
      <c r="C109" s="452"/>
      <c r="D109" s="452"/>
      <c r="E109" s="452"/>
      <c r="F109" s="453"/>
      <c r="G109" s="433"/>
      <c r="H109" s="434"/>
      <c r="I109" s="434"/>
      <c r="J109" s="446">
        <f t="shared" si="133"/>
        <v>0</v>
      </c>
      <c r="K109" s="447"/>
      <c r="L109" s="448"/>
      <c r="M109" s="446">
        <f t="shared" si="134"/>
        <v>0</v>
      </c>
      <c r="N109" s="447"/>
      <c r="O109" s="448"/>
      <c r="P109" s="446">
        <f t="shared" si="135"/>
        <v>0</v>
      </c>
      <c r="Q109" s="447"/>
      <c r="R109" s="448"/>
      <c r="S109" s="446">
        <f t="shared" si="136"/>
        <v>0</v>
      </c>
      <c r="T109" s="447"/>
      <c r="U109" s="448"/>
      <c r="V109" s="446">
        <f t="shared" si="137"/>
        <v>0</v>
      </c>
      <c r="W109" s="447"/>
      <c r="X109" s="448"/>
      <c r="Y109" s="446">
        <f t="shared" si="138"/>
        <v>0</v>
      </c>
      <c r="Z109" s="447"/>
      <c r="AA109" s="448"/>
      <c r="AB109" s="446">
        <f t="shared" si="139"/>
        <v>0</v>
      </c>
      <c r="AC109" s="447"/>
      <c r="AD109" s="448"/>
      <c r="AE109" s="446">
        <f t="shared" si="140"/>
        <v>0</v>
      </c>
      <c r="AF109" s="447"/>
      <c r="AG109" s="448"/>
      <c r="AH109" s="446">
        <f t="shared" si="141"/>
        <v>0</v>
      </c>
      <c r="AI109" s="447"/>
      <c r="AJ109" s="448"/>
      <c r="AK109" s="446">
        <f t="shared" si="142"/>
        <v>0</v>
      </c>
      <c r="AL109" s="447"/>
      <c r="AM109" s="448"/>
      <c r="AN109" s="446">
        <f t="shared" si="143"/>
        <v>0</v>
      </c>
      <c r="AO109" s="447"/>
      <c r="AP109" s="448"/>
      <c r="AQ109" s="446">
        <f t="shared" si="144"/>
        <v>0</v>
      </c>
      <c r="AR109" s="447"/>
      <c r="AS109" s="448"/>
      <c r="AT109" s="281">
        <f t="shared" si="145"/>
        <v>0</v>
      </c>
      <c r="AU109" s="282"/>
      <c r="AV109" s="282"/>
    </row>
    <row r="110" spans="1:48">
      <c r="A110" s="3"/>
      <c r="B110" s="451" t="s">
        <v>7</v>
      </c>
      <c r="C110" s="452"/>
      <c r="D110" s="452"/>
      <c r="E110" s="452"/>
      <c r="F110" s="453"/>
      <c r="G110" s="433"/>
      <c r="H110" s="434"/>
      <c r="I110" s="434"/>
      <c r="J110" s="446">
        <f t="shared" si="133"/>
        <v>0</v>
      </c>
      <c r="K110" s="447"/>
      <c r="L110" s="448"/>
      <c r="M110" s="446">
        <f t="shared" si="134"/>
        <v>0</v>
      </c>
      <c r="N110" s="447"/>
      <c r="O110" s="448"/>
      <c r="P110" s="446">
        <f t="shared" si="135"/>
        <v>0</v>
      </c>
      <c r="Q110" s="447"/>
      <c r="R110" s="448"/>
      <c r="S110" s="446">
        <f t="shared" si="136"/>
        <v>0</v>
      </c>
      <c r="T110" s="447"/>
      <c r="U110" s="448"/>
      <c r="V110" s="446">
        <f t="shared" si="137"/>
        <v>0</v>
      </c>
      <c r="W110" s="447"/>
      <c r="X110" s="448"/>
      <c r="Y110" s="446">
        <f t="shared" si="138"/>
        <v>0</v>
      </c>
      <c r="Z110" s="447"/>
      <c r="AA110" s="448"/>
      <c r="AB110" s="446">
        <f t="shared" si="139"/>
        <v>0</v>
      </c>
      <c r="AC110" s="447"/>
      <c r="AD110" s="448"/>
      <c r="AE110" s="446">
        <f t="shared" si="140"/>
        <v>0</v>
      </c>
      <c r="AF110" s="447"/>
      <c r="AG110" s="448"/>
      <c r="AH110" s="446">
        <f t="shared" si="141"/>
        <v>0</v>
      </c>
      <c r="AI110" s="447"/>
      <c r="AJ110" s="448"/>
      <c r="AK110" s="446">
        <f t="shared" si="142"/>
        <v>0</v>
      </c>
      <c r="AL110" s="447"/>
      <c r="AM110" s="448"/>
      <c r="AN110" s="446">
        <f t="shared" si="143"/>
        <v>0</v>
      </c>
      <c r="AO110" s="447"/>
      <c r="AP110" s="448"/>
      <c r="AQ110" s="446">
        <f t="shared" si="144"/>
        <v>0</v>
      </c>
      <c r="AR110" s="447"/>
      <c r="AS110" s="448"/>
      <c r="AT110" s="281">
        <f t="shared" si="145"/>
        <v>0</v>
      </c>
      <c r="AU110" s="282"/>
      <c r="AV110" s="282"/>
    </row>
    <row r="111" spans="1:48">
      <c r="A111" s="3"/>
      <c r="B111" s="451" t="s">
        <v>8</v>
      </c>
      <c r="C111" s="452"/>
      <c r="D111" s="452"/>
      <c r="E111" s="452"/>
      <c r="F111" s="453"/>
      <c r="G111" s="433"/>
      <c r="H111" s="434"/>
      <c r="I111" s="434"/>
      <c r="J111" s="446">
        <f t="shared" si="133"/>
        <v>0</v>
      </c>
      <c r="K111" s="447"/>
      <c r="L111" s="448"/>
      <c r="M111" s="446">
        <f t="shared" si="134"/>
        <v>0</v>
      </c>
      <c r="N111" s="447"/>
      <c r="O111" s="448"/>
      <c r="P111" s="446">
        <f t="shared" si="135"/>
        <v>0</v>
      </c>
      <c r="Q111" s="447"/>
      <c r="R111" s="448"/>
      <c r="S111" s="446">
        <f t="shared" si="136"/>
        <v>0</v>
      </c>
      <c r="T111" s="447"/>
      <c r="U111" s="448"/>
      <c r="V111" s="446">
        <f t="shared" si="137"/>
        <v>0</v>
      </c>
      <c r="W111" s="447"/>
      <c r="X111" s="448"/>
      <c r="Y111" s="446">
        <f t="shared" si="138"/>
        <v>0</v>
      </c>
      <c r="Z111" s="447"/>
      <c r="AA111" s="448"/>
      <c r="AB111" s="446">
        <f t="shared" si="139"/>
        <v>0</v>
      </c>
      <c r="AC111" s="447"/>
      <c r="AD111" s="448"/>
      <c r="AE111" s="446">
        <f t="shared" si="140"/>
        <v>0</v>
      </c>
      <c r="AF111" s="447"/>
      <c r="AG111" s="448"/>
      <c r="AH111" s="446">
        <f t="shared" si="141"/>
        <v>0</v>
      </c>
      <c r="AI111" s="447"/>
      <c r="AJ111" s="448"/>
      <c r="AK111" s="446">
        <f t="shared" si="142"/>
        <v>0</v>
      </c>
      <c r="AL111" s="447"/>
      <c r="AM111" s="448"/>
      <c r="AN111" s="446">
        <f t="shared" si="143"/>
        <v>0</v>
      </c>
      <c r="AO111" s="447"/>
      <c r="AP111" s="448"/>
      <c r="AQ111" s="446">
        <f t="shared" si="144"/>
        <v>0</v>
      </c>
      <c r="AR111" s="447"/>
      <c r="AS111" s="448"/>
      <c r="AT111" s="281">
        <f t="shared" si="145"/>
        <v>0</v>
      </c>
      <c r="AU111" s="282"/>
      <c r="AV111" s="282"/>
    </row>
    <row r="112" spans="1:48">
      <c r="A112" s="3"/>
      <c r="B112" s="451" t="s">
        <v>9</v>
      </c>
      <c r="C112" s="452"/>
      <c r="D112" s="452"/>
      <c r="E112" s="452"/>
      <c r="F112" s="453"/>
      <c r="G112" s="433"/>
      <c r="H112" s="434"/>
      <c r="I112" s="434"/>
      <c r="J112" s="446">
        <f t="shared" si="133"/>
        <v>0</v>
      </c>
      <c r="K112" s="447"/>
      <c r="L112" s="448"/>
      <c r="M112" s="446">
        <f t="shared" si="134"/>
        <v>0</v>
      </c>
      <c r="N112" s="447"/>
      <c r="O112" s="448"/>
      <c r="P112" s="446">
        <f t="shared" si="135"/>
        <v>0</v>
      </c>
      <c r="Q112" s="447"/>
      <c r="R112" s="448"/>
      <c r="S112" s="446">
        <f t="shared" si="136"/>
        <v>0</v>
      </c>
      <c r="T112" s="447"/>
      <c r="U112" s="448"/>
      <c r="V112" s="446">
        <f t="shared" si="137"/>
        <v>0</v>
      </c>
      <c r="W112" s="447"/>
      <c r="X112" s="448"/>
      <c r="Y112" s="446">
        <f t="shared" si="138"/>
        <v>0</v>
      </c>
      <c r="Z112" s="447"/>
      <c r="AA112" s="448"/>
      <c r="AB112" s="446">
        <f t="shared" si="139"/>
        <v>0</v>
      </c>
      <c r="AC112" s="447"/>
      <c r="AD112" s="448"/>
      <c r="AE112" s="446">
        <f t="shared" si="140"/>
        <v>0</v>
      </c>
      <c r="AF112" s="447"/>
      <c r="AG112" s="448"/>
      <c r="AH112" s="446">
        <f t="shared" si="141"/>
        <v>0</v>
      </c>
      <c r="AI112" s="447"/>
      <c r="AJ112" s="448"/>
      <c r="AK112" s="446">
        <f t="shared" si="142"/>
        <v>0</v>
      </c>
      <c r="AL112" s="447"/>
      <c r="AM112" s="448"/>
      <c r="AN112" s="446">
        <f t="shared" si="143"/>
        <v>0</v>
      </c>
      <c r="AO112" s="447"/>
      <c r="AP112" s="448"/>
      <c r="AQ112" s="446">
        <f t="shared" si="144"/>
        <v>0</v>
      </c>
      <c r="AR112" s="447"/>
      <c r="AS112" s="448"/>
      <c r="AT112" s="281">
        <f t="shared" si="145"/>
        <v>0</v>
      </c>
      <c r="AU112" s="282"/>
      <c r="AV112" s="282"/>
    </row>
    <row r="113" spans="1:48">
      <c r="A113" s="23"/>
      <c r="B113" s="451" t="s">
        <v>10</v>
      </c>
      <c r="C113" s="452"/>
      <c r="D113" s="452"/>
      <c r="E113" s="452"/>
      <c r="F113" s="453"/>
      <c r="G113" s="433"/>
      <c r="H113" s="434"/>
      <c r="I113" s="434"/>
      <c r="J113" s="446">
        <f t="shared" si="133"/>
        <v>0</v>
      </c>
      <c r="K113" s="447"/>
      <c r="L113" s="448"/>
      <c r="M113" s="446">
        <f t="shared" si="134"/>
        <v>0</v>
      </c>
      <c r="N113" s="447"/>
      <c r="O113" s="448"/>
      <c r="P113" s="446">
        <f t="shared" si="135"/>
        <v>0</v>
      </c>
      <c r="Q113" s="447"/>
      <c r="R113" s="448"/>
      <c r="S113" s="446">
        <f t="shared" si="136"/>
        <v>0</v>
      </c>
      <c r="T113" s="447"/>
      <c r="U113" s="448"/>
      <c r="V113" s="446">
        <f t="shared" si="137"/>
        <v>0</v>
      </c>
      <c r="W113" s="447"/>
      <c r="X113" s="448"/>
      <c r="Y113" s="446">
        <f t="shared" si="138"/>
        <v>0</v>
      </c>
      <c r="Z113" s="447"/>
      <c r="AA113" s="448"/>
      <c r="AB113" s="446">
        <f t="shared" si="139"/>
        <v>0</v>
      </c>
      <c r="AC113" s="447"/>
      <c r="AD113" s="448"/>
      <c r="AE113" s="446">
        <f t="shared" si="140"/>
        <v>0</v>
      </c>
      <c r="AF113" s="447"/>
      <c r="AG113" s="448"/>
      <c r="AH113" s="446">
        <f t="shared" si="141"/>
        <v>0</v>
      </c>
      <c r="AI113" s="447"/>
      <c r="AJ113" s="448"/>
      <c r="AK113" s="446">
        <f t="shared" si="142"/>
        <v>0</v>
      </c>
      <c r="AL113" s="447"/>
      <c r="AM113" s="448"/>
      <c r="AN113" s="446">
        <f t="shared" si="143"/>
        <v>0</v>
      </c>
      <c r="AO113" s="447"/>
      <c r="AP113" s="448"/>
      <c r="AQ113" s="446">
        <f t="shared" si="144"/>
        <v>0</v>
      </c>
      <c r="AR113" s="447"/>
      <c r="AS113" s="448"/>
      <c r="AT113" s="281">
        <f t="shared" si="145"/>
        <v>0</v>
      </c>
      <c r="AU113" s="282"/>
      <c r="AV113" s="282"/>
    </row>
    <row r="114" spans="1:48">
      <c r="A114" s="449" t="s">
        <v>84</v>
      </c>
      <c r="B114" s="197"/>
      <c r="C114" s="197"/>
      <c r="D114" s="197"/>
      <c r="E114" s="197"/>
      <c r="F114" s="450"/>
      <c r="G114" s="427"/>
      <c r="H114" s="363"/>
      <c r="I114" s="363"/>
      <c r="J114" s="418">
        <f>SUM(J105:L113)</f>
        <v>0</v>
      </c>
      <c r="K114" s="419"/>
      <c r="L114" s="419"/>
      <c r="M114" s="418">
        <f>SUM(M105:O113)</f>
        <v>0</v>
      </c>
      <c r="N114" s="419"/>
      <c r="O114" s="419"/>
      <c r="P114" s="418">
        <f t="shared" ref="P114" si="146">SUM(P105:R113)</f>
        <v>0</v>
      </c>
      <c r="Q114" s="419"/>
      <c r="R114" s="419"/>
      <c r="S114" s="418">
        <f t="shared" ref="S114" si="147">SUM(S105:U113)</f>
        <v>0</v>
      </c>
      <c r="T114" s="419"/>
      <c r="U114" s="419"/>
      <c r="V114" s="418">
        <f t="shared" ref="V114" si="148">SUM(V105:X113)</f>
        <v>0</v>
      </c>
      <c r="W114" s="419"/>
      <c r="X114" s="419"/>
      <c r="Y114" s="418">
        <f t="shared" ref="Y114" si="149">SUM(Y105:AA113)</f>
        <v>0</v>
      </c>
      <c r="Z114" s="419"/>
      <c r="AA114" s="419"/>
      <c r="AB114" s="418">
        <f t="shared" ref="AB114" si="150">SUM(AB105:AD113)</f>
        <v>0</v>
      </c>
      <c r="AC114" s="419"/>
      <c r="AD114" s="419"/>
      <c r="AE114" s="418">
        <f t="shared" ref="AE114" si="151">SUM(AE105:AG113)</f>
        <v>0</v>
      </c>
      <c r="AF114" s="419"/>
      <c r="AG114" s="419"/>
      <c r="AH114" s="418">
        <f t="shared" ref="AH114" si="152">SUM(AH105:AJ113)</f>
        <v>0</v>
      </c>
      <c r="AI114" s="419"/>
      <c r="AJ114" s="419"/>
      <c r="AK114" s="418">
        <f t="shared" ref="AK114" si="153">SUM(AK105:AM113)</f>
        <v>0</v>
      </c>
      <c r="AL114" s="419"/>
      <c r="AM114" s="419"/>
      <c r="AN114" s="418">
        <f t="shared" ref="AN114" si="154">SUM(AN105:AP113)</f>
        <v>0</v>
      </c>
      <c r="AO114" s="419"/>
      <c r="AP114" s="419"/>
      <c r="AQ114" s="418">
        <f t="shared" ref="AQ114" si="155">SUM(AQ105:AS113)</f>
        <v>0</v>
      </c>
      <c r="AR114" s="419"/>
      <c r="AS114" s="419"/>
      <c r="AT114" s="281">
        <f t="shared" si="145"/>
        <v>0</v>
      </c>
      <c r="AU114" s="282"/>
      <c r="AV114" s="282"/>
    </row>
    <row r="115" spans="1:48">
      <c r="A115" s="356" t="s">
        <v>57</v>
      </c>
      <c r="B115" s="356"/>
      <c r="C115" s="356"/>
      <c r="D115" s="356"/>
      <c r="E115" s="282"/>
      <c r="F115" s="282"/>
      <c r="G115" s="356" t="s">
        <v>98</v>
      </c>
      <c r="H115" s="282"/>
      <c r="I115" s="282"/>
      <c r="J115" s="418">
        <f>J93-J114</f>
        <v>0</v>
      </c>
      <c r="K115" s="419"/>
      <c r="L115" s="419"/>
      <c r="M115" s="418">
        <f t="shared" ref="M115" si="156">M93-M114</f>
        <v>0</v>
      </c>
      <c r="N115" s="419"/>
      <c r="O115" s="419"/>
      <c r="P115" s="418">
        <f t="shared" ref="P115" si="157">P93-P114</f>
        <v>0</v>
      </c>
      <c r="Q115" s="419"/>
      <c r="R115" s="419"/>
      <c r="S115" s="418">
        <f t="shared" ref="S115" si="158">S93-S114</f>
        <v>0</v>
      </c>
      <c r="T115" s="419"/>
      <c r="U115" s="419"/>
      <c r="V115" s="418">
        <f t="shared" ref="V115" si="159">V93-V114</f>
        <v>0</v>
      </c>
      <c r="W115" s="419"/>
      <c r="X115" s="419"/>
      <c r="Y115" s="418">
        <f>Y93-Y114</f>
        <v>0</v>
      </c>
      <c r="Z115" s="419"/>
      <c r="AA115" s="419"/>
      <c r="AB115" s="418">
        <f>AB93-AB114</f>
        <v>0</v>
      </c>
      <c r="AC115" s="419"/>
      <c r="AD115" s="419"/>
      <c r="AE115" s="418">
        <f>AE93-AE114</f>
        <v>0</v>
      </c>
      <c r="AF115" s="419"/>
      <c r="AG115" s="419"/>
      <c r="AH115" s="418">
        <f>AH93-AH114</f>
        <v>0</v>
      </c>
      <c r="AI115" s="419"/>
      <c r="AJ115" s="419"/>
      <c r="AK115" s="418">
        <f>AK93-AK114</f>
        <v>0</v>
      </c>
      <c r="AL115" s="419"/>
      <c r="AM115" s="419"/>
      <c r="AN115" s="418">
        <f>AN93-AN114</f>
        <v>0</v>
      </c>
      <c r="AO115" s="419"/>
      <c r="AP115" s="419"/>
      <c r="AQ115" s="418">
        <f>AQ93-AQ114</f>
        <v>0</v>
      </c>
      <c r="AR115" s="419"/>
      <c r="AS115" s="419"/>
      <c r="AT115" s="281">
        <f>SUM(J115:AS115)</f>
        <v>0</v>
      </c>
      <c r="AU115" s="282"/>
      <c r="AV115" s="282"/>
    </row>
    <row r="116" spans="1:48">
      <c r="A116" s="356" t="s">
        <v>39</v>
      </c>
      <c r="B116" s="356"/>
      <c r="C116" s="356"/>
      <c r="D116" s="356"/>
      <c r="E116" s="282"/>
      <c r="F116" s="282"/>
      <c r="G116" s="356" t="s">
        <v>99</v>
      </c>
      <c r="H116" s="282"/>
      <c r="I116" s="282"/>
      <c r="J116" s="281">
        <f>SUM(J72,J115)</f>
        <v>0</v>
      </c>
      <c r="K116" s="282"/>
      <c r="L116" s="282"/>
      <c r="M116" s="281">
        <f>SUM(M72,M115)</f>
        <v>0</v>
      </c>
      <c r="N116" s="282"/>
      <c r="O116" s="282"/>
      <c r="P116" s="281">
        <f>SUM(P72,P115)</f>
        <v>0</v>
      </c>
      <c r="Q116" s="282"/>
      <c r="R116" s="282"/>
      <c r="S116" s="281">
        <f>SUM(S72,S115)</f>
        <v>0</v>
      </c>
      <c r="T116" s="282"/>
      <c r="U116" s="282"/>
      <c r="V116" s="281">
        <f>SUM(V72,V115)</f>
        <v>0</v>
      </c>
      <c r="W116" s="282"/>
      <c r="X116" s="282"/>
      <c r="Y116" s="281">
        <f>SUM(Y72,Y115)</f>
        <v>0</v>
      </c>
      <c r="Z116" s="282"/>
      <c r="AA116" s="282"/>
      <c r="AB116" s="281">
        <f>SUM(AB72,AB115)</f>
        <v>0</v>
      </c>
      <c r="AC116" s="282"/>
      <c r="AD116" s="282"/>
      <c r="AE116" s="281">
        <f>SUM(AE72,AE115)</f>
        <v>0</v>
      </c>
      <c r="AF116" s="282"/>
      <c r="AG116" s="282"/>
      <c r="AH116" s="281">
        <f>SUM(AH72,AH115)</f>
        <v>0</v>
      </c>
      <c r="AI116" s="282"/>
      <c r="AJ116" s="282"/>
      <c r="AK116" s="281">
        <f>SUM(AK72,AK115)</f>
        <v>0</v>
      </c>
      <c r="AL116" s="282"/>
      <c r="AM116" s="282"/>
      <c r="AN116" s="281">
        <f>SUM(AN72,AN115)</f>
        <v>0</v>
      </c>
      <c r="AO116" s="282"/>
      <c r="AP116" s="282"/>
      <c r="AQ116" s="281">
        <f>SUM(AQ72,AQ115)</f>
        <v>0</v>
      </c>
      <c r="AR116" s="282"/>
      <c r="AS116" s="282"/>
      <c r="AT116" s="281">
        <f>SUM(J116:AS116)</f>
        <v>0</v>
      </c>
      <c r="AU116" s="282"/>
      <c r="AV116" s="282"/>
    </row>
    <row r="118" spans="1:48">
      <c r="A118" s="40"/>
      <c r="B118" s="273" t="s">
        <v>198</v>
      </c>
      <c r="C118" s="240"/>
      <c r="D118" s="240"/>
      <c r="E118" s="240"/>
      <c r="F118" s="240"/>
      <c r="G118" s="240"/>
      <c r="H118" s="240"/>
      <c r="I118" s="240"/>
      <c r="J118" s="240"/>
      <c r="K118" s="240"/>
      <c r="L118" s="240"/>
      <c r="M118" s="240"/>
      <c r="N118" s="240"/>
      <c r="O118" s="240"/>
      <c r="P118" s="240"/>
      <c r="Q118" s="240"/>
      <c r="R118" s="240"/>
      <c r="S118" s="240"/>
      <c r="T118" s="240"/>
      <c r="U118" s="240"/>
      <c r="V118" s="240"/>
      <c r="W118" s="240"/>
      <c r="X118" s="240"/>
      <c r="AQ118" s="40"/>
      <c r="AR118" s="40"/>
      <c r="AS118" s="40"/>
      <c r="AT118" s="40"/>
      <c r="AU118" s="40"/>
      <c r="AV118" s="40"/>
    </row>
    <row r="119" spans="1:48">
      <c r="A119" s="40"/>
      <c r="B119" s="297"/>
      <c r="C119" s="221"/>
      <c r="D119" s="221"/>
      <c r="E119" s="221"/>
      <c r="F119" s="221"/>
      <c r="G119" s="221"/>
      <c r="H119" s="221"/>
      <c r="I119" s="221"/>
      <c r="J119" s="221"/>
      <c r="K119" s="221"/>
      <c r="L119" s="221"/>
      <c r="M119" s="221"/>
      <c r="N119" s="221"/>
      <c r="O119" s="221"/>
      <c r="P119" s="221"/>
      <c r="Q119" s="221"/>
      <c r="R119" s="221"/>
      <c r="S119" s="221"/>
      <c r="T119" s="221"/>
      <c r="U119" s="221"/>
      <c r="V119" s="221"/>
      <c r="W119" s="221"/>
      <c r="X119" s="221"/>
      <c r="AQ119" s="40"/>
      <c r="AR119" s="40"/>
      <c r="AS119" s="40"/>
      <c r="AT119" s="40"/>
      <c r="AU119" s="40"/>
      <c r="AV119" s="40"/>
    </row>
    <row r="120" spans="1:48">
      <c r="A120" s="326" t="s">
        <v>267</v>
      </c>
      <c r="B120" s="327"/>
      <c r="C120" s="327"/>
      <c r="D120" s="327"/>
      <c r="E120" s="327"/>
      <c r="F120" s="328"/>
      <c r="G120" s="326" t="s">
        <v>273</v>
      </c>
      <c r="H120" s="327"/>
      <c r="I120" s="327"/>
      <c r="J120" s="327"/>
      <c r="K120" s="327"/>
      <c r="L120" s="328"/>
      <c r="M120" s="326" t="s">
        <v>274</v>
      </c>
      <c r="N120" s="327"/>
      <c r="O120" s="327"/>
      <c r="P120" s="327"/>
      <c r="Q120" s="327"/>
      <c r="R120" s="328"/>
      <c r="S120" s="326" t="s">
        <v>275</v>
      </c>
      <c r="T120" s="327"/>
      <c r="U120" s="327"/>
      <c r="V120" s="327"/>
      <c r="W120" s="327"/>
      <c r="X120" s="328"/>
      <c r="Y120" s="333" t="s">
        <v>280</v>
      </c>
      <c r="Z120" s="334"/>
      <c r="AA120" s="334"/>
      <c r="AB120" s="334"/>
      <c r="AC120" s="334"/>
      <c r="AD120" s="334"/>
      <c r="AE120" s="334"/>
      <c r="AF120" s="334"/>
      <c r="AG120" s="334"/>
      <c r="AH120" s="334"/>
      <c r="AI120" s="334"/>
      <c r="AJ120" s="335"/>
      <c r="AK120" s="333" t="s">
        <v>281</v>
      </c>
      <c r="AL120" s="334"/>
      <c r="AM120" s="334"/>
      <c r="AN120" s="334"/>
      <c r="AO120" s="334"/>
      <c r="AP120" s="334"/>
      <c r="AQ120" s="334"/>
      <c r="AR120" s="334"/>
      <c r="AS120" s="334"/>
      <c r="AT120" s="334"/>
      <c r="AU120" s="334"/>
      <c r="AV120" s="335"/>
    </row>
    <row r="121" spans="1:48">
      <c r="A121" s="329"/>
      <c r="B121" s="330"/>
      <c r="C121" s="330"/>
      <c r="D121" s="330"/>
      <c r="E121" s="330"/>
      <c r="F121" s="331"/>
      <c r="G121" s="329"/>
      <c r="H121" s="330"/>
      <c r="I121" s="330"/>
      <c r="J121" s="330"/>
      <c r="K121" s="330"/>
      <c r="L121" s="331"/>
      <c r="M121" s="329"/>
      <c r="N121" s="330"/>
      <c r="O121" s="330"/>
      <c r="P121" s="330"/>
      <c r="Q121" s="330"/>
      <c r="R121" s="331"/>
      <c r="S121" s="329"/>
      <c r="T121" s="330"/>
      <c r="U121" s="330"/>
      <c r="V121" s="330"/>
      <c r="W121" s="330"/>
      <c r="X121" s="331"/>
      <c r="Y121" s="336"/>
      <c r="Z121" s="337"/>
      <c r="AA121" s="337"/>
      <c r="AB121" s="337"/>
      <c r="AC121" s="337"/>
      <c r="AD121" s="337"/>
      <c r="AE121" s="337"/>
      <c r="AF121" s="337"/>
      <c r="AG121" s="337"/>
      <c r="AH121" s="337"/>
      <c r="AI121" s="337"/>
      <c r="AJ121" s="338"/>
      <c r="AK121" s="336"/>
      <c r="AL121" s="337"/>
      <c r="AM121" s="337"/>
      <c r="AN121" s="337"/>
      <c r="AO121" s="337"/>
      <c r="AP121" s="337"/>
      <c r="AQ121" s="337"/>
      <c r="AR121" s="337"/>
      <c r="AS121" s="337"/>
      <c r="AT121" s="337"/>
      <c r="AU121" s="337"/>
      <c r="AV121" s="338"/>
    </row>
    <row r="122" spans="1:48">
      <c r="A122" s="329"/>
      <c r="B122" s="330"/>
      <c r="C122" s="330"/>
      <c r="D122" s="330"/>
      <c r="E122" s="330"/>
      <c r="F122" s="331"/>
      <c r="G122" s="329"/>
      <c r="H122" s="330"/>
      <c r="I122" s="330"/>
      <c r="J122" s="330"/>
      <c r="K122" s="330"/>
      <c r="L122" s="331"/>
      <c r="M122" s="329"/>
      <c r="N122" s="330"/>
      <c r="O122" s="330"/>
      <c r="P122" s="330"/>
      <c r="Q122" s="330"/>
      <c r="R122" s="331"/>
      <c r="S122" s="329"/>
      <c r="T122" s="330"/>
      <c r="U122" s="330"/>
      <c r="V122" s="330"/>
      <c r="W122" s="330"/>
      <c r="X122" s="331"/>
      <c r="Y122" s="339" t="s">
        <v>276</v>
      </c>
      <c r="Z122" s="340"/>
      <c r="AA122" s="340"/>
      <c r="AB122" s="340"/>
      <c r="AC122" s="340"/>
      <c r="AD122" s="340"/>
      <c r="AE122" s="340"/>
      <c r="AF122" s="340"/>
      <c r="AG122" s="340"/>
      <c r="AH122" s="340"/>
      <c r="AI122" s="340"/>
      <c r="AJ122" s="341"/>
      <c r="AK122" s="339" t="s">
        <v>282</v>
      </c>
      <c r="AL122" s="340"/>
      <c r="AM122" s="340"/>
      <c r="AN122" s="340"/>
      <c r="AO122" s="340"/>
      <c r="AP122" s="340"/>
      <c r="AQ122" s="340"/>
      <c r="AR122" s="340"/>
      <c r="AS122" s="340"/>
      <c r="AT122" s="340"/>
      <c r="AU122" s="340"/>
      <c r="AV122" s="341"/>
    </row>
    <row r="123" spans="1:48" ht="18.75" customHeight="1">
      <c r="A123" s="332"/>
      <c r="B123" s="330"/>
      <c r="C123" s="330"/>
      <c r="D123" s="330"/>
      <c r="E123" s="330"/>
      <c r="F123" s="331"/>
      <c r="G123" s="332"/>
      <c r="H123" s="330"/>
      <c r="I123" s="330"/>
      <c r="J123" s="330"/>
      <c r="K123" s="330"/>
      <c r="L123" s="331"/>
      <c r="M123" s="332"/>
      <c r="N123" s="330"/>
      <c r="O123" s="330"/>
      <c r="P123" s="330"/>
      <c r="Q123" s="330"/>
      <c r="R123" s="331"/>
      <c r="S123" s="332"/>
      <c r="T123" s="330"/>
      <c r="U123" s="330"/>
      <c r="V123" s="330"/>
      <c r="W123" s="330"/>
      <c r="X123" s="331"/>
      <c r="Y123" s="220"/>
      <c r="Z123" s="221"/>
      <c r="AA123" s="221"/>
      <c r="AB123" s="221"/>
      <c r="AC123" s="221"/>
      <c r="AD123" s="221"/>
      <c r="AE123" s="221"/>
      <c r="AF123" s="221"/>
      <c r="AG123" s="221"/>
      <c r="AH123" s="221"/>
      <c r="AI123" s="221"/>
      <c r="AJ123" s="222"/>
      <c r="AK123" s="342"/>
      <c r="AL123" s="340"/>
      <c r="AM123" s="340"/>
      <c r="AN123" s="340"/>
      <c r="AO123" s="340"/>
      <c r="AP123" s="340"/>
      <c r="AQ123" s="340"/>
      <c r="AR123" s="340"/>
      <c r="AS123" s="340"/>
      <c r="AT123" s="340"/>
      <c r="AU123" s="340"/>
      <c r="AV123" s="341"/>
    </row>
    <row r="124" spans="1:48" ht="18.75" customHeight="1">
      <c r="A124" s="332"/>
      <c r="B124" s="330"/>
      <c r="C124" s="330"/>
      <c r="D124" s="330"/>
      <c r="E124" s="330"/>
      <c r="F124" s="331"/>
      <c r="G124" s="332"/>
      <c r="H124" s="330"/>
      <c r="I124" s="330"/>
      <c r="J124" s="330"/>
      <c r="K124" s="330"/>
      <c r="L124" s="331"/>
      <c r="M124" s="332"/>
      <c r="N124" s="330"/>
      <c r="O124" s="330"/>
      <c r="P124" s="330"/>
      <c r="Q124" s="330"/>
      <c r="R124" s="331"/>
      <c r="S124" s="332"/>
      <c r="T124" s="330"/>
      <c r="U124" s="330"/>
      <c r="V124" s="330"/>
      <c r="W124" s="330"/>
      <c r="X124" s="331"/>
      <c r="Y124" s="343" t="s">
        <v>277</v>
      </c>
      <c r="Z124" s="344"/>
      <c r="AA124" s="344"/>
      <c r="AB124" s="344"/>
      <c r="AC124" s="344"/>
      <c r="AD124" s="345"/>
      <c r="AE124" s="343" t="s">
        <v>278</v>
      </c>
      <c r="AF124" s="344"/>
      <c r="AG124" s="344"/>
      <c r="AH124" s="344"/>
      <c r="AI124" s="344"/>
      <c r="AJ124" s="345"/>
      <c r="AK124" s="346" t="s">
        <v>219</v>
      </c>
      <c r="AL124" s="347"/>
      <c r="AM124" s="347"/>
      <c r="AN124" s="347"/>
      <c r="AO124" s="347"/>
      <c r="AP124" s="347"/>
      <c r="AQ124" s="347"/>
      <c r="AR124" s="347"/>
      <c r="AS124" s="348"/>
      <c r="AT124" s="348"/>
      <c r="AU124" s="348"/>
      <c r="AV124" s="349"/>
    </row>
    <row r="125" spans="1:48" ht="18.75" customHeight="1">
      <c r="A125" s="385" t="s">
        <v>266</v>
      </c>
      <c r="B125" s="386"/>
      <c r="C125" s="386"/>
      <c r="D125" s="386"/>
      <c r="E125" s="386"/>
      <c r="F125" s="345"/>
      <c r="G125" s="385" t="s">
        <v>266</v>
      </c>
      <c r="H125" s="386"/>
      <c r="I125" s="386"/>
      <c r="J125" s="386"/>
      <c r="K125" s="386"/>
      <c r="L125" s="345"/>
      <c r="M125" s="385" t="s">
        <v>266</v>
      </c>
      <c r="N125" s="386"/>
      <c r="O125" s="386"/>
      <c r="P125" s="386"/>
      <c r="Q125" s="386"/>
      <c r="R125" s="345"/>
      <c r="S125" s="385" t="s">
        <v>266</v>
      </c>
      <c r="T125" s="386"/>
      <c r="U125" s="386"/>
      <c r="V125" s="386"/>
      <c r="W125" s="386"/>
      <c r="X125" s="345"/>
      <c r="Y125" s="385" t="s">
        <v>266</v>
      </c>
      <c r="Z125" s="386"/>
      <c r="AA125" s="386"/>
      <c r="AB125" s="386"/>
      <c r="AC125" s="386"/>
      <c r="AD125" s="345"/>
      <c r="AE125" s="385" t="s">
        <v>266</v>
      </c>
      <c r="AF125" s="386"/>
      <c r="AG125" s="386"/>
      <c r="AH125" s="386"/>
      <c r="AI125" s="386"/>
      <c r="AJ125" s="345"/>
      <c r="AK125" s="385" t="s">
        <v>266</v>
      </c>
      <c r="AL125" s="386"/>
      <c r="AM125" s="386"/>
      <c r="AN125" s="386"/>
      <c r="AO125" s="386"/>
      <c r="AP125" s="386"/>
      <c r="AQ125" s="344"/>
      <c r="AR125" s="344"/>
      <c r="AS125" s="344"/>
      <c r="AT125" s="344"/>
      <c r="AU125" s="344"/>
      <c r="AV125" s="345"/>
    </row>
    <row r="126" spans="1:48" ht="18.75" customHeight="1">
      <c r="A126" s="385" t="s">
        <v>265</v>
      </c>
      <c r="B126" s="386"/>
      <c r="C126" s="386"/>
      <c r="D126" s="386"/>
      <c r="E126" s="386"/>
      <c r="F126" s="345"/>
      <c r="G126" s="385" t="s">
        <v>268</v>
      </c>
      <c r="H126" s="386"/>
      <c r="I126" s="386"/>
      <c r="J126" s="386"/>
      <c r="K126" s="386"/>
      <c r="L126" s="345"/>
      <c r="M126" s="385" t="s">
        <v>269</v>
      </c>
      <c r="N126" s="386"/>
      <c r="O126" s="386"/>
      <c r="P126" s="386"/>
      <c r="Q126" s="386"/>
      <c r="R126" s="345"/>
      <c r="S126" s="385" t="s">
        <v>270</v>
      </c>
      <c r="T126" s="386"/>
      <c r="U126" s="386"/>
      <c r="V126" s="386"/>
      <c r="W126" s="386"/>
      <c r="X126" s="345"/>
      <c r="Y126" s="385" t="s">
        <v>271</v>
      </c>
      <c r="Z126" s="386"/>
      <c r="AA126" s="386"/>
      <c r="AB126" s="386"/>
      <c r="AC126" s="386"/>
      <c r="AD126" s="345"/>
      <c r="AE126" s="385" t="s">
        <v>272</v>
      </c>
      <c r="AF126" s="386"/>
      <c r="AG126" s="386"/>
      <c r="AH126" s="386"/>
      <c r="AI126" s="386"/>
      <c r="AJ126" s="345"/>
      <c r="AK126" s="385" t="s">
        <v>279</v>
      </c>
      <c r="AL126" s="386"/>
      <c r="AM126" s="386"/>
      <c r="AN126" s="386"/>
      <c r="AO126" s="386"/>
      <c r="AP126" s="386"/>
      <c r="AQ126" s="386"/>
      <c r="AR126" s="386"/>
      <c r="AS126" s="386"/>
      <c r="AT126" s="386"/>
      <c r="AU126" s="386"/>
      <c r="AV126" s="345"/>
    </row>
    <row r="127" spans="1:48" ht="18.75" customHeight="1">
      <c r="A127" s="144"/>
      <c r="B127" s="145"/>
      <c r="C127" s="145"/>
      <c r="D127" s="145"/>
      <c r="E127" s="145"/>
      <c r="F127" s="146"/>
      <c r="G127" s="387" t="s">
        <v>285</v>
      </c>
      <c r="H127" s="191"/>
      <c r="I127" s="191"/>
      <c r="J127" s="191"/>
      <c r="K127" s="191"/>
      <c r="L127" s="191"/>
      <c r="M127" s="191"/>
      <c r="N127" s="191"/>
      <c r="O127" s="191"/>
      <c r="P127" s="191"/>
      <c r="Q127" s="191"/>
      <c r="R127" s="191"/>
      <c r="S127" s="191"/>
      <c r="T127" s="191"/>
      <c r="U127" s="191"/>
      <c r="V127" s="191"/>
      <c r="W127" s="191"/>
      <c r="X127" s="191"/>
      <c r="Y127" s="191"/>
      <c r="Z127" s="191"/>
      <c r="AA127" s="191"/>
      <c r="AB127" s="191"/>
      <c r="AC127" s="191"/>
      <c r="AD127" s="191"/>
      <c r="AE127" s="191"/>
      <c r="AF127" s="191"/>
      <c r="AG127" s="191"/>
      <c r="AH127" s="191"/>
      <c r="AI127" s="191"/>
      <c r="AJ127" s="191"/>
      <c r="AK127" s="191"/>
      <c r="AL127" s="191"/>
      <c r="AM127" s="191"/>
      <c r="AN127" s="191"/>
      <c r="AO127" s="191"/>
      <c r="AP127" s="191"/>
      <c r="AQ127" s="191"/>
      <c r="AR127" s="191"/>
      <c r="AS127" s="191"/>
      <c r="AT127" s="191"/>
      <c r="AU127" s="191"/>
      <c r="AV127" s="192"/>
    </row>
    <row r="128" spans="1:48" ht="18.75" customHeight="1">
      <c r="A128" s="388">
        <f>AT116</f>
        <v>0</v>
      </c>
      <c r="B128" s="389"/>
      <c r="C128" s="389"/>
      <c r="D128" s="389"/>
      <c r="E128" s="389"/>
      <c r="F128" s="390"/>
      <c r="G128" s="247"/>
      <c r="H128" s="248"/>
      <c r="I128" s="248"/>
      <c r="J128" s="248"/>
      <c r="K128" s="248"/>
      <c r="L128" s="249"/>
      <c r="M128" s="247"/>
      <c r="N128" s="248"/>
      <c r="O128" s="248"/>
      <c r="P128" s="248"/>
      <c r="Q128" s="248"/>
      <c r="R128" s="249"/>
      <c r="S128" s="247"/>
      <c r="T128" s="248"/>
      <c r="U128" s="248"/>
      <c r="V128" s="248"/>
      <c r="W128" s="248"/>
      <c r="X128" s="249"/>
      <c r="Y128" s="247"/>
      <c r="Z128" s="248"/>
      <c r="AA128" s="248"/>
      <c r="AB128" s="248"/>
      <c r="AC128" s="248"/>
      <c r="AD128" s="249"/>
      <c r="AE128" s="247"/>
      <c r="AF128" s="248"/>
      <c r="AG128" s="248"/>
      <c r="AH128" s="248"/>
      <c r="AI128" s="248"/>
      <c r="AJ128" s="249"/>
      <c r="AK128" s="266" t="str">
        <f>IF(AK124="該当",ROUNDDOWN(A128/2,0),"")</f>
        <v/>
      </c>
      <c r="AL128" s="267"/>
      <c r="AM128" s="267"/>
      <c r="AN128" s="267"/>
      <c r="AO128" s="267"/>
      <c r="AP128" s="267"/>
      <c r="AQ128" s="235"/>
      <c r="AR128" s="235"/>
      <c r="AS128" s="235"/>
      <c r="AT128" s="235"/>
      <c r="AU128" s="235"/>
      <c r="AV128" s="254"/>
    </row>
    <row r="129" spans="1:48" ht="18.75" customHeight="1">
      <c r="A129" s="391"/>
      <c r="B129" s="392"/>
      <c r="C129" s="392"/>
      <c r="D129" s="392"/>
      <c r="E129" s="392"/>
      <c r="F129" s="393"/>
      <c r="G129" s="394"/>
      <c r="H129" s="395"/>
      <c r="I129" s="395"/>
      <c r="J129" s="395"/>
      <c r="K129" s="395"/>
      <c r="L129" s="396"/>
      <c r="M129" s="394"/>
      <c r="N129" s="395"/>
      <c r="O129" s="395"/>
      <c r="P129" s="395"/>
      <c r="Q129" s="395"/>
      <c r="R129" s="396"/>
      <c r="S129" s="394"/>
      <c r="T129" s="395"/>
      <c r="U129" s="395"/>
      <c r="V129" s="395"/>
      <c r="W129" s="395"/>
      <c r="X129" s="396"/>
      <c r="Y129" s="394"/>
      <c r="Z129" s="395"/>
      <c r="AA129" s="395"/>
      <c r="AB129" s="395"/>
      <c r="AC129" s="395"/>
      <c r="AD129" s="396"/>
      <c r="AE129" s="394"/>
      <c r="AF129" s="395"/>
      <c r="AG129" s="395"/>
      <c r="AH129" s="395"/>
      <c r="AI129" s="395"/>
      <c r="AJ129" s="396"/>
      <c r="AK129" s="397"/>
      <c r="AL129" s="398"/>
      <c r="AM129" s="398"/>
      <c r="AN129" s="398"/>
      <c r="AO129" s="398"/>
      <c r="AP129" s="398"/>
      <c r="AQ129" s="221"/>
      <c r="AR129" s="221"/>
      <c r="AS129" s="221"/>
      <c r="AT129" s="221"/>
      <c r="AU129" s="221"/>
      <c r="AV129" s="222"/>
    </row>
    <row r="130" spans="1:48">
      <c r="A130" s="143"/>
      <c r="B130" s="143"/>
      <c r="C130" s="143"/>
      <c r="D130" s="143"/>
      <c r="E130" s="143"/>
      <c r="F130" s="143"/>
      <c r="G130" s="147"/>
      <c r="H130" s="147"/>
      <c r="I130" s="147"/>
      <c r="J130" s="147"/>
      <c r="K130" s="147"/>
      <c r="L130" s="147"/>
      <c r="M130" s="147"/>
      <c r="N130" s="147"/>
      <c r="O130" s="147"/>
      <c r="P130" s="147"/>
      <c r="Q130" s="147"/>
      <c r="R130" s="147"/>
      <c r="S130" s="147"/>
      <c r="T130" s="147"/>
      <c r="U130" s="147"/>
      <c r="V130" s="147"/>
      <c r="W130" s="147"/>
      <c r="X130" s="147"/>
      <c r="Y130" s="333" t="s">
        <v>283</v>
      </c>
      <c r="Z130" s="334"/>
      <c r="AA130" s="334"/>
      <c r="AB130" s="334"/>
      <c r="AC130" s="334"/>
      <c r="AD130" s="334"/>
      <c r="AE130" s="334"/>
      <c r="AF130" s="334"/>
      <c r="AG130" s="334"/>
      <c r="AH130" s="334"/>
      <c r="AI130" s="334"/>
      <c r="AJ130" s="335"/>
      <c r="AK130" s="266">
        <f>ROUNDDOWN(A128-SUM(G128:AV129),0)</f>
        <v>0</v>
      </c>
      <c r="AL130" s="267"/>
      <c r="AM130" s="267"/>
      <c r="AN130" s="267"/>
      <c r="AO130" s="267"/>
      <c r="AP130" s="267"/>
      <c r="AQ130" s="235"/>
      <c r="AR130" s="235"/>
      <c r="AS130" s="235"/>
      <c r="AT130" s="235"/>
      <c r="AU130" s="235"/>
      <c r="AV130" s="254"/>
    </row>
    <row r="131" spans="1:48">
      <c r="A131" s="143"/>
      <c r="B131" s="143"/>
      <c r="C131" s="143"/>
      <c r="D131" s="143"/>
      <c r="E131" s="143"/>
      <c r="F131" s="143"/>
      <c r="G131" s="147"/>
      <c r="H131" s="147"/>
      <c r="I131" s="147"/>
      <c r="J131" s="147"/>
      <c r="K131" s="147"/>
      <c r="L131" s="147"/>
      <c r="M131" s="147"/>
      <c r="N131" s="147"/>
      <c r="O131" s="147"/>
      <c r="P131" s="147"/>
      <c r="Q131" s="147"/>
      <c r="R131" s="147"/>
      <c r="S131" s="147"/>
      <c r="T131" s="147"/>
      <c r="U131" s="147"/>
      <c r="V131" s="147"/>
      <c r="W131" s="147"/>
      <c r="X131" s="147"/>
      <c r="Y131" s="385" t="s">
        <v>287</v>
      </c>
      <c r="Z131" s="386"/>
      <c r="AA131" s="386"/>
      <c r="AB131" s="386"/>
      <c r="AC131" s="386"/>
      <c r="AD131" s="386"/>
      <c r="AE131" s="386"/>
      <c r="AF131" s="386"/>
      <c r="AG131" s="386"/>
      <c r="AH131" s="386"/>
      <c r="AI131" s="386"/>
      <c r="AJ131" s="345"/>
      <c r="AK131" s="399"/>
      <c r="AL131" s="400"/>
      <c r="AM131" s="400"/>
      <c r="AN131" s="400"/>
      <c r="AO131" s="400"/>
      <c r="AP131" s="400"/>
      <c r="AQ131" s="340"/>
      <c r="AR131" s="340"/>
      <c r="AS131" s="340"/>
      <c r="AT131" s="340"/>
      <c r="AU131" s="340"/>
      <c r="AV131" s="341"/>
    </row>
    <row r="132" spans="1:48">
      <c r="A132" s="143"/>
      <c r="B132" s="143"/>
      <c r="C132" s="143"/>
      <c r="D132" s="143"/>
      <c r="E132" s="143"/>
      <c r="F132" s="143"/>
      <c r="G132" s="147"/>
      <c r="H132" s="147"/>
      <c r="I132" s="147"/>
      <c r="J132" s="147"/>
      <c r="K132" s="147"/>
      <c r="L132" s="147"/>
      <c r="M132" s="147"/>
      <c r="N132" s="147"/>
      <c r="O132" s="147"/>
      <c r="P132" s="147"/>
      <c r="Q132" s="147"/>
      <c r="R132" s="147"/>
      <c r="S132" s="147"/>
      <c r="T132" s="147"/>
      <c r="U132" s="147"/>
      <c r="V132" s="147"/>
      <c r="W132" s="147"/>
      <c r="X132" s="147"/>
      <c r="Y132" s="401" t="s">
        <v>284</v>
      </c>
      <c r="Z132" s="319"/>
      <c r="AA132" s="319"/>
      <c r="AB132" s="319"/>
      <c r="AC132" s="319"/>
      <c r="AD132" s="319"/>
      <c r="AE132" s="319"/>
      <c r="AF132" s="319"/>
      <c r="AG132" s="319"/>
      <c r="AH132" s="319"/>
      <c r="AI132" s="319"/>
      <c r="AJ132" s="320"/>
      <c r="AK132" s="397"/>
      <c r="AL132" s="398"/>
      <c r="AM132" s="398"/>
      <c r="AN132" s="398"/>
      <c r="AO132" s="398"/>
      <c r="AP132" s="398"/>
      <c r="AQ132" s="221"/>
      <c r="AR132" s="221"/>
      <c r="AS132" s="221"/>
      <c r="AT132" s="221"/>
      <c r="AU132" s="221"/>
      <c r="AV132" s="222"/>
    </row>
  </sheetData>
  <mergeCells count="1517">
    <mergeCell ref="A126:F126"/>
    <mergeCell ref="G126:L126"/>
    <mergeCell ref="M126:R126"/>
    <mergeCell ref="S126:X126"/>
    <mergeCell ref="Y126:AD126"/>
    <mergeCell ref="AE126:AJ126"/>
    <mergeCell ref="AK126:AV126"/>
    <mergeCell ref="G127:AV127"/>
    <mergeCell ref="A128:F129"/>
    <mergeCell ref="G128:L129"/>
    <mergeCell ref="M128:R129"/>
    <mergeCell ref="S128:X129"/>
    <mergeCell ref="Y128:AD129"/>
    <mergeCell ref="AE128:AJ129"/>
    <mergeCell ref="AK128:AV129"/>
    <mergeCell ref="AB105:AD105"/>
    <mergeCell ref="AB106:AD106"/>
    <mergeCell ref="AB107:AD107"/>
    <mergeCell ref="AB108:AD108"/>
    <mergeCell ref="AB109:AD109"/>
    <mergeCell ref="AB110:AD110"/>
    <mergeCell ref="AB111:AD111"/>
    <mergeCell ref="AB112:AD112"/>
    <mergeCell ref="AB113:AD113"/>
    <mergeCell ref="AE105:AG105"/>
    <mergeCell ref="AE106:AG106"/>
    <mergeCell ref="AE107:AG107"/>
    <mergeCell ref="B118:X119"/>
    <mergeCell ref="B107:F107"/>
    <mergeCell ref="G107:I107"/>
    <mergeCell ref="J107:L107"/>
    <mergeCell ref="M107:O107"/>
    <mergeCell ref="Y130:AJ130"/>
    <mergeCell ref="AK130:AV132"/>
    <mergeCell ref="Y131:AJ131"/>
    <mergeCell ref="Y132:AJ132"/>
    <mergeCell ref="Y125:AD125"/>
    <mergeCell ref="AE125:AJ125"/>
    <mergeCell ref="AK125:AV125"/>
    <mergeCell ref="AK102:AM102"/>
    <mergeCell ref="AK103:AM103"/>
    <mergeCell ref="AK106:AM106"/>
    <mergeCell ref="AK107:AM107"/>
    <mergeCell ref="AK108:AM108"/>
    <mergeCell ref="AK109:AM109"/>
    <mergeCell ref="AK110:AM110"/>
    <mergeCell ref="AK111:AM111"/>
    <mergeCell ref="AK112:AM112"/>
    <mergeCell ref="AN105:AP105"/>
    <mergeCell ref="AN106:AP106"/>
    <mergeCell ref="AN107:AP107"/>
    <mergeCell ref="AN108:AP108"/>
    <mergeCell ref="AN109:AP109"/>
    <mergeCell ref="AN110:AP110"/>
    <mergeCell ref="AH110:AJ110"/>
    <mergeCell ref="AH111:AJ111"/>
    <mergeCell ref="AH112:AJ112"/>
    <mergeCell ref="AN102:AP102"/>
    <mergeCell ref="AN104:AP104"/>
    <mergeCell ref="AQ111:AS111"/>
    <mergeCell ref="AT111:AV111"/>
    <mergeCell ref="A2:AV3"/>
    <mergeCell ref="A5:O6"/>
    <mergeCell ref="B7:O8"/>
    <mergeCell ref="B9:M10"/>
    <mergeCell ref="N9:AS10"/>
    <mergeCell ref="B11:M12"/>
    <mergeCell ref="N11:AS12"/>
    <mergeCell ref="A15:F15"/>
    <mergeCell ref="G15:I15"/>
    <mergeCell ref="V4:AB5"/>
    <mergeCell ref="AC4:AV5"/>
    <mergeCell ref="Y105:AA105"/>
    <mergeCell ref="Y106:AA106"/>
    <mergeCell ref="Y107:AA107"/>
    <mergeCell ref="Y108:AA108"/>
    <mergeCell ref="Y109:AA109"/>
    <mergeCell ref="AH105:AJ105"/>
    <mergeCell ref="AH106:AJ106"/>
    <mergeCell ref="AH107:AJ107"/>
    <mergeCell ref="AH108:AJ108"/>
    <mergeCell ref="AH109:AJ109"/>
    <mergeCell ref="AN103:AP103"/>
    <mergeCell ref="AH102:AJ102"/>
    <mergeCell ref="AH103:AJ103"/>
    <mergeCell ref="AH104:AJ104"/>
    <mergeCell ref="Y93:AA93"/>
    <mergeCell ref="AB93:AD93"/>
    <mergeCell ref="AE93:AG93"/>
    <mergeCell ref="AH93:AJ93"/>
    <mergeCell ref="AK93:AM93"/>
    <mergeCell ref="AN93:AP93"/>
    <mergeCell ref="Y94:AA94"/>
    <mergeCell ref="AH73:AJ73"/>
    <mergeCell ref="AB72:AD72"/>
    <mergeCell ref="AB73:AD73"/>
    <mergeCell ref="AE68:AG68"/>
    <mergeCell ref="AE69:AG69"/>
    <mergeCell ref="AE70:AG70"/>
    <mergeCell ref="AE71:AG71"/>
    <mergeCell ref="AE72:AG72"/>
    <mergeCell ref="AE73:AG73"/>
    <mergeCell ref="AH51:AJ51"/>
    <mergeCell ref="AH52:AJ52"/>
    <mergeCell ref="AN71:AP71"/>
    <mergeCell ref="AH72:AJ72"/>
    <mergeCell ref="AN72:AP72"/>
    <mergeCell ref="AN73:AP73"/>
    <mergeCell ref="AK72:AM72"/>
    <mergeCell ref="AK71:AM71"/>
    <mergeCell ref="AK73:AM73"/>
    <mergeCell ref="AN51:AP51"/>
    <mergeCell ref="AN52:AP52"/>
    <mergeCell ref="AB20:AD20"/>
    <mergeCell ref="AE20:AG20"/>
    <mergeCell ref="AH20:AJ20"/>
    <mergeCell ref="AK20:AM20"/>
    <mergeCell ref="AN27:AP27"/>
    <mergeCell ref="AN28:AP28"/>
    <mergeCell ref="AN29:AP29"/>
    <mergeCell ref="AK26:AM26"/>
    <mergeCell ref="AK27:AM27"/>
    <mergeCell ref="AK28:AM28"/>
    <mergeCell ref="AK29:AM29"/>
    <mergeCell ref="AH27:AJ27"/>
    <mergeCell ref="AH28:AJ28"/>
    <mergeCell ref="AH29:AJ29"/>
    <mergeCell ref="Y16:AA16"/>
    <mergeCell ref="AB16:AD16"/>
    <mergeCell ref="AE16:AG16"/>
    <mergeCell ref="AH16:AJ16"/>
    <mergeCell ref="AK16:AM16"/>
    <mergeCell ref="AN16:AP16"/>
    <mergeCell ref="Y18:AA18"/>
    <mergeCell ref="AB18:AD18"/>
    <mergeCell ref="AE18:AG18"/>
    <mergeCell ref="AH18:AJ18"/>
    <mergeCell ref="AK18:AM18"/>
    <mergeCell ref="AN18:AP18"/>
    <mergeCell ref="Y19:AA19"/>
    <mergeCell ref="AB19:AD19"/>
    <mergeCell ref="AE19:AG19"/>
    <mergeCell ref="AH19:AJ19"/>
    <mergeCell ref="AK19:AM19"/>
    <mergeCell ref="AN19:AP19"/>
    <mergeCell ref="AT16:AV16"/>
    <mergeCell ref="J17:L17"/>
    <mergeCell ref="M17:O17"/>
    <mergeCell ref="P17:R17"/>
    <mergeCell ref="S17:U17"/>
    <mergeCell ref="V17:X17"/>
    <mergeCell ref="AQ17:AS17"/>
    <mergeCell ref="AT17:AV17"/>
    <mergeCell ref="J16:L16"/>
    <mergeCell ref="M16:O16"/>
    <mergeCell ref="P16:R16"/>
    <mergeCell ref="Y17:AA17"/>
    <mergeCell ref="AB17:AD17"/>
    <mergeCell ref="AE17:AG17"/>
    <mergeCell ref="AH17:AJ17"/>
    <mergeCell ref="AK17:AM17"/>
    <mergeCell ref="AN17:AP17"/>
    <mergeCell ref="G19:I19"/>
    <mergeCell ref="J19:L19"/>
    <mergeCell ref="M19:O19"/>
    <mergeCell ref="P19:R19"/>
    <mergeCell ref="S19:U19"/>
    <mergeCell ref="V19:X19"/>
    <mergeCell ref="B18:F18"/>
    <mergeCell ref="G18:I18"/>
    <mergeCell ref="J18:L18"/>
    <mergeCell ref="M18:O18"/>
    <mergeCell ref="P18:R18"/>
    <mergeCell ref="S18:U18"/>
    <mergeCell ref="AQ19:AS19"/>
    <mergeCell ref="AT19:AV19"/>
    <mergeCell ref="J15:L15"/>
    <mergeCell ref="M15:O15"/>
    <mergeCell ref="P15:R15"/>
    <mergeCell ref="S15:U15"/>
    <mergeCell ref="V15:X15"/>
    <mergeCell ref="AQ15:AS15"/>
    <mergeCell ref="AT15:AV15"/>
    <mergeCell ref="Y15:AA15"/>
    <mergeCell ref="AB15:AD15"/>
    <mergeCell ref="AE15:AG15"/>
    <mergeCell ref="AH15:AJ15"/>
    <mergeCell ref="AK15:AM15"/>
    <mergeCell ref="AN15:AP15"/>
    <mergeCell ref="S16:U16"/>
    <mergeCell ref="V16:X16"/>
    <mergeCell ref="AQ16:AS16"/>
    <mergeCell ref="A16:F16"/>
    <mergeCell ref="G16:I16"/>
    <mergeCell ref="B17:F17"/>
    <mergeCell ref="G17:I17"/>
    <mergeCell ref="B20:F20"/>
    <mergeCell ref="G20:I20"/>
    <mergeCell ref="J20:L20"/>
    <mergeCell ref="M20:O20"/>
    <mergeCell ref="P20:R20"/>
    <mergeCell ref="S20:U20"/>
    <mergeCell ref="V20:X20"/>
    <mergeCell ref="AQ20:AS20"/>
    <mergeCell ref="AT20:AV20"/>
    <mergeCell ref="AN20:AP20"/>
    <mergeCell ref="B21:F21"/>
    <mergeCell ref="G21:I21"/>
    <mergeCell ref="J21:L21"/>
    <mergeCell ref="M21:O21"/>
    <mergeCell ref="P21:R21"/>
    <mergeCell ref="S21:U21"/>
    <mergeCell ref="V21:X21"/>
    <mergeCell ref="AQ21:AS21"/>
    <mergeCell ref="AT21:AV21"/>
    <mergeCell ref="Y21:AA21"/>
    <mergeCell ref="AB21:AD21"/>
    <mergeCell ref="AE21:AG21"/>
    <mergeCell ref="AH21:AJ21"/>
    <mergeCell ref="AK21:AM21"/>
    <mergeCell ref="AN21:AP21"/>
    <mergeCell ref="Y20:AA20"/>
    <mergeCell ref="V18:X18"/>
    <mergeCell ref="AQ18:AS18"/>
    <mergeCell ref="AT18:AV18"/>
    <mergeCell ref="B19:F19"/>
    <mergeCell ref="AQ22:AS22"/>
    <mergeCell ref="AT22:AV22"/>
    <mergeCell ref="B23:F23"/>
    <mergeCell ref="G23:I23"/>
    <mergeCell ref="J23:L23"/>
    <mergeCell ref="M23:O23"/>
    <mergeCell ref="P23:R23"/>
    <mergeCell ref="S23:U23"/>
    <mergeCell ref="V23:X23"/>
    <mergeCell ref="B22:F22"/>
    <mergeCell ref="G22:I22"/>
    <mergeCell ref="J22:L22"/>
    <mergeCell ref="M22:O22"/>
    <mergeCell ref="P22:R22"/>
    <mergeCell ref="S22:U22"/>
    <mergeCell ref="AQ23:AS23"/>
    <mergeCell ref="AT23:AV23"/>
    <mergeCell ref="Y22:AA22"/>
    <mergeCell ref="AB22:AD22"/>
    <mergeCell ref="AE22:AG22"/>
    <mergeCell ref="AH22:AJ22"/>
    <mergeCell ref="AK22:AM22"/>
    <mergeCell ref="AN22:AP22"/>
    <mergeCell ref="Y23:AA23"/>
    <mergeCell ref="AB23:AD23"/>
    <mergeCell ref="AE23:AG23"/>
    <mergeCell ref="AH23:AJ23"/>
    <mergeCell ref="AK23:AM23"/>
    <mergeCell ref="AN23:AP23"/>
    <mergeCell ref="V22:X22"/>
    <mergeCell ref="B24:F24"/>
    <mergeCell ref="G24:I24"/>
    <mergeCell ref="J24:L24"/>
    <mergeCell ref="M24:O24"/>
    <mergeCell ref="P24:R24"/>
    <mergeCell ref="S24:U24"/>
    <mergeCell ref="V24:X24"/>
    <mergeCell ref="AQ24:AS24"/>
    <mergeCell ref="AT24:AV24"/>
    <mergeCell ref="B25:F25"/>
    <mergeCell ref="G25:I25"/>
    <mergeCell ref="J25:L25"/>
    <mergeCell ref="M25:O25"/>
    <mergeCell ref="P25:R25"/>
    <mergeCell ref="S25:U25"/>
    <mergeCell ref="V25:X25"/>
    <mergeCell ref="AQ25:AS25"/>
    <mergeCell ref="AT25:AV25"/>
    <mergeCell ref="Y25:AA25"/>
    <mergeCell ref="AB25:AD25"/>
    <mergeCell ref="AE25:AG25"/>
    <mergeCell ref="AH25:AJ25"/>
    <mergeCell ref="AK25:AM25"/>
    <mergeCell ref="AN25:AP25"/>
    <mergeCell ref="AE24:AG24"/>
    <mergeCell ref="AH24:AJ24"/>
    <mergeCell ref="AK24:AM24"/>
    <mergeCell ref="AN24:AP24"/>
    <mergeCell ref="Y24:AA24"/>
    <mergeCell ref="AB24:AD24"/>
    <mergeCell ref="A26:F26"/>
    <mergeCell ref="G26:I26"/>
    <mergeCell ref="J26:L26"/>
    <mergeCell ref="M26:O26"/>
    <mergeCell ref="P26:R26"/>
    <mergeCell ref="S26:U26"/>
    <mergeCell ref="V26:X26"/>
    <mergeCell ref="AQ26:AS26"/>
    <mergeCell ref="AT26:AV26"/>
    <mergeCell ref="Y26:AA26"/>
    <mergeCell ref="AB26:AD26"/>
    <mergeCell ref="AE26:AG26"/>
    <mergeCell ref="AH26:AJ26"/>
    <mergeCell ref="AN26:AP26"/>
    <mergeCell ref="V27:X27"/>
    <mergeCell ref="AQ27:AS27"/>
    <mergeCell ref="AT27:AV27"/>
    <mergeCell ref="B28:F28"/>
    <mergeCell ref="G28:I28"/>
    <mergeCell ref="J28:L28"/>
    <mergeCell ref="M28:O28"/>
    <mergeCell ref="P28:R28"/>
    <mergeCell ref="S28:U28"/>
    <mergeCell ref="V28:X28"/>
    <mergeCell ref="B27:F27"/>
    <mergeCell ref="G27:I27"/>
    <mergeCell ref="J27:L27"/>
    <mergeCell ref="M27:O27"/>
    <mergeCell ref="P27:R27"/>
    <mergeCell ref="S27:U27"/>
    <mergeCell ref="AQ28:AS28"/>
    <mergeCell ref="AT28:AV28"/>
    <mergeCell ref="Y27:AA27"/>
    <mergeCell ref="Y28:AA28"/>
    <mergeCell ref="AB27:AD27"/>
    <mergeCell ref="AB28:AD28"/>
    <mergeCell ref="AE27:AG27"/>
    <mergeCell ref="AE28:AG28"/>
    <mergeCell ref="B29:F29"/>
    <mergeCell ref="G29:I29"/>
    <mergeCell ref="J29:L29"/>
    <mergeCell ref="M29:O29"/>
    <mergeCell ref="P29:R29"/>
    <mergeCell ref="S29:U29"/>
    <mergeCell ref="V29:X29"/>
    <mergeCell ref="AQ29:AS29"/>
    <mergeCell ref="AT29:AV29"/>
    <mergeCell ref="Y29:AA29"/>
    <mergeCell ref="AB29:AD29"/>
    <mergeCell ref="AE29:AG29"/>
    <mergeCell ref="B30:F30"/>
    <mergeCell ref="G30:I30"/>
    <mergeCell ref="J30:L30"/>
    <mergeCell ref="M30:O30"/>
    <mergeCell ref="P30:R30"/>
    <mergeCell ref="S30:U30"/>
    <mergeCell ref="V30:X30"/>
    <mergeCell ref="AQ30:AS30"/>
    <mergeCell ref="AT30:AV30"/>
    <mergeCell ref="Y30:AA30"/>
    <mergeCell ref="AB30:AD30"/>
    <mergeCell ref="AE30:AG30"/>
    <mergeCell ref="AN30:AP30"/>
    <mergeCell ref="AK30:AM30"/>
    <mergeCell ref="AH30:AJ30"/>
    <mergeCell ref="V31:X31"/>
    <mergeCell ref="AQ31:AS31"/>
    <mergeCell ref="AT31:AV31"/>
    <mergeCell ref="B32:F32"/>
    <mergeCell ref="G32:I32"/>
    <mergeCell ref="J32:L32"/>
    <mergeCell ref="M32:O32"/>
    <mergeCell ref="P32:R32"/>
    <mergeCell ref="S32:U32"/>
    <mergeCell ref="V32:X32"/>
    <mergeCell ref="B31:F31"/>
    <mergeCell ref="G31:I31"/>
    <mergeCell ref="J31:L31"/>
    <mergeCell ref="M31:O31"/>
    <mergeCell ref="P31:R31"/>
    <mergeCell ref="S31:U31"/>
    <mergeCell ref="AQ32:AS32"/>
    <mergeCell ref="AT32:AV32"/>
    <mergeCell ref="Y31:AA31"/>
    <mergeCell ref="Y32:AA32"/>
    <mergeCell ref="AB31:AD31"/>
    <mergeCell ref="AB32:AD32"/>
    <mergeCell ref="AE31:AG31"/>
    <mergeCell ref="AE32:AG32"/>
    <mergeCell ref="AN31:AP31"/>
    <mergeCell ref="AN32:AP32"/>
    <mergeCell ref="AK31:AM31"/>
    <mergeCell ref="AK32:AM32"/>
    <mergeCell ref="AH31:AJ31"/>
    <mergeCell ref="AH32:AJ32"/>
    <mergeCell ref="B33:F33"/>
    <mergeCell ref="G33:I33"/>
    <mergeCell ref="J33:L33"/>
    <mergeCell ref="M33:O33"/>
    <mergeCell ref="P33:R33"/>
    <mergeCell ref="S33:U33"/>
    <mergeCell ref="V33:X33"/>
    <mergeCell ref="AQ33:AS33"/>
    <mergeCell ref="AT33:AV33"/>
    <mergeCell ref="Y33:AA33"/>
    <mergeCell ref="AB33:AD33"/>
    <mergeCell ref="AE33:AG33"/>
    <mergeCell ref="B34:F34"/>
    <mergeCell ref="G34:I34"/>
    <mergeCell ref="J34:L34"/>
    <mergeCell ref="M34:O34"/>
    <mergeCell ref="P34:R34"/>
    <mergeCell ref="S34:U34"/>
    <mergeCell ref="V34:X34"/>
    <mergeCell ref="AQ34:AS34"/>
    <mergeCell ref="AT34:AV34"/>
    <mergeCell ref="Y34:AA34"/>
    <mergeCell ref="AB34:AD34"/>
    <mergeCell ref="AE34:AG34"/>
    <mergeCell ref="AH34:AJ34"/>
    <mergeCell ref="AN33:AP33"/>
    <mergeCell ref="AN34:AP34"/>
    <mergeCell ref="AK33:AM33"/>
    <mergeCell ref="AK34:AM34"/>
    <mergeCell ref="AH33:AJ33"/>
    <mergeCell ref="V35:X35"/>
    <mergeCell ref="AQ35:AS35"/>
    <mergeCell ref="AT35:AV35"/>
    <mergeCell ref="A36:F36"/>
    <mergeCell ref="G36:I36"/>
    <mergeCell ref="J36:L36"/>
    <mergeCell ref="M36:O36"/>
    <mergeCell ref="P36:R36"/>
    <mergeCell ref="S36:U36"/>
    <mergeCell ref="V36:X36"/>
    <mergeCell ref="B35:F35"/>
    <mergeCell ref="G35:I35"/>
    <mergeCell ref="J35:L35"/>
    <mergeCell ref="M35:O35"/>
    <mergeCell ref="P35:R35"/>
    <mergeCell ref="S35:U35"/>
    <mergeCell ref="AQ36:AS36"/>
    <mergeCell ref="AT36:AV36"/>
    <mergeCell ref="Y35:AA35"/>
    <mergeCell ref="Y36:AA36"/>
    <mergeCell ref="AB35:AD35"/>
    <mergeCell ref="AB36:AD36"/>
    <mergeCell ref="AE35:AG35"/>
    <mergeCell ref="AE36:AG36"/>
    <mergeCell ref="AH35:AJ35"/>
    <mergeCell ref="AN35:AP35"/>
    <mergeCell ref="AH36:AJ36"/>
    <mergeCell ref="AK35:AM35"/>
    <mergeCell ref="AK36:AM36"/>
    <mergeCell ref="AN36:AP36"/>
    <mergeCell ref="B37:F37"/>
    <mergeCell ref="G37:I37"/>
    <mergeCell ref="J37:L37"/>
    <mergeCell ref="M37:O37"/>
    <mergeCell ref="P37:R37"/>
    <mergeCell ref="S37:U37"/>
    <mergeCell ref="V37:X37"/>
    <mergeCell ref="AQ37:AS37"/>
    <mergeCell ref="AT37:AV37"/>
    <mergeCell ref="Y37:AA37"/>
    <mergeCell ref="AB37:AD37"/>
    <mergeCell ref="AE37:AG37"/>
    <mergeCell ref="AH37:AJ37"/>
    <mergeCell ref="AK37:AM37"/>
    <mergeCell ref="AN37:AP37"/>
    <mergeCell ref="B38:F38"/>
    <mergeCell ref="G38:I38"/>
    <mergeCell ref="J38:L38"/>
    <mergeCell ref="M38:O38"/>
    <mergeCell ref="P38:R38"/>
    <mergeCell ref="S38:U38"/>
    <mergeCell ref="V38:X38"/>
    <mergeCell ref="AQ38:AS38"/>
    <mergeCell ref="AT38:AV38"/>
    <mergeCell ref="Y38:AA38"/>
    <mergeCell ref="AB38:AD38"/>
    <mergeCell ref="AE38:AG38"/>
    <mergeCell ref="AH38:AJ38"/>
    <mergeCell ref="AK38:AM38"/>
    <mergeCell ref="AN38:AP38"/>
    <mergeCell ref="V39:X39"/>
    <mergeCell ref="AQ39:AS39"/>
    <mergeCell ref="AT39:AV39"/>
    <mergeCell ref="B40:F40"/>
    <mergeCell ref="G40:I40"/>
    <mergeCell ref="J40:L40"/>
    <mergeCell ref="M40:O40"/>
    <mergeCell ref="P40:R40"/>
    <mergeCell ref="S40:U40"/>
    <mergeCell ref="V40:X40"/>
    <mergeCell ref="B39:F39"/>
    <mergeCell ref="G39:I39"/>
    <mergeCell ref="J39:L39"/>
    <mergeCell ref="M39:O39"/>
    <mergeCell ref="P39:R39"/>
    <mergeCell ref="S39:U39"/>
    <mergeCell ref="AQ40:AS40"/>
    <mergeCell ref="AT40:AV40"/>
    <mergeCell ref="Y39:AA39"/>
    <mergeCell ref="AB39:AD39"/>
    <mergeCell ref="AE39:AG39"/>
    <mergeCell ref="AH39:AJ39"/>
    <mergeCell ref="AK39:AM39"/>
    <mergeCell ref="AN39:AP39"/>
    <mergeCell ref="Y40:AA40"/>
    <mergeCell ref="AB40:AD40"/>
    <mergeCell ref="AE40:AG40"/>
    <mergeCell ref="AH40:AJ40"/>
    <mergeCell ref="AK40:AM40"/>
    <mergeCell ref="AN40:AP40"/>
    <mergeCell ref="B41:F41"/>
    <mergeCell ref="G41:I41"/>
    <mergeCell ref="J41:L41"/>
    <mergeCell ref="M41:O41"/>
    <mergeCell ref="P41:R41"/>
    <mergeCell ref="S41:U41"/>
    <mergeCell ref="V41:X41"/>
    <mergeCell ref="AQ41:AS41"/>
    <mergeCell ref="AT41:AV41"/>
    <mergeCell ref="B42:F42"/>
    <mergeCell ref="G42:I42"/>
    <mergeCell ref="J42:L42"/>
    <mergeCell ref="M42:O42"/>
    <mergeCell ref="P42:R42"/>
    <mergeCell ref="S42:U42"/>
    <mergeCell ref="V42:X42"/>
    <mergeCell ref="AQ42:AS42"/>
    <mergeCell ref="AT42:AV42"/>
    <mergeCell ref="Y42:AA42"/>
    <mergeCell ref="AB42:AD42"/>
    <mergeCell ref="AE42:AG42"/>
    <mergeCell ref="AH42:AJ42"/>
    <mergeCell ref="AK42:AM42"/>
    <mergeCell ref="AN42:AP42"/>
    <mergeCell ref="Y41:AA41"/>
    <mergeCell ref="AB41:AD41"/>
    <mergeCell ref="AE41:AG41"/>
    <mergeCell ref="AH41:AJ41"/>
    <mergeCell ref="AK41:AM41"/>
    <mergeCell ref="AN41:AP41"/>
    <mergeCell ref="V43:X43"/>
    <mergeCell ref="AQ43:AS43"/>
    <mergeCell ref="AT43:AV43"/>
    <mergeCell ref="B44:F44"/>
    <mergeCell ref="G44:I44"/>
    <mergeCell ref="J44:L44"/>
    <mergeCell ref="M44:O44"/>
    <mergeCell ref="P44:R44"/>
    <mergeCell ref="S44:U44"/>
    <mergeCell ref="V44:X44"/>
    <mergeCell ref="B43:F43"/>
    <mergeCell ref="G43:I43"/>
    <mergeCell ref="J43:L43"/>
    <mergeCell ref="M43:O43"/>
    <mergeCell ref="P43:R43"/>
    <mergeCell ref="S43:U43"/>
    <mergeCell ref="AQ44:AS44"/>
    <mergeCell ref="AT44:AV44"/>
    <mergeCell ref="Y43:AA43"/>
    <mergeCell ref="AB43:AD43"/>
    <mergeCell ref="AE43:AG43"/>
    <mergeCell ref="AH43:AJ43"/>
    <mergeCell ref="AK43:AM43"/>
    <mergeCell ref="AN43:AP43"/>
    <mergeCell ref="Y44:AA44"/>
    <mergeCell ref="AB44:AD44"/>
    <mergeCell ref="AE44:AG44"/>
    <mergeCell ref="AH44:AJ44"/>
    <mergeCell ref="AK44:AM44"/>
    <mergeCell ref="AN44:AP44"/>
    <mergeCell ref="B45:F45"/>
    <mergeCell ref="G45:I45"/>
    <mergeCell ref="J45:L45"/>
    <mergeCell ref="M45:O45"/>
    <mergeCell ref="P45:R45"/>
    <mergeCell ref="S45:U45"/>
    <mergeCell ref="V45:X45"/>
    <mergeCell ref="AQ45:AS45"/>
    <mergeCell ref="A46:F46"/>
    <mergeCell ref="Y46:AA46"/>
    <mergeCell ref="AB46:AD46"/>
    <mergeCell ref="AE46:AG46"/>
    <mergeCell ref="AH46:AJ46"/>
    <mergeCell ref="AK46:AM46"/>
    <mergeCell ref="AN46:AP46"/>
    <mergeCell ref="AT45:AV45"/>
    <mergeCell ref="G46:I46"/>
    <mergeCell ref="J46:L46"/>
    <mergeCell ref="M46:O46"/>
    <mergeCell ref="P46:R46"/>
    <mergeCell ref="S46:U46"/>
    <mergeCell ref="V46:X46"/>
    <mergeCell ref="AQ46:AS46"/>
    <mergeCell ref="AT46:AV46"/>
    <mergeCell ref="Y45:AA45"/>
    <mergeCell ref="AB45:AD45"/>
    <mergeCell ref="AE45:AG45"/>
    <mergeCell ref="AH45:AJ45"/>
    <mergeCell ref="AK45:AM45"/>
    <mergeCell ref="AN45:AP45"/>
    <mergeCell ref="V51:X51"/>
    <mergeCell ref="AQ51:AS51"/>
    <mergeCell ref="AT51:AV51"/>
    <mergeCell ref="B52:F52"/>
    <mergeCell ref="G52:I52"/>
    <mergeCell ref="J52:L52"/>
    <mergeCell ref="M52:O52"/>
    <mergeCell ref="P52:R52"/>
    <mergeCell ref="S52:U52"/>
    <mergeCell ref="V52:X52"/>
    <mergeCell ref="A51:F51"/>
    <mergeCell ref="G51:I51"/>
    <mergeCell ref="J51:L51"/>
    <mergeCell ref="M51:O51"/>
    <mergeCell ref="P51:R51"/>
    <mergeCell ref="S51:U51"/>
    <mergeCell ref="AQ52:AS52"/>
    <mergeCell ref="AT52:AV52"/>
    <mergeCell ref="Y51:AA51"/>
    <mergeCell ref="Y52:AA52"/>
    <mergeCell ref="AK51:AM51"/>
    <mergeCell ref="AK52:AM52"/>
    <mergeCell ref="AB51:AD51"/>
    <mergeCell ref="AB52:AD52"/>
    <mergeCell ref="AE51:AG51"/>
    <mergeCell ref="AE52:AG52"/>
    <mergeCell ref="B53:F53"/>
    <mergeCell ref="G53:I53"/>
    <mergeCell ref="J53:L53"/>
    <mergeCell ref="M53:O53"/>
    <mergeCell ref="P53:R53"/>
    <mergeCell ref="S53:U53"/>
    <mergeCell ref="V53:X53"/>
    <mergeCell ref="AQ53:AS53"/>
    <mergeCell ref="AT53:AV53"/>
    <mergeCell ref="Y53:AA53"/>
    <mergeCell ref="AK53:AM53"/>
    <mergeCell ref="B54:F54"/>
    <mergeCell ref="G54:I54"/>
    <mergeCell ref="J54:L54"/>
    <mergeCell ref="M54:O54"/>
    <mergeCell ref="P54:R54"/>
    <mergeCell ref="S54:U54"/>
    <mergeCell ref="V54:X54"/>
    <mergeCell ref="AQ54:AS54"/>
    <mergeCell ref="AT54:AV54"/>
    <mergeCell ref="Y54:AA54"/>
    <mergeCell ref="AK54:AM54"/>
    <mergeCell ref="AB53:AD53"/>
    <mergeCell ref="AB54:AD54"/>
    <mergeCell ref="AH53:AJ53"/>
    <mergeCell ref="AH54:AJ54"/>
    <mergeCell ref="AE53:AG53"/>
    <mergeCell ref="AE54:AG54"/>
    <mergeCell ref="AN53:AP53"/>
    <mergeCell ref="AN54:AP54"/>
    <mergeCell ref="V55:X55"/>
    <mergeCell ref="AQ55:AS55"/>
    <mergeCell ref="AT55:AV55"/>
    <mergeCell ref="B56:F56"/>
    <mergeCell ref="G56:I56"/>
    <mergeCell ref="J56:L56"/>
    <mergeCell ref="M56:O56"/>
    <mergeCell ref="P56:R56"/>
    <mergeCell ref="S56:U56"/>
    <mergeCell ref="V56:X56"/>
    <mergeCell ref="B55:F55"/>
    <mergeCell ref="G55:I55"/>
    <mergeCell ref="J55:L55"/>
    <mergeCell ref="M55:O55"/>
    <mergeCell ref="P55:R55"/>
    <mergeCell ref="S55:U55"/>
    <mergeCell ref="AQ56:AS56"/>
    <mergeCell ref="AT56:AV56"/>
    <mergeCell ref="Y55:AA55"/>
    <mergeCell ref="Y56:AA56"/>
    <mergeCell ref="AK55:AM55"/>
    <mergeCell ref="AK56:AM56"/>
    <mergeCell ref="AB55:AD55"/>
    <mergeCell ref="AB56:AD56"/>
    <mergeCell ref="AH55:AJ55"/>
    <mergeCell ref="AH56:AJ56"/>
    <mergeCell ref="AE55:AG55"/>
    <mergeCell ref="AE56:AG56"/>
    <mergeCell ref="AN55:AP55"/>
    <mergeCell ref="AN56:AP56"/>
    <mergeCell ref="B57:F57"/>
    <mergeCell ref="G57:I57"/>
    <mergeCell ref="J57:L57"/>
    <mergeCell ref="M57:O57"/>
    <mergeCell ref="P57:R57"/>
    <mergeCell ref="S57:U57"/>
    <mergeCell ref="V57:X57"/>
    <mergeCell ref="AQ57:AS57"/>
    <mergeCell ref="AT57:AV57"/>
    <mergeCell ref="Y57:AA57"/>
    <mergeCell ref="AK57:AM57"/>
    <mergeCell ref="B58:F58"/>
    <mergeCell ref="G58:I58"/>
    <mergeCell ref="J58:L58"/>
    <mergeCell ref="M58:O58"/>
    <mergeCell ref="P58:R58"/>
    <mergeCell ref="S58:U58"/>
    <mergeCell ref="V58:X58"/>
    <mergeCell ref="AQ58:AS58"/>
    <mergeCell ref="AT58:AV58"/>
    <mergeCell ref="Y58:AA58"/>
    <mergeCell ref="AK58:AM58"/>
    <mergeCell ref="AB57:AD57"/>
    <mergeCell ref="AB58:AD58"/>
    <mergeCell ref="AH57:AJ57"/>
    <mergeCell ref="AH58:AJ58"/>
    <mergeCell ref="AE57:AG57"/>
    <mergeCell ref="AE58:AG58"/>
    <mergeCell ref="AN57:AP57"/>
    <mergeCell ref="AN58:AP58"/>
    <mergeCell ref="V59:X59"/>
    <mergeCell ref="AQ59:AS59"/>
    <mergeCell ref="AT59:AV59"/>
    <mergeCell ref="B60:F60"/>
    <mergeCell ref="G60:I60"/>
    <mergeCell ref="J60:L60"/>
    <mergeCell ref="M60:O60"/>
    <mergeCell ref="P60:R60"/>
    <mergeCell ref="S60:U60"/>
    <mergeCell ref="V60:X60"/>
    <mergeCell ref="B59:F59"/>
    <mergeCell ref="G59:I59"/>
    <mergeCell ref="J59:L59"/>
    <mergeCell ref="M59:O59"/>
    <mergeCell ref="P59:R59"/>
    <mergeCell ref="S59:U59"/>
    <mergeCell ref="AQ60:AS60"/>
    <mergeCell ref="AT60:AV60"/>
    <mergeCell ref="Y59:AA59"/>
    <mergeCell ref="Y60:AA60"/>
    <mergeCell ref="AK59:AM59"/>
    <mergeCell ref="AK60:AM60"/>
    <mergeCell ref="AB59:AD59"/>
    <mergeCell ref="AB60:AD60"/>
    <mergeCell ref="AH59:AJ59"/>
    <mergeCell ref="AH60:AJ60"/>
    <mergeCell ref="AE59:AG59"/>
    <mergeCell ref="AE60:AG60"/>
    <mergeCell ref="AN59:AP59"/>
    <mergeCell ref="AN60:AP60"/>
    <mergeCell ref="A61:F61"/>
    <mergeCell ref="G61:I61"/>
    <mergeCell ref="J61:L61"/>
    <mergeCell ref="M61:O61"/>
    <mergeCell ref="P61:R61"/>
    <mergeCell ref="S61:U61"/>
    <mergeCell ref="V61:X61"/>
    <mergeCell ref="AQ61:AS61"/>
    <mergeCell ref="AT61:AV61"/>
    <mergeCell ref="Y61:AA61"/>
    <mergeCell ref="AK61:AM61"/>
    <mergeCell ref="B62:F62"/>
    <mergeCell ref="G62:I62"/>
    <mergeCell ref="J62:L62"/>
    <mergeCell ref="M62:O62"/>
    <mergeCell ref="P62:R62"/>
    <mergeCell ref="S62:U62"/>
    <mergeCell ref="V62:X62"/>
    <mergeCell ref="AQ62:AS62"/>
    <mergeCell ref="AT62:AV62"/>
    <mergeCell ref="Y62:AA62"/>
    <mergeCell ref="AK62:AM62"/>
    <mergeCell ref="AB61:AD61"/>
    <mergeCell ref="AB62:AD62"/>
    <mergeCell ref="AH61:AJ61"/>
    <mergeCell ref="AH62:AJ62"/>
    <mergeCell ref="AE61:AG61"/>
    <mergeCell ref="AE62:AG62"/>
    <mergeCell ref="AN61:AP61"/>
    <mergeCell ref="AN62:AP62"/>
    <mergeCell ref="V63:X63"/>
    <mergeCell ref="AQ63:AS63"/>
    <mergeCell ref="AT63:AV63"/>
    <mergeCell ref="B64:F64"/>
    <mergeCell ref="G64:I64"/>
    <mergeCell ref="J64:L64"/>
    <mergeCell ref="M64:O64"/>
    <mergeCell ref="P64:R64"/>
    <mergeCell ref="S64:U64"/>
    <mergeCell ref="V64:X64"/>
    <mergeCell ref="B63:F63"/>
    <mergeCell ref="G63:I63"/>
    <mergeCell ref="J63:L63"/>
    <mergeCell ref="M63:O63"/>
    <mergeCell ref="P63:R63"/>
    <mergeCell ref="S63:U63"/>
    <mergeCell ref="AQ64:AS64"/>
    <mergeCell ref="AT64:AV64"/>
    <mergeCell ref="Y63:AA63"/>
    <mergeCell ref="Y64:AA64"/>
    <mergeCell ref="AK63:AM63"/>
    <mergeCell ref="AK64:AM64"/>
    <mergeCell ref="AB63:AD63"/>
    <mergeCell ref="AB64:AD64"/>
    <mergeCell ref="AH63:AJ63"/>
    <mergeCell ref="AH64:AJ64"/>
    <mergeCell ref="AE63:AG63"/>
    <mergeCell ref="AE64:AG64"/>
    <mergeCell ref="AN63:AP63"/>
    <mergeCell ref="AN64:AP64"/>
    <mergeCell ref="B65:F65"/>
    <mergeCell ref="G65:I65"/>
    <mergeCell ref="J65:L65"/>
    <mergeCell ref="M65:O65"/>
    <mergeCell ref="P65:R65"/>
    <mergeCell ref="S65:U65"/>
    <mergeCell ref="V65:X65"/>
    <mergeCell ref="AQ65:AS65"/>
    <mergeCell ref="AT65:AV65"/>
    <mergeCell ref="Y65:AA65"/>
    <mergeCell ref="AK65:AM65"/>
    <mergeCell ref="B66:F66"/>
    <mergeCell ref="G66:I66"/>
    <mergeCell ref="J66:L66"/>
    <mergeCell ref="M66:O66"/>
    <mergeCell ref="P66:R66"/>
    <mergeCell ref="S66:U66"/>
    <mergeCell ref="V66:X66"/>
    <mergeCell ref="AQ66:AS66"/>
    <mergeCell ref="AT66:AV66"/>
    <mergeCell ref="Y66:AA66"/>
    <mergeCell ref="AK66:AM66"/>
    <mergeCell ref="AB65:AD65"/>
    <mergeCell ref="AB66:AD66"/>
    <mergeCell ref="AH65:AJ65"/>
    <mergeCell ref="AH66:AJ66"/>
    <mergeCell ref="AE65:AG65"/>
    <mergeCell ref="AE66:AG66"/>
    <mergeCell ref="AN65:AP65"/>
    <mergeCell ref="AN66:AP66"/>
    <mergeCell ref="V67:X67"/>
    <mergeCell ref="AQ67:AS67"/>
    <mergeCell ref="AT67:AV67"/>
    <mergeCell ref="B68:F68"/>
    <mergeCell ref="G68:I68"/>
    <mergeCell ref="J68:L68"/>
    <mergeCell ref="M68:O68"/>
    <mergeCell ref="P68:R68"/>
    <mergeCell ref="S68:U68"/>
    <mergeCell ref="V68:X68"/>
    <mergeCell ref="B67:F67"/>
    <mergeCell ref="G67:I67"/>
    <mergeCell ref="J67:L67"/>
    <mergeCell ref="M67:O67"/>
    <mergeCell ref="P67:R67"/>
    <mergeCell ref="S67:U67"/>
    <mergeCell ref="AQ68:AS68"/>
    <mergeCell ref="AT68:AV68"/>
    <mergeCell ref="Y67:AA67"/>
    <mergeCell ref="Y68:AA68"/>
    <mergeCell ref="AK67:AM67"/>
    <mergeCell ref="AK68:AM68"/>
    <mergeCell ref="AB67:AD67"/>
    <mergeCell ref="AB68:AD68"/>
    <mergeCell ref="AH67:AJ67"/>
    <mergeCell ref="AH68:AJ68"/>
    <mergeCell ref="AE67:AG67"/>
    <mergeCell ref="AN67:AP67"/>
    <mergeCell ref="AN68:AP68"/>
    <mergeCell ref="B69:F69"/>
    <mergeCell ref="G69:I69"/>
    <mergeCell ref="J69:L69"/>
    <mergeCell ref="M69:O69"/>
    <mergeCell ref="P69:R69"/>
    <mergeCell ref="S69:U69"/>
    <mergeCell ref="V69:X69"/>
    <mergeCell ref="AQ69:AS69"/>
    <mergeCell ref="AT69:AV69"/>
    <mergeCell ref="Y69:AA69"/>
    <mergeCell ref="AK69:AM69"/>
    <mergeCell ref="B70:F70"/>
    <mergeCell ref="G70:I70"/>
    <mergeCell ref="J70:L70"/>
    <mergeCell ref="M70:O70"/>
    <mergeCell ref="P70:R70"/>
    <mergeCell ref="S70:U70"/>
    <mergeCell ref="V70:X70"/>
    <mergeCell ref="AQ70:AS70"/>
    <mergeCell ref="AT70:AV70"/>
    <mergeCell ref="Y70:AA70"/>
    <mergeCell ref="AK70:AM70"/>
    <mergeCell ref="AB69:AD69"/>
    <mergeCell ref="AB70:AD70"/>
    <mergeCell ref="AH70:AJ70"/>
    <mergeCell ref="AH69:AJ69"/>
    <mergeCell ref="AN69:AP69"/>
    <mergeCell ref="AN70:AP70"/>
    <mergeCell ref="V71:X71"/>
    <mergeCell ref="AQ71:AS71"/>
    <mergeCell ref="AT71:AV71"/>
    <mergeCell ref="A73:F73"/>
    <mergeCell ref="G73:I73"/>
    <mergeCell ref="J73:L73"/>
    <mergeCell ref="M73:O73"/>
    <mergeCell ref="P73:R73"/>
    <mergeCell ref="S73:U73"/>
    <mergeCell ref="V73:X73"/>
    <mergeCell ref="A71:F71"/>
    <mergeCell ref="G71:I71"/>
    <mergeCell ref="J71:L71"/>
    <mergeCell ref="M71:O71"/>
    <mergeCell ref="P71:R71"/>
    <mergeCell ref="S71:U71"/>
    <mergeCell ref="AQ73:AS73"/>
    <mergeCell ref="AT73:AV73"/>
    <mergeCell ref="S72:U72"/>
    <mergeCell ref="V72:X72"/>
    <mergeCell ref="AQ72:AS72"/>
    <mergeCell ref="AT72:AV72"/>
    <mergeCell ref="A72:F72"/>
    <mergeCell ref="G72:I72"/>
    <mergeCell ref="J72:L72"/>
    <mergeCell ref="M72:O72"/>
    <mergeCell ref="P72:R72"/>
    <mergeCell ref="Y71:AA71"/>
    <mergeCell ref="Y72:AA72"/>
    <mergeCell ref="Y73:AA73"/>
    <mergeCell ref="AB71:AD71"/>
    <mergeCell ref="AH71:AJ71"/>
    <mergeCell ref="B74:F74"/>
    <mergeCell ref="G74:I74"/>
    <mergeCell ref="J74:L74"/>
    <mergeCell ref="M74:O74"/>
    <mergeCell ref="P74:R74"/>
    <mergeCell ref="S74:U74"/>
    <mergeCell ref="V74:X74"/>
    <mergeCell ref="AQ74:AS74"/>
    <mergeCell ref="AT74:AV74"/>
    <mergeCell ref="AK74:AM74"/>
    <mergeCell ref="B75:F75"/>
    <mergeCell ref="G75:I75"/>
    <mergeCell ref="J75:L75"/>
    <mergeCell ref="M75:O75"/>
    <mergeCell ref="P75:R75"/>
    <mergeCell ref="S75:U75"/>
    <mergeCell ref="V75:X75"/>
    <mergeCell ref="AQ75:AS75"/>
    <mergeCell ref="AT75:AV75"/>
    <mergeCell ref="AH75:AJ75"/>
    <mergeCell ref="AK75:AM75"/>
    <mergeCell ref="AH74:AJ74"/>
    <mergeCell ref="Y74:AA74"/>
    <mergeCell ref="Y75:AA75"/>
    <mergeCell ref="AB74:AD74"/>
    <mergeCell ref="AB75:AD75"/>
    <mergeCell ref="AN74:AP74"/>
    <mergeCell ref="AN75:AP75"/>
    <mergeCell ref="AE74:AG74"/>
    <mergeCell ref="AE75:AG75"/>
    <mergeCell ref="V76:X76"/>
    <mergeCell ref="AQ76:AS76"/>
    <mergeCell ref="AT76:AV76"/>
    <mergeCell ref="B77:F77"/>
    <mergeCell ref="G77:I77"/>
    <mergeCell ref="J77:L77"/>
    <mergeCell ref="M77:O77"/>
    <mergeCell ref="P77:R77"/>
    <mergeCell ref="S77:U77"/>
    <mergeCell ref="V77:X77"/>
    <mergeCell ref="B76:F76"/>
    <mergeCell ref="G76:I76"/>
    <mergeCell ref="J76:L76"/>
    <mergeCell ref="M76:O76"/>
    <mergeCell ref="P76:R76"/>
    <mergeCell ref="S76:U76"/>
    <mergeCell ref="AQ77:AS77"/>
    <mergeCell ref="AT77:AV77"/>
    <mergeCell ref="AH76:AJ76"/>
    <mergeCell ref="AH77:AJ77"/>
    <mergeCell ref="AK76:AM76"/>
    <mergeCell ref="AK77:AM77"/>
    <mergeCell ref="AE77:AG77"/>
    <mergeCell ref="Y76:AA76"/>
    <mergeCell ref="Y77:AA77"/>
    <mergeCell ref="AB76:AD76"/>
    <mergeCell ref="AB77:AD77"/>
    <mergeCell ref="AE76:AG76"/>
    <mergeCell ref="AN76:AP76"/>
    <mergeCell ref="AN77:AP77"/>
    <mergeCell ref="B78:F78"/>
    <mergeCell ref="G78:I78"/>
    <mergeCell ref="J78:L78"/>
    <mergeCell ref="M78:O78"/>
    <mergeCell ref="P78:R78"/>
    <mergeCell ref="S78:U78"/>
    <mergeCell ref="V78:X78"/>
    <mergeCell ref="AQ78:AS78"/>
    <mergeCell ref="AT78:AV78"/>
    <mergeCell ref="AH78:AJ78"/>
    <mergeCell ref="AK78:AM78"/>
    <mergeCell ref="B79:F79"/>
    <mergeCell ref="G79:I79"/>
    <mergeCell ref="J79:L79"/>
    <mergeCell ref="M79:O79"/>
    <mergeCell ref="P79:R79"/>
    <mergeCell ref="S79:U79"/>
    <mergeCell ref="V79:X79"/>
    <mergeCell ref="AQ79:AS79"/>
    <mergeCell ref="AT79:AV79"/>
    <mergeCell ref="AH79:AJ79"/>
    <mergeCell ref="AK79:AM79"/>
    <mergeCell ref="AE78:AG78"/>
    <mergeCell ref="AE79:AG79"/>
    <mergeCell ref="Y78:AA78"/>
    <mergeCell ref="Y79:AA79"/>
    <mergeCell ref="AB78:AD78"/>
    <mergeCell ref="AB79:AD79"/>
    <mergeCell ref="AN78:AP78"/>
    <mergeCell ref="AN79:AP79"/>
    <mergeCell ref="V80:X80"/>
    <mergeCell ref="AQ80:AS80"/>
    <mergeCell ref="AT80:AV80"/>
    <mergeCell ref="B81:F81"/>
    <mergeCell ref="G81:I81"/>
    <mergeCell ref="J81:L81"/>
    <mergeCell ref="M81:O81"/>
    <mergeCell ref="P81:R81"/>
    <mergeCell ref="S81:U81"/>
    <mergeCell ref="V81:X81"/>
    <mergeCell ref="B80:F80"/>
    <mergeCell ref="G80:I80"/>
    <mergeCell ref="J80:L80"/>
    <mergeCell ref="M80:O80"/>
    <mergeCell ref="P80:R80"/>
    <mergeCell ref="S80:U80"/>
    <mergeCell ref="AQ81:AS81"/>
    <mergeCell ref="AT81:AV81"/>
    <mergeCell ref="Y81:AA81"/>
    <mergeCell ref="AB81:AD81"/>
    <mergeCell ref="AE81:AG81"/>
    <mergeCell ref="AH80:AJ80"/>
    <mergeCell ref="AH81:AJ81"/>
    <mergeCell ref="AK80:AM80"/>
    <mergeCell ref="AE80:AG80"/>
    <mergeCell ref="Y80:AA80"/>
    <mergeCell ref="AB80:AD80"/>
    <mergeCell ref="AK81:AM81"/>
    <mergeCell ref="AN80:AP80"/>
    <mergeCell ref="AN81:AP81"/>
    <mergeCell ref="B82:F82"/>
    <mergeCell ref="G82:I82"/>
    <mergeCell ref="J82:L82"/>
    <mergeCell ref="M82:O82"/>
    <mergeCell ref="P82:R82"/>
    <mergeCell ref="S82:U82"/>
    <mergeCell ref="V82:X82"/>
    <mergeCell ref="AQ82:AS82"/>
    <mergeCell ref="AT82:AV82"/>
    <mergeCell ref="Y82:AA82"/>
    <mergeCell ref="AB82:AD82"/>
    <mergeCell ref="AE82:AG82"/>
    <mergeCell ref="AH82:AJ82"/>
    <mergeCell ref="A83:F83"/>
    <mergeCell ref="G83:I83"/>
    <mergeCell ref="J83:L83"/>
    <mergeCell ref="M83:O83"/>
    <mergeCell ref="P83:R83"/>
    <mergeCell ref="S83:U83"/>
    <mergeCell ref="V83:X83"/>
    <mergeCell ref="AQ83:AS83"/>
    <mergeCell ref="AT83:AV83"/>
    <mergeCell ref="Y83:AA83"/>
    <mergeCell ref="AB83:AD83"/>
    <mergeCell ref="AE83:AG83"/>
    <mergeCell ref="AH83:AJ83"/>
    <mergeCell ref="AK82:AM82"/>
    <mergeCell ref="AK83:AM83"/>
    <mergeCell ref="AN82:AP82"/>
    <mergeCell ref="AN83:AP83"/>
    <mergeCell ref="V84:X84"/>
    <mergeCell ref="AQ84:AS84"/>
    <mergeCell ref="AT84:AV84"/>
    <mergeCell ref="B85:F85"/>
    <mergeCell ref="G85:I85"/>
    <mergeCell ref="J85:L85"/>
    <mergeCell ref="M85:O85"/>
    <mergeCell ref="P85:R85"/>
    <mergeCell ref="S85:U85"/>
    <mergeCell ref="V85:X85"/>
    <mergeCell ref="B84:F84"/>
    <mergeCell ref="G84:I84"/>
    <mergeCell ref="J84:L84"/>
    <mergeCell ref="M84:O84"/>
    <mergeCell ref="P84:R84"/>
    <mergeCell ref="S84:U84"/>
    <mergeCell ref="AQ85:AS85"/>
    <mergeCell ref="AT85:AV85"/>
    <mergeCell ref="Y84:AA84"/>
    <mergeCell ref="AB84:AD84"/>
    <mergeCell ref="AE84:AG84"/>
    <mergeCell ref="AH84:AJ84"/>
    <mergeCell ref="AK84:AM84"/>
    <mergeCell ref="AN84:AP84"/>
    <mergeCell ref="Y85:AA85"/>
    <mergeCell ref="AB85:AD85"/>
    <mergeCell ref="AE85:AG85"/>
    <mergeCell ref="AH85:AJ85"/>
    <mergeCell ref="AK85:AM85"/>
    <mergeCell ref="AN85:AP85"/>
    <mergeCell ref="B86:F86"/>
    <mergeCell ref="G86:I86"/>
    <mergeCell ref="J86:L86"/>
    <mergeCell ref="M86:O86"/>
    <mergeCell ref="P86:R86"/>
    <mergeCell ref="S86:U86"/>
    <mergeCell ref="V86:X86"/>
    <mergeCell ref="AQ86:AS86"/>
    <mergeCell ref="AT86:AV86"/>
    <mergeCell ref="B87:F87"/>
    <mergeCell ref="G87:I87"/>
    <mergeCell ref="J87:L87"/>
    <mergeCell ref="M87:O87"/>
    <mergeCell ref="P87:R87"/>
    <mergeCell ref="S87:U87"/>
    <mergeCell ref="V87:X87"/>
    <mergeCell ref="AQ87:AS87"/>
    <mergeCell ref="AT87:AV87"/>
    <mergeCell ref="Y87:AA87"/>
    <mergeCell ref="AB87:AD87"/>
    <mergeCell ref="AE87:AG87"/>
    <mergeCell ref="AH87:AJ87"/>
    <mergeCell ref="AK87:AM87"/>
    <mergeCell ref="AN87:AP87"/>
    <mergeCell ref="Y86:AA86"/>
    <mergeCell ref="AB86:AD86"/>
    <mergeCell ref="AE86:AG86"/>
    <mergeCell ref="AH86:AJ86"/>
    <mergeCell ref="AK86:AM86"/>
    <mergeCell ref="AN86:AP86"/>
    <mergeCell ref="V88:X88"/>
    <mergeCell ref="AQ88:AS88"/>
    <mergeCell ref="AT88:AV88"/>
    <mergeCell ref="B89:F89"/>
    <mergeCell ref="G89:I89"/>
    <mergeCell ref="J89:L89"/>
    <mergeCell ref="M89:O89"/>
    <mergeCell ref="P89:R89"/>
    <mergeCell ref="S89:U89"/>
    <mergeCell ref="V89:X89"/>
    <mergeCell ref="B88:F88"/>
    <mergeCell ref="G88:I88"/>
    <mergeCell ref="J88:L88"/>
    <mergeCell ref="M88:O88"/>
    <mergeCell ref="P88:R88"/>
    <mergeCell ref="S88:U88"/>
    <mergeCell ref="AQ89:AS89"/>
    <mergeCell ref="AT89:AV89"/>
    <mergeCell ref="Y88:AA88"/>
    <mergeCell ref="AB88:AD88"/>
    <mergeCell ref="AE88:AG88"/>
    <mergeCell ref="AH88:AJ88"/>
    <mergeCell ref="AK88:AM88"/>
    <mergeCell ref="AN88:AP88"/>
    <mergeCell ref="Y89:AA89"/>
    <mergeCell ref="AB89:AD89"/>
    <mergeCell ref="AE89:AG89"/>
    <mergeCell ref="AH89:AJ89"/>
    <mergeCell ref="AK89:AM89"/>
    <mergeCell ref="AN89:AP89"/>
    <mergeCell ref="B90:F90"/>
    <mergeCell ref="G90:I90"/>
    <mergeCell ref="J90:L90"/>
    <mergeCell ref="M90:O90"/>
    <mergeCell ref="P90:R90"/>
    <mergeCell ref="S90:U90"/>
    <mergeCell ref="V90:X90"/>
    <mergeCell ref="AQ90:AS90"/>
    <mergeCell ref="AT90:AV90"/>
    <mergeCell ref="B91:F91"/>
    <mergeCell ref="G91:I91"/>
    <mergeCell ref="J91:L91"/>
    <mergeCell ref="M91:O91"/>
    <mergeCell ref="P91:R91"/>
    <mergeCell ref="S91:U91"/>
    <mergeCell ref="V91:X91"/>
    <mergeCell ref="AQ91:AS91"/>
    <mergeCell ref="AT91:AV91"/>
    <mergeCell ref="Y91:AA91"/>
    <mergeCell ref="AB91:AD91"/>
    <mergeCell ref="AE91:AG91"/>
    <mergeCell ref="AH91:AJ91"/>
    <mergeCell ref="AK91:AM91"/>
    <mergeCell ref="AN91:AP91"/>
    <mergeCell ref="Y90:AA90"/>
    <mergeCell ref="AB90:AD90"/>
    <mergeCell ref="AE90:AG90"/>
    <mergeCell ref="AH90:AJ90"/>
    <mergeCell ref="AK90:AM90"/>
    <mergeCell ref="AN90:AP90"/>
    <mergeCell ref="V92:X92"/>
    <mergeCell ref="AQ92:AS92"/>
    <mergeCell ref="AT92:AV92"/>
    <mergeCell ref="A93:F93"/>
    <mergeCell ref="G93:I93"/>
    <mergeCell ref="J93:L93"/>
    <mergeCell ref="M93:O93"/>
    <mergeCell ref="P93:R93"/>
    <mergeCell ref="S93:U93"/>
    <mergeCell ref="V93:X93"/>
    <mergeCell ref="B92:F92"/>
    <mergeCell ref="G92:I92"/>
    <mergeCell ref="J92:L92"/>
    <mergeCell ref="M92:O92"/>
    <mergeCell ref="P92:R92"/>
    <mergeCell ref="S92:U92"/>
    <mergeCell ref="AQ93:AS93"/>
    <mergeCell ref="AT93:AV93"/>
    <mergeCell ref="Y92:AA92"/>
    <mergeCell ref="AB92:AD92"/>
    <mergeCell ref="AE92:AG92"/>
    <mergeCell ref="AH92:AJ92"/>
    <mergeCell ref="AK92:AM92"/>
    <mergeCell ref="AN92:AP92"/>
    <mergeCell ref="M95:O95"/>
    <mergeCell ref="P95:R95"/>
    <mergeCell ref="S95:U95"/>
    <mergeCell ref="V95:X95"/>
    <mergeCell ref="AQ95:AS95"/>
    <mergeCell ref="AT95:AV95"/>
    <mergeCell ref="A94:F94"/>
    <mergeCell ref="G94:I94"/>
    <mergeCell ref="J94:L94"/>
    <mergeCell ref="M94:O94"/>
    <mergeCell ref="P94:R94"/>
    <mergeCell ref="S94:U94"/>
    <mergeCell ref="V94:X94"/>
    <mergeCell ref="AQ94:AS94"/>
    <mergeCell ref="AT94:AV94"/>
    <mergeCell ref="Y95:AA95"/>
    <mergeCell ref="AB95:AD95"/>
    <mergeCell ref="AE95:AG95"/>
    <mergeCell ref="AH95:AJ95"/>
    <mergeCell ref="AK95:AM95"/>
    <mergeCell ref="AN95:AP95"/>
    <mergeCell ref="B95:F95"/>
    <mergeCell ref="G95:I95"/>
    <mergeCell ref="J95:L95"/>
    <mergeCell ref="AN94:AP94"/>
    <mergeCell ref="AK94:AM94"/>
    <mergeCell ref="AB94:AD94"/>
    <mergeCell ref="AE94:AG94"/>
    <mergeCell ref="AH94:AJ94"/>
    <mergeCell ref="V96:X96"/>
    <mergeCell ref="AQ96:AS96"/>
    <mergeCell ref="AT96:AV96"/>
    <mergeCell ref="B97:F97"/>
    <mergeCell ref="G97:I97"/>
    <mergeCell ref="J97:L97"/>
    <mergeCell ref="M97:O97"/>
    <mergeCell ref="P97:R97"/>
    <mergeCell ref="S97:U97"/>
    <mergeCell ref="V97:X97"/>
    <mergeCell ref="B96:F96"/>
    <mergeCell ref="G96:I96"/>
    <mergeCell ref="J96:L96"/>
    <mergeCell ref="M96:O96"/>
    <mergeCell ref="P96:R96"/>
    <mergeCell ref="S96:U96"/>
    <mergeCell ref="AQ97:AS97"/>
    <mergeCell ref="AT97:AV97"/>
    <mergeCell ref="Y96:AA96"/>
    <mergeCell ref="Y97:AA97"/>
    <mergeCell ref="AB96:AD96"/>
    <mergeCell ref="AB97:AD97"/>
    <mergeCell ref="AE96:AG96"/>
    <mergeCell ref="AE97:AG97"/>
    <mergeCell ref="AH96:AJ96"/>
    <mergeCell ref="AH97:AJ97"/>
    <mergeCell ref="AN96:AP96"/>
    <mergeCell ref="AN97:AP97"/>
    <mergeCell ref="AK97:AM97"/>
    <mergeCell ref="AK96:AM96"/>
    <mergeCell ref="V99:X99"/>
    <mergeCell ref="AQ99:AS99"/>
    <mergeCell ref="AT99:AV99"/>
    <mergeCell ref="B98:F98"/>
    <mergeCell ref="G98:I98"/>
    <mergeCell ref="J98:L98"/>
    <mergeCell ref="M98:O98"/>
    <mergeCell ref="P98:R98"/>
    <mergeCell ref="S98:U98"/>
    <mergeCell ref="V98:X98"/>
    <mergeCell ref="AQ98:AS98"/>
    <mergeCell ref="AT98:AV98"/>
    <mergeCell ref="Y98:AA98"/>
    <mergeCell ref="Y99:AA99"/>
    <mergeCell ref="AB98:AD98"/>
    <mergeCell ref="AB99:AD99"/>
    <mergeCell ref="AE98:AG98"/>
    <mergeCell ref="AE99:AG99"/>
    <mergeCell ref="AH98:AJ98"/>
    <mergeCell ref="AH99:AJ99"/>
    <mergeCell ref="AK98:AM98"/>
    <mergeCell ref="AK99:AM99"/>
    <mergeCell ref="AN98:AP98"/>
    <mergeCell ref="AN99:AP99"/>
    <mergeCell ref="AT100:AV100"/>
    <mergeCell ref="B101:F101"/>
    <mergeCell ref="G101:I101"/>
    <mergeCell ref="J101:L101"/>
    <mergeCell ref="M101:O101"/>
    <mergeCell ref="P101:R101"/>
    <mergeCell ref="S101:U101"/>
    <mergeCell ref="V101:X101"/>
    <mergeCell ref="B100:F100"/>
    <mergeCell ref="G100:I100"/>
    <mergeCell ref="J100:L100"/>
    <mergeCell ref="M100:O100"/>
    <mergeCell ref="P100:R100"/>
    <mergeCell ref="S100:U100"/>
    <mergeCell ref="AQ101:AS101"/>
    <mergeCell ref="AT101:AV101"/>
    <mergeCell ref="Y100:AA100"/>
    <mergeCell ref="Y101:AA101"/>
    <mergeCell ref="AB100:AD100"/>
    <mergeCell ref="AB101:AD101"/>
    <mergeCell ref="AE100:AG100"/>
    <mergeCell ref="AE101:AG101"/>
    <mergeCell ref="AH100:AJ100"/>
    <mergeCell ref="AH101:AJ101"/>
    <mergeCell ref="AN101:AP101"/>
    <mergeCell ref="AK100:AM100"/>
    <mergeCell ref="AK101:AM101"/>
    <mergeCell ref="AN100:AP100"/>
    <mergeCell ref="B103:F103"/>
    <mergeCell ref="G103:I103"/>
    <mergeCell ref="J103:L103"/>
    <mergeCell ref="M103:O103"/>
    <mergeCell ref="P103:R103"/>
    <mergeCell ref="S103:U103"/>
    <mergeCell ref="B99:F99"/>
    <mergeCell ref="G99:I99"/>
    <mergeCell ref="J99:L99"/>
    <mergeCell ref="M99:O99"/>
    <mergeCell ref="P99:R99"/>
    <mergeCell ref="S99:U99"/>
    <mergeCell ref="V103:X103"/>
    <mergeCell ref="AQ103:AS103"/>
    <mergeCell ref="AT103:AV103"/>
    <mergeCell ref="B102:F102"/>
    <mergeCell ref="G102:I102"/>
    <mergeCell ref="J102:L102"/>
    <mergeCell ref="M102:O102"/>
    <mergeCell ref="P102:R102"/>
    <mergeCell ref="S102:U102"/>
    <mergeCell ref="V102:X102"/>
    <mergeCell ref="AQ102:AS102"/>
    <mergeCell ref="AT102:AV102"/>
    <mergeCell ref="Y102:AA102"/>
    <mergeCell ref="Y103:AA103"/>
    <mergeCell ref="AB102:AD102"/>
    <mergeCell ref="AB103:AD103"/>
    <mergeCell ref="AE102:AG102"/>
    <mergeCell ref="AE103:AG103"/>
    <mergeCell ref="V100:X100"/>
    <mergeCell ref="AQ100:AS100"/>
    <mergeCell ref="V104:X104"/>
    <mergeCell ref="AQ104:AS104"/>
    <mergeCell ref="AT104:AV104"/>
    <mergeCell ref="V105:X105"/>
    <mergeCell ref="AQ105:AS105"/>
    <mergeCell ref="AT105:AV105"/>
    <mergeCell ref="B106:F106"/>
    <mergeCell ref="G106:I106"/>
    <mergeCell ref="J106:L106"/>
    <mergeCell ref="M106:O106"/>
    <mergeCell ref="P106:R106"/>
    <mergeCell ref="S106:U106"/>
    <mergeCell ref="V106:X106"/>
    <mergeCell ref="B105:F105"/>
    <mergeCell ref="G105:I105"/>
    <mergeCell ref="J105:L105"/>
    <mergeCell ref="M105:O105"/>
    <mergeCell ref="P105:R105"/>
    <mergeCell ref="S105:U105"/>
    <mergeCell ref="AQ106:AS106"/>
    <mergeCell ref="AT106:AV106"/>
    <mergeCell ref="Y104:AA104"/>
    <mergeCell ref="AB104:AD104"/>
    <mergeCell ref="AE104:AG104"/>
    <mergeCell ref="A104:F104"/>
    <mergeCell ref="G104:I104"/>
    <mergeCell ref="J104:L104"/>
    <mergeCell ref="M104:O104"/>
    <mergeCell ref="P104:R104"/>
    <mergeCell ref="S104:U104"/>
    <mergeCell ref="AK104:AM104"/>
    <mergeCell ref="AK105:AM105"/>
    <mergeCell ref="P107:R107"/>
    <mergeCell ref="S107:U107"/>
    <mergeCell ref="V107:X107"/>
    <mergeCell ref="AQ107:AS107"/>
    <mergeCell ref="AT107:AV107"/>
    <mergeCell ref="B108:F108"/>
    <mergeCell ref="G108:I108"/>
    <mergeCell ref="J108:L108"/>
    <mergeCell ref="M108:O108"/>
    <mergeCell ref="P108:R108"/>
    <mergeCell ref="S108:U108"/>
    <mergeCell ref="V108:X108"/>
    <mergeCell ref="AQ108:AS108"/>
    <mergeCell ref="AT108:AV108"/>
    <mergeCell ref="AE108:AG108"/>
    <mergeCell ref="V109:X109"/>
    <mergeCell ref="AQ109:AS109"/>
    <mergeCell ref="AT109:AV109"/>
    <mergeCell ref="B110:F110"/>
    <mergeCell ref="G110:I110"/>
    <mergeCell ref="J110:L110"/>
    <mergeCell ref="M110:O110"/>
    <mergeCell ref="P110:R110"/>
    <mergeCell ref="S110:U110"/>
    <mergeCell ref="V110:X110"/>
    <mergeCell ref="B109:F109"/>
    <mergeCell ref="G109:I109"/>
    <mergeCell ref="J109:L109"/>
    <mergeCell ref="M109:O109"/>
    <mergeCell ref="P109:R109"/>
    <mergeCell ref="S109:U109"/>
    <mergeCell ref="AQ110:AS110"/>
    <mergeCell ref="AT110:AV110"/>
    <mergeCell ref="Y110:AA110"/>
    <mergeCell ref="AE109:AG109"/>
    <mergeCell ref="AE110:AG110"/>
    <mergeCell ref="B112:F112"/>
    <mergeCell ref="G112:I112"/>
    <mergeCell ref="J112:L112"/>
    <mergeCell ref="M112:O112"/>
    <mergeCell ref="P112:R112"/>
    <mergeCell ref="S112:U112"/>
    <mergeCell ref="V112:X112"/>
    <mergeCell ref="AQ112:AS112"/>
    <mergeCell ref="AT112:AV112"/>
    <mergeCell ref="AN111:AP111"/>
    <mergeCell ref="AN112:AP112"/>
    <mergeCell ref="Y111:AA111"/>
    <mergeCell ref="Y112:AA112"/>
    <mergeCell ref="AE111:AG111"/>
    <mergeCell ref="AE112:AG112"/>
    <mergeCell ref="AK114:AM114"/>
    <mergeCell ref="AH114:AJ114"/>
    <mergeCell ref="AE114:AG114"/>
    <mergeCell ref="AB114:AD114"/>
    <mergeCell ref="Y114:AA114"/>
    <mergeCell ref="AK113:AM113"/>
    <mergeCell ref="AN113:AP113"/>
    <mergeCell ref="Y113:AA113"/>
    <mergeCell ref="AE113:AG113"/>
    <mergeCell ref="AH113:AJ113"/>
    <mergeCell ref="B111:F111"/>
    <mergeCell ref="G111:I111"/>
    <mergeCell ref="J111:L111"/>
    <mergeCell ref="M111:O111"/>
    <mergeCell ref="P111:R111"/>
    <mergeCell ref="S111:U111"/>
    <mergeCell ref="V111:X111"/>
    <mergeCell ref="J116:L116"/>
    <mergeCell ref="M116:O116"/>
    <mergeCell ref="P116:R116"/>
    <mergeCell ref="S116:U116"/>
    <mergeCell ref="V116:X116"/>
    <mergeCell ref="AQ116:AS116"/>
    <mergeCell ref="AT116:AV116"/>
    <mergeCell ref="AN116:AP116"/>
    <mergeCell ref="AK116:AM116"/>
    <mergeCell ref="AH116:AJ116"/>
    <mergeCell ref="AE116:AG116"/>
    <mergeCell ref="AB116:AD116"/>
    <mergeCell ref="Y116:AA116"/>
    <mergeCell ref="V113:X113"/>
    <mergeCell ref="AQ113:AS113"/>
    <mergeCell ref="AT113:AV113"/>
    <mergeCell ref="A114:F114"/>
    <mergeCell ref="G114:I114"/>
    <mergeCell ref="J114:L114"/>
    <mergeCell ref="M114:O114"/>
    <mergeCell ref="P114:R114"/>
    <mergeCell ref="S114:U114"/>
    <mergeCell ref="V114:X114"/>
    <mergeCell ref="B113:F113"/>
    <mergeCell ref="G113:I113"/>
    <mergeCell ref="J113:L113"/>
    <mergeCell ref="M113:O113"/>
    <mergeCell ref="P113:R113"/>
    <mergeCell ref="S113:U113"/>
    <mergeCell ref="AQ114:AS114"/>
    <mergeCell ref="AT114:AV114"/>
    <mergeCell ref="AN114:AP114"/>
    <mergeCell ref="A120:F124"/>
    <mergeCell ref="G120:L124"/>
    <mergeCell ref="M120:R124"/>
    <mergeCell ref="S120:X124"/>
    <mergeCell ref="Y120:AJ121"/>
    <mergeCell ref="AK120:AV121"/>
    <mergeCell ref="Y122:AJ123"/>
    <mergeCell ref="AK122:AV123"/>
    <mergeCell ref="Y124:AD124"/>
    <mergeCell ref="AE124:AJ124"/>
    <mergeCell ref="AK124:AV124"/>
    <mergeCell ref="A125:F125"/>
    <mergeCell ref="G125:L125"/>
    <mergeCell ref="M125:R125"/>
    <mergeCell ref="S125:X125"/>
    <mergeCell ref="A115:F115"/>
    <mergeCell ref="G115:I115"/>
    <mergeCell ref="J115:L115"/>
    <mergeCell ref="M115:O115"/>
    <mergeCell ref="P115:R115"/>
    <mergeCell ref="S115:U115"/>
    <mergeCell ref="V115:X115"/>
    <mergeCell ref="AQ115:AS115"/>
    <mergeCell ref="AT115:AV115"/>
    <mergeCell ref="AN115:AP115"/>
    <mergeCell ref="AK115:AM115"/>
    <mergeCell ref="AH115:AJ115"/>
    <mergeCell ref="AE115:AG115"/>
    <mergeCell ref="AB115:AD115"/>
    <mergeCell ref="Y115:AA115"/>
    <mergeCell ref="A116:F116"/>
    <mergeCell ref="G116:I116"/>
  </mergeCells>
  <phoneticPr fontId="18"/>
  <dataValidations count="1">
    <dataValidation type="list" allowBlank="1" showInputMessage="1" showErrorMessage="1" sqref="AK124:AR124" xr:uid="{E126BC57-84E1-4B52-83C6-2363039D7368}">
      <formula1>"該当,非該当"</formula1>
    </dataValidation>
  </dataValidations>
  <pageMargins left="0.11811023622047245" right="0.11811023622047245" top="0.15748031496062992" bottom="0.15748031496062992" header="0.31496062992125984" footer="0.31496062992125984"/>
  <pageSetup paperSize="9" scale="61" orientation="portrait" r:id="rId1"/>
  <rowBreaks count="1" manualBreakCount="1">
    <brk id="72" max="47" man="1"/>
  </rowBreaks>
  <colBreaks count="1" manualBreakCount="1">
    <brk id="48" min="1" max="46" man="1"/>
  </col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2FAAE-9070-4B81-ACAA-A4898BC1134A}">
  <dimension ref="A1:J33"/>
  <sheetViews>
    <sheetView view="pageBreakPreview" zoomScale="70" zoomScaleNormal="100" zoomScaleSheetLayoutView="70" workbookViewId="0">
      <selection activeCell="K4" sqref="K4"/>
    </sheetView>
  </sheetViews>
  <sheetFormatPr defaultRowHeight="18.75"/>
  <cols>
    <col min="1" max="1" width="1.625" style="46" customWidth="1"/>
    <col min="2" max="9" width="9.625" style="46" customWidth="1"/>
    <col min="10" max="10" width="1.625" style="46" customWidth="1"/>
    <col min="11" max="16384" width="9" style="46"/>
  </cols>
  <sheetData>
    <row r="1" spans="1:10" s="149" customFormat="1">
      <c r="J1" s="148" t="s">
        <v>292</v>
      </c>
    </row>
    <row r="2" spans="1:10" s="42" customFormat="1" ht="33">
      <c r="A2" s="42">
        <v>1</v>
      </c>
      <c r="B2" s="63" t="s">
        <v>184</v>
      </c>
      <c r="J2" s="42">
        <v>1</v>
      </c>
    </row>
    <row r="3" spans="1:10">
      <c r="A3" s="43"/>
      <c r="B3" s="44"/>
      <c r="C3" s="44"/>
      <c r="D3" s="44"/>
      <c r="E3" s="44"/>
      <c r="F3" s="44"/>
      <c r="G3" s="44"/>
      <c r="H3" s="44"/>
      <c r="I3" s="44"/>
      <c r="J3" s="45"/>
    </row>
    <row r="4" spans="1:10" ht="27.75" customHeight="1">
      <c r="A4" s="47"/>
      <c r="B4" s="64" t="s">
        <v>152</v>
      </c>
      <c r="C4" s="462"/>
      <c r="D4" s="462"/>
      <c r="E4" s="462"/>
      <c r="J4" s="49"/>
    </row>
    <row r="5" spans="1:10" ht="12.75" customHeight="1">
      <c r="A5" s="47"/>
      <c r="B5" s="64"/>
      <c r="C5" s="65"/>
      <c r="D5" s="65"/>
      <c r="E5" s="65"/>
      <c r="J5" s="49"/>
    </row>
    <row r="6" spans="1:10" ht="18.75" customHeight="1">
      <c r="A6" s="47"/>
      <c r="B6" s="66"/>
      <c r="C6" s="67"/>
      <c r="D6" s="67"/>
      <c r="E6" s="67"/>
      <c r="F6" s="67"/>
      <c r="G6" s="67"/>
      <c r="H6" s="67"/>
      <c r="I6" s="68"/>
      <c r="J6" s="49"/>
    </row>
    <row r="7" spans="1:10" ht="18.75" customHeight="1">
      <c r="A7" s="47"/>
      <c r="B7" s="69"/>
      <c r="C7" s="70"/>
      <c r="D7" s="70"/>
      <c r="E7" s="70"/>
      <c r="F7" s="70"/>
      <c r="G7" s="70"/>
      <c r="H7" s="70"/>
      <c r="I7" s="71"/>
      <c r="J7" s="49"/>
    </row>
    <row r="8" spans="1:10" ht="18.75" customHeight="1">
      <c r="A8" s="47"/>
      <c r="B8" s="69"/>
      <c r="C8" s="70"/>
      <c r="D8" s="70"/>
      <c r="E8" s="70"/>
      <c r="F8" s="70"/>
      <c r="G8" s="70"/>
      <c r="H8" s="70"/>
      <c r="I8" s="71"/>
      <c r="J8" s="49"/>
    </row>
    <row r="9" spans="1:10" ht="18.75" customHeight="1">
      <c r="A9" s="47"/>
      <c r="B9" s="69"/>
      <c r="C9" s="70"/>
      <c r="D9" s="70"/>
      <c r="E9" s="70"/>
      <c r="F9" s="70"/>
      <c r="G9" s="70"/>
      <c r="H9" s="70"/>
      <c r="I9" s="71"/>
      <c r="J9" s="49"/>
    </row>
    <row r="10" spans="1:10" ht="18.75" customHeight="1">
      <c r="A10" s="47"/>
      <c r="B10" s="69"/>
      <c r="C10" s="70"/>
      <c r="D10" s="70"/>
      <c r="E10" s="70"/>
      <c r="F10" s="70"/>
      <c r="G10" s="70"/>
      <c r="H10" s="70"/>
      <c r="I10" s="71"/>
      <c r="J10" s="49"/>
    </row>
    <row r="11" spans="1:10" ht="18.75" customHeight="1">
      <c r="A11" s="47"/>
      <c r="B11" s="69"/>
      <c r="C11" s="70"/>
      <c r="D11" s="70"/>
      <c r="E11" s="70"/>
      <c r="F11" s="70"/>
      <c r="G11" s="70"/>
      <c r="H11" s="70"/>
      <c r="I11" s="71"/>
      <c r="J11" s="49"/>
    </row>
    <row r="12" spans="1:10" ht="53.25" customHeight="1">
      <c r="A12" s="47"/>
      <c r="B12" s="69"/>
      <c r="C12" s="463" t="s">
        <v>261</v>
      </c>
      <c r="D12" s="464"/>
      <c r="E12" s="464"/>
      <c r="F12" s="464"/>
      <c r="G12" s="464"/>
      <c r="H12" s="464"/>
      <c r="I12" s="465"/>
      <c r="J12" s="49"/>
    </row>
    <row r="13" spans="1:10" ht="39.75" customHeight="1">
      <c r="A13" s="47"/>
      <c r="B13" s="72"/>
      <c r="C13" s="466" t="s">
        <v>153</v>
      </c>
      <c r="D13" s="467"/>
      <c r="E13" s="467"/>
      <c r="F13" s="467"/>
      <c r="G13" s="467"/>
      <c r="H13" s="467"/>
      <c r="I13" s="73"/>
      <c r="J13" s="49"/>
    </row>
    <row r="14" spans="1:10" ht="35.25" customHeight="1">
      <c r="A14" s="47"/>
      <c r="B14" s="72"/>
      <c r="C14" s="74"/>
      <c r="D14" s="74"/>
      <c r="E14" s="74"/>
      <c r="F14" s="74"/>
      <c r="G14" s="74"/>
      <c r="H14" s="74"/>
      <c r="I14" s="73"/>
      <c r="J14" s="49"/>
    </row>
    <row r="15" spans="1:10" ht="54.75" customHeight="1">
      <c r="A15" s="47"/>
      <c r="B15" s="75"/>
      <c r="C15" s="468" t="s">
        <v>245</v>
      </c>
      <c r="D15" s="467"/>
      <c r="E15" s="467"/>
      <c r="F15" s="467"/>
      <c r="G15" s="467"/>
      <c r="H15" s="467"/>
      <c r="I15" s="469"/>
      <c r="J15" s="49"/>
    </row>
    <row r="16" spans="1:10" ht="18.75" customHeight="1">
      <c r="A16" s="47"/>
      <c r="B16" s="75"/>
      <c r="C16" s="76"/>
      <c r="D16" s="76"/>
      <c r="E16" s="76"/>
      <c r="F16" s="76"/>
      <c r="G16" s="76"/>
      <c r="H16" s="76"/>
      <c r="I16" s="77"/>
      <c r="J16" s="49"/>
    </row>
    <row r="17" spans="1:10" ht="30" customHeight="1">
      <c r="A17" s="47"/>
      <c r="B17" s="75"/>
      <c r="C17" s="78" t="s">
        <v>154</v>
      </c>
      <c r="D17" s="76"/>
      <c r="E17" s="76"/>
      <c r="F17" s="76"/>
      <c r="G17" s="76"/>
      <c r="H17" s="76"/>
      <c r="I17" s="77"/>
      <c r="J17" s="49"/>
    </row>
    <row r="18" spans="1:10" ht="18.75" customHeight="1">
      <c r="A18" s="47"/>
      <c r="B18" s="75"/>
      <c r="C18" s="76"/>
      <c r="D18" s="76"/>
      <c r="E18" s="76"/>
      <c r="F18" s="76"/>
      <c r="G18" s="76"/>
      <c r="H18" s="76"/>
      <c r="I18" s="77"/>
      <c r="J18" s="49"/>
    </row>
    <row r="19" spans="1:10" ht="18.75" customHeight="1">
      <c r="A19" s="47"/>
      <c r="B19" s="75"/>
      <c r="C19" s="76"/>
      <c r="D19" s="76"/>
      <c r="E19" s="76"/>
      <c r="F19" s="76"/>
      <c r="G19" s="76"/>
      <c r="H19" s="76"/>
      <c r="I19" s="77"/>
      <c r="J19" s="49"/>
    </row>
    <row r="20" spans="1:10" ht="18.75" customHeight="1">
      <c r="A20" s="47"/>
      <c r="B20" s="75"/>
      <c r="C20" s="76"/>
      <c r="D20" s="76"/>
      <c r="E20" s="76"/>
      <c r="F20" s="76"/>
      <c r="G20" s="76"/>
      <c r="H20" s="76"/>
      <c r="I20" s="77"/>
      <c r="J20" s="49"/>
    </row>
    <row r="21" spans="1:10" ht="32.25" customHeight="1">
      <c r="A21" s="47"/>
      <c r="B21" s="79"/>
      <c r="C21" s="470"/>
      <c r="D21" s="470"/>
      <c r="E21" s="470"/>
      <c r="F21" s="470"/>
      <c r="G21" s="470"/>
      <c r="H21" s="470"/>
      <c r="I21" s="471"/>
      <c r="J21" s="49"/>
    </row>
    <row r="22" spans="1:10">
      <c r="A22" s="47"/>
      <c r="B22" s="80"/>
      <c r="I22" s="81"/>
      <c r="J22" s="49"/>
    </row>
    <row r="23" spans="1:10" ht="18.75" customHeight="1">
      <c r="A23" s="47"/>
      <c r="B23" s="459"/>
      <c r="C23" s="460"/>
      <c r="D23" s="460"/>
      <c r="E23" s="460"/>
      <c r="F23" s="460"/>
      <c r="G23" s="460"/>
      <c r="H23" s="460"/>
      <c r="I23" s="461"/>
      <c r="J23" s="49"/>
    </row>
    <row r="24" spans="1:10" ht="18.75" customHeight="1">
      <c r="A24" s="47"/>
      <c r="B24" s="459"/>
      <c r="C24" s="460"/>
      <c r="D24" s="460"/>
      <c r="E24" s="460"/>
      <c r="F24" s="460"/>
      <c r="G24" s="460"/>
      <c r="H24" s="460"/>
      <c r="I24" s="461"/>
      <c r="J24" s="49"/>
    </row>
    <row r="25" spans="1:10">
      <c r="A25" s="47"/>
      <c r="B25" s="459"/>
      <c r="C25" s="460"/>
      <c r="D25" s="460"/>
      <c r="E25" s="460"/>
      <c r="F25" s="460"/>
      <c r="G25" s="460"/>
      <c r="H25" s="460"/>
      <c r="I25" s="461"/>
      <c r="J25" s="49"/>
    </row>
    <row r="26" spans="1:10">
      <c r="A26" s="47"/>
      <c r="B26" s="459"/>
      <c r="C26" s="460"/>
      <c r="D26" s="460"/>
      <c r="E26" s="460"/>
      <c r="F26" s="460"/>
      <c r="G26" s="460"/>
      <c r="H26" s="460"/>
      <c r="I26" s="461"/>
      <c r="J26" s="49"/>
    </row>
    <row r="27" spans="1:10" ht="19.5">
      <c r="A27" s="47"/>
      <c r="B27" s="75"/>
      <c r="C27" s="76"/>
      <c r="D27" s="76"/>
      <c r="E27" s="76"/>
      <c r="F27" s="76"/>
      <c r="G27" s="76"/>
      <c r="H27" s="76"/>
      <c r="I27" s="77"/>
      <c r="J27" s="49"/>
    </row>
    <row r="28" spans="1:10" ht="19.5">
      <c r="A28" s="47"/>
      <c r="B28" s="75"/>
      <c r="C28" s="76"/>
      <c r="D28" s="76"/>
      <c r="E28" s="76"/>
      <c r="F28" s="76"/>
      <c r="G28" s="76"/>
      <c r="H28" s="76"/>
      <c r="I28" s="77"/>
      <c r="J28" s="49"/>
    </row>
    <row r="29" spans="1:10" ht="19.5">
      <c r="A29" s="47"/>
      <c r="B29" s="75"/>
      <c r="C29" s="76"/>
      <c r="D29" s="76"/>
      <c r="E29" s="76"/>
      <c r="F29" s="76"/>
      <c r="G29" s="76"/>
      <c r="H29" s="76"/>
      <c r="I29" s="77"/>
      <c r="J29" s="49"/>
    </row>
    <row r="30" spans="1:10" ht="19.5">
      <c r="A30" s="47"/>
      <c r="B30" s="75"/>
      <c r="C30" s="76"/>
      <c r="D30" s="76"/>
      <c r="E30" s="76"/>
      <c r="F30" s="76"/>
      <c r="G30" s="76"/>
      <c r="H30" s="76"/>
      <c r="I30" s="77"/>
      <c r="J30" s="49"/>
    </row>
    <row r="31" spans="1:10" ht="19.5">
      <c r="A31" s="47"/>
      <c r="B31" s="75"/>
      <c r="C31" s="76"/>
      <c r="D31" s="76"/>
      <c r="E31" s="76"/>
      <c r="F31" s="76"/>
      <c r="G31" s="76"/>
      <c r="H31" s="76"/>
      <c r="I31" s="77"/>
      <c r="J31" s="49"/>
    </row>
    <row r="32" spans="1:10">
      <c r="A32" s="47"/>
      <c r="B32" s="82"/>
      <c r="C32" s="83"/>
      <c r="D32" s="83"/>
      <c r="E32" s="83"/>
      <c r="F32" s="83"/>
      <c r="G32" s="83"/>
      <c r="H32" s="83"/>
      <c r="I32" s="84"/>
      <c r="J32" s="49"/>
    </row>
    <row r="33" spans="1:10">
      <c r="A33" s="55"/>
      <c r="B33" s="56"/>
      <c r="C33" s="56"/>
      <c r="D33" s="56"/>
      <c r="E33" s="56"/>
      <c r="F33" s="56"/>
      <c r="G33" s="56"/>
      <c r="H33" s="56"/>
      <c r="I33" s="56"/>
      <c r="J33" s="58"/>
    </row>
  </sheetData>
  <mergeCells count="8">
    <mergeCell ref="B23:I24"/>
    <mergeCell ref="B25:I26"/>
    <mergeCell ref="C4:E4"/>
    <mergeCell ref="C12:I12"/>
    <mergeCell ref="C13:H13"/>
    <mergeCell ref="C15:I15"/>
    <mergeCell ref="C21:E21"/>
    <mergeCell ref="F21:I21"/>
  </mergeCells>
  <phoneticPr fontId="18"/>
  <printOptions horizontalCentered="1" verticalCentered="1"/>
  <pageMargins left="0.31496062992125984" right="0.31496062992125984" top="0.35433070866141736" bottom="0.35433070866141736" header="0.31496062992125984" footer="0.31496062992125984"/>
  <pageSetup paperSize="9" fitToWidth="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D8806-BB15-45CE-B085-89EDEA2EF576}">
  <dimension ref="A1:J38"/>
  <sheetViews>
    <sheetView view="pageBreakPreview" zoomScale="70" zoomScaleNormal="100" zoomScaleSheetLayoutView="70" workbookViewId="0">
      <selection activeCell="J1" sqref="J1"/>
    </sheetView>
  </sheetViews>
  <sheetFormatPr defaultRowHeight="18.75"/>
  <cols>
    <col min="1" max="1" width="1.625" style="46" customWidth="1"/>
    <col min="2" max="9" width="9.625" style="46" customWidth="1"/>
    <col min="10" max="10" width="1.625" style="46" customWidth="1"/>
    <col min="11" max="16384" width="9" style="46"/>
  </cols>
  <sheetData>
    <row r="1" spans="1:10" s="149" customFormat="1">
      <c r="J1" s="148" t="s">
        <v>293</v>
      </c>
    </row>
    <row r="2" spans="1:10" s="42" customFormat="1" ht="33">
      <c r="A2" s="42">
        <v>1</v>
      </c>
      <c r="B2" s="63" t="s">
        <v>194</v>
      </c>
      <c r="J2" s="42">
        <v>1</v>
      </c>
    </row>
    <row r="3" spans="1:10">
      <c r="A3" s="43"/>
      <c r="B3" s="44"/>
      <c r="C3" s="44"/>
      <c r="D3" s="44"/>
      <c r="E3" s="44"/>
      <c r="F3" s="44"/>
      <c r="G3" s="44"/>
      <c r="H3" s="44"/>
      <c r="I3" s="44"/>
      <c r="J3" s="45"/>
    </row>
    <row r="4" spans="1:10" ht="27.75" customHeight="1">
      <c r="A4" s="47"/>
      <c r="B4" s="64" t="s">
        <v>152</v>
      </c>
      <c r="C4" s="462"/>
      <c r="D4" s="462"/>
      <c r="E4" s="462"/>
      <c r="J4" s="49"/>
    </row>
    <row r="5" spans="1:10" ht="12.75" customHeight="1">
      <c r="A5" s="47"/>
      <c r="B5" s="64"/>
      <c r="C5" s="65"/>
      <c r="D5" s="65"/>
      <c r="E5" s="65"/>
      <c r="J5" s="49"/>
    </row>
    <row r="6" spans="1:10" ht="18.75" customHeight="1">
      <c r="A6" s="47"/>
      <c r="B6" s="66"/>
      <c r="C6" s="67"/>
      <c r="D6" s="67"/>
      <c r="E6" s="67"/>
      <c r="F6" s="67"/>
      <c r="G6" s="67"/>
      <c r="H6" s="67"/>
      <c r="I6" s="68"/>
      <c r="J6" s="49"/>
    </row>
    <row r="7" spans="1:10" ht="18.75" customHeight="1">
      <c r="A7" s="47"/>
      <c r="B7" s="69"/>
      <c r="C7" s="70"/>
      <c r="D7" s="70"/>
      <c r="E7" s="70"/>
      <c r="F7" s="70"/>
      <c r="G7" s="70"/>
      <c r="H7" s="70"/>
      <c r="I7" s="71"/>
      <c r="J7" s="49"/>
    </row>
    <row r="8" spans="1:10" ht="18.75" customHeight="1">
      <c r="A8" s="47"/>
      <c r="B8" s="69"/>
      <c r="C8" s="70"/>
      <c r="D8" s="70"/>
      <c r="E8" s="70"/>
      <c r="F8" s="70"/>
      <c r="G8" s="70"/>
      <c r="H8" s="70"/>
      <c r="I8" s="71"/>
      <c r="J8" s="49"/>
    </row>
    <row r="9" spans="1:10" ht="18.75" customHeight="1">
      <c r="A9" s="47"/>
      <c r="B9" s="69"/>
      <c r="C9" s="70"/>
      <c r="D9" s="70"/>
      <c r="E9" s="70"/>
      <c r="F9" s="70"/>
      <c r="G9" s="70"/>
      <c r="H9" s="70"/>
      <c r="I9" s="71"/>
      <c r="J9" s="49"/>
    </row>
    <row r="10" spans="1:10" ht="18.75" customHeight="1">
      <c r="A10" s="47"/>
      <c r="B10" s="69"/>
      <c r="C10" s="70"/>
      <c r="D10" s="70"/>
      <c r="E10" s="70"/>
      <c r="F10" s="70"/>
      <c r="G10" s="70"/>
      <c r="H10" s="70"/>
      <c r="I10" s="71"/>
      <c r="J10" s="49"/>
    </row>
    <row r="11" spans="1:10" ht="38.25" customHeight="1">
      <c r="A11" s="47"/>
      <c r="B11" s="69"/>
      <c r="C11" s="463" t="s">
        <v>155</v>
      </c>
      <c r="D11" s="475"/>
      <c r="E11" s="475"/>
      <c r="F11" s="475"/>
      <c r="G11" s="475"/>
      <c r="H11" s="475"/>
      <c r="I11" s="465"/>
      <c r="J11" s="49"/>
    </row>
    <row r="12" spans="1:10" ht="37.5" customHeight="1">
      <c r="A12" s="47"/>
      <c r="B12" s="69"/>
      <c r="C12" s="463"/>
      <c r="D12" s="475"/>
      <c r="E12" s="475"/>
      <c r="F12" s="475"/>
      <c r="G12" s="475"/>
      <c r="H12" s="475"/>
      <c r="I12" s="71"/>
      <c r="J12" s="49"/>
    </row>
    <row r="13" spans="1:10" ht="18.75" customHeight="1">
      <c r="A13" s="47"/>
      <c r="B13" s="72"/>
      <c r="C13" s="74"/>
      <c r="D13" s="476"/>
      <c r="E13" s="467"/>
      <c r="F13" s="467"/>
      <c r="G13" s="467"/>
      <c r="H13" s="467"/>
      <c r="I13" s="73"/>
      <c r="J13" s="49"/>
    </row>
    <row r="14" spans="1:10" ht="18.75" customHeight="1">
      <c r="A14" s="47"/>
      <c r="B14" s="72"/>
      <c r="C14" s="466" t="s">
        <v>156</v>
      </c>
      <c r="D14" s="467"/>
      <c r="E14" s="467"/>
      <c r="F14" s="467"/>
      <c r="G14" s="467"/>
      <c r="H14" s="467"/>
      <c r="I14" s="73"/>
      <c r="J14" s="49"/>
    </row>
    <row r="15" spans="1:10" ht="18.75" customHeight="1">
      <c r="A15" s="47"/>
      <c r="B15" s="75"/>
      <c r="C15" s="467"/>
      <c r="D15" s="467"/>
      <c r="E15" s="467"/>
      <c r="F15" s="467"/>
      <c r="G15" s="467"/>
      <c r="H15" s="467"/>
      <c r="I15" s="77"/>
      <c r="J15" s="49"/>
    </row>
    <row r="16" spans="1:10" ht="18.75" customHeight="1">
      <c r="A16" s="47"/>
      <c r="B16" s="75"/>
      <c r="C16" s="76"/>
      <c r="D16" s="76"/>
      <c r="E16" s="76"/>
      <c r="F16" s="76"/>
      <c r="G16" s="76"/>
      <c r="H16" s="76"/>
      <c r="I16" s="77"/>
      <c r="J16" s="49"/>
    </row>
    <row r="17" spans="1:10" ht="18.75" customHeight="1">
      <c r="A17" s="47"/>
      <c r="B17" s="75"/>
      <c r="C17" s="76"/>
      <c r="D17" s="76"/>
      <c r="E17" s="76"/>
      <c r="F17" s="76"/>
      <c r="G17" s="76"/>
      <c r="H17" s="76"/>
      <c r="I17" s="77"/>
      <c r="J17" s="49"/>
    </row>
    <row r="18" spans="1:10" ht="18.75" customHeight="1">
      <c r="A18" s="47"/>
      <c r="B18" s="75"/>
      <c r="C18" s="76"/>
      <c r="D18" s="76"/>
      <c r="E18" s="76"/>
      <c r="F18" s="76"/>
      <c r="G18" s="76"/>
      <c r="H18" s="76"/>
      <c r="I18" s="77"/>
      <c r="J18" s="49"/>
    </row>
    <row r="19" spans="1:10" ht="18.75" customHeight="1">
      <c r="A19" s="47"/>
      <c r="B19" s="75"/>
      <c r="C19" s="466" t="s">
        <v>246</v>
      </c>
      <c r="D19" s="467"/>
      <c r="E19" s="467"/>
      <c r="F19" s="467"/>
      <c r="G19" s="467"/>
      <c r="H19" s="467"/>
      <c r="I19" s="77"/>
      <c r="J19" s="49"/>
    </row>
    <row r="20" spans="1:10" ht="18.75" customHeight="1">
      <c r="A20" s="47"/>
      <c r="B20" s="75"/>
      <c r="C20" s="467"/>
      <c r="D20" s="467"/>
      <c r="E20" s="467"/>
      <c r="F20" s="467"/>
      <c r="G20" s="467"/>
      <c r="H20" s="467"/>
      <c r="I20" s="77"/>
      <c r="J20" s="49"/>
    </row>
    <row r="21" spans="1:10" ht="32.25" customHeight="1">
      <c r="A21" s="47"/>
      <c r="B21" s="79"/>
      <c r="C21" s="470"/>
      <c r="D21" s="470"/>
      <c r="E21" s="470"/>
      <c r="F21" s="470"/>
      <c r="G21" s="470"/>
      <c r="H21" s="470"/>
      <c r="I21" s="471"/>
      <c r="J21" s="49"/>
    </row>
    <row r="22" spans="1:10">
      <c r="A22" s="47"/>
      <c r="B22" s="80"/>
      <c r="I22" s="81"/>
      <c r="J22" s="49"/>
    </row>
    <row r="23" spans="1:10" ht="18.75" customHeight="1">
      <c r="A23" s="47"/>
      <c r="B23" s="472"/>
      <c r="C23" s="473"/>
      <c r="D23" s="473"/>
      <c r="E23" s="473"/>
      <c r="F23" s="473"/>
      <c r="G23" s="473"/>
      <c r="H23" s="473"/>
      <c r="I23" s="474"/>
      <c r="J23" s="49"/>
    </row>
    <row r="24" spans="1:10" ht="18.75" customHeight="1">
      <c r="A24" s="47"/>
      <c r="B24" s="472"/>
      <c r="C24" s="473"/>
      <c r="D24" s="473"/>
      <c r="E24" s="473"/>
      <c r="F24" s="473"/>
      <c r="G24" s="473"/>
      <c r="H24" s="473"/>
      <c r="I24" s="474"/>
      <c r="J24" s="49"/>
    </row>
    <row r="25" spans="1:10" ht="18.75" customHeight="1">
      <c r="A25" s="47"/>
      <c r="B25" s="472"/>
      <c r="C25" s="473"/>
      <c r="D25" s="473"/>
      <c r="E25" s="473"/>
      <c r="F25" s="473"/>
      <c r="G25" s="473"/>
      <c r="H25" s="473"/>
      <c r="I25" s="474"/>
      <c r="J25" s="49"/>
    </row>
    <row r="26" spans="1:10" ht="18.75" customHeight="1">
      <c r="A26" s="47"/>
      <c r="B26" s="472"/>
      <c r="C26" s="473"/>
      <c r="D26" s="473"/>
      <c r="E26" s="473"/>
      <c r="F26" s="473"/>
      <c r="G26" s="473"/>
      <c r="H26" s="473"/>
      <c r="I26" s="474"/>
      <c r="J26" s="49"/>
    </row>
    <row r="27" spans="1:10" ht="18.75" customHeight="1">
      <c r="A27" s="47"/>
      <c r="B27" s="472"/>
      <c r="C27" s="473"/>
      <c r="D27" s="473"/>
      <c r="E27" s="473"/>
      <c r="F27" s="473"/>
      <c r="G27" s="473"/>
      <c r="H27" s="473"/>
      <c r="I27" s="474"/>
      <c r="J27" s="49"/>
    </row>
    <row r="28" spans="1:10" ht="18.75" customHeight="1">
      <c r="A28" s="47"/>
      <c r="B28" s="472"/>
      <c r="C28" s="473"/>
      <c r="D28" s="473"/>
      <c r="E28" s="473"/>
      <c r="F28" s="473"/>
      <c r="G28" s="473"/>
      <c r="H28" s="473"/>
      <c r="I28" s="474"/>
      <c r="J28" s="49"/>
    </row>
    <row r="29" spans="1:10" ht="18.75" customHeight="1">
      <c r="A29" s="47"/>
      <c r="B29" s="472"/>
      <c r="C29" s="473"/>
      <c r="D29" s="473"/>
      <c r="E29" s="473"/>
      <c r="F29" s="473"/>
      <c r="G29" s="473"/>
      <c r="H29" s="473"/>
      <c r="I29" s="474"/>
      <c r="J29" s="49"/>
    </row>
    <row r="30" spans="1:10" ht="18.75" customHeight="1">
      <c r="A30" s="47"/>
      <c r="B30" s="459"/>
      <c r="C30" s="460"/>
      <c r="D30" s="460"/>
      <c r="E30" s="460"/>
      <c r="F30" s="460"/>
      <c r="G30" s="460"/>
      <c r="H30" s="460"/>
      <c r="I30" s="461"/>
      <c r="J30" s="49"/>
    </row>
    <row r="31" spans="1:10" ht="18.75" customHeight="1">
      <c r="A31" s="47"/>
      <c r="B31" s="459"/>
      <c r="C31" s="460"/>
      <c r="D31" s="460"/>
      <c r="E31" s="460"/>
      <c r="F31" s="460"/>
      <c r="G31" s="460"/>
      <c r="H31" s="460"/>
      <c r="I31" s="461"/>
      <c r="J31" s="49"/>
    </row>
    <row r="32" spans="1:10" ht="19.5">
      <c r="A32" s="47"/>
      <c r="B32" s="75"/>
      <c r="C32" s="76"/>
      <c r="D32" s="76"/>
      <c r="E32" s="76"/>
      <c r="F32" s="76"/>
      <c r="G32" s="76"/>
      <c r="H32" s="76"/>
      <c r="I32" s="77"/>
      <c r="J32" s="49"/>
    </row>
    <row r="33" spans="1:10" ht="19.5">
      <c r="A33" s="47"/>
      <c r="B33" s="75"/>
      <c r="C33" s="76"/>
      <c r="D33" s="76"/>
      <c r="E33" s="76"/>
      <c r="F33" s="76"/>
      <c r="G33" s="76"/>
      <c r="H33" s="76"/>
      <c r="I33" s="77"/>
      <c r="J33" s="49"/>
    </row>
    <row r="34" spans="1:10" ht="19.5">
      <c r="A34" s="47"/>
      <c r="B34" s="75"/>
      <c r="C34" s="76"/>
      <c r="D34" s="76"/>
      <c r="E34" s="76"/>
      <c r="F34" s="76"/>
      <c r="G34" s="76"/>
      <c r="H34" s="76"/>
      <c r="I34" s="77"/>
      <c r="J34" s="49"/>
    </row>
    <row r="35" spans="1:10" ht="19.5">
      <c r="A35" s="47"/>
      <c r="B35" s="75"/>
      <c r="C35" s="76"/>
      <c r="D35" s="76"/>
      <c r="E35" s="76"/>
      <c r="F35" s="76"/>
      <c r="G35" s="76"/>
      <c r="H35" s="76"/>
      <c r="I35" s="77"/>
      <c r="J35" s="49"/>
    </row>
    <row r="36" spans="1:10" ht="19.5">
      <c r="A36" s="47"/>
      <c r="B36" s="75"/>
      <c r="C36" s="76"/>
      <c r="D36" s="76"/>
      <c r="E36" s="76"/>
      <c r="F36" s="76"/>
      <c r="G36" s="76"/>
      <c r="H36" s="76"/>
      <c r="I36" s="77"/>
      <c r="J36" s="49"/>
    </row>
    <row r="37" spans="1:10" ht="19.5">
      <c r="A37" s="47"/>
      <c r="B37" s="85"/>
      <c r="C37" s="86"/>
      <c r="D37" s="86"/>
      <c r="E37" s="86"/>
      <c r="F37" s="86"/>
      <c r="G37" s="86"/>
      <c r="H37" s="86"/>
      <c r="I37" s="87"/>
      <c r="J37" s="49"/>
    </row>
    <row r="38" spans="1:10">
      <c r="A38" s="55"/>
      <c r="B38" s="56"/>
      <c r="C38" s="56"/>
      <c r="D38" s="56"/>
      <c r="E38" s="56"/>
      <c r="F38" s="56"/>
      <c r="G38" s="56"/>
      <c r="H38" s="56"/>
      <c r="I38" s="56"/>
      <c r="J38" s="58"/>
    </row>
  </sheetData>
  <mergeCells count="10">
    <mergeCell ref="C21:E21"/>
    <mergeCell ref="F21:I21"/>
    <mergeCell ref="B23:I29"/>
    <mergeCell ref="B30:I31"/>
    <mergeCell ref="C4:E4"/>
    <mergeCell ref="C11:I11"/>
    <mergeCell ref="C12:H12"/>
    <mergeCell ref="D13:H13"/>
    <mergeCell ref="C14:H15"/>
    <mergeCell ref="C19:H20"/>
  </mergeCells>
  <phoneticPr fontId="18"/>
  <printOptions horizontalCentered="1" verticalCentered="1"/>
  <pageMargins left="0.70866141732283472" right="0.70866141732283472" top="0.74803149606299213" bottom="0.74803149606299213" header="0.31496062992125984" footer="0.31496062992125984"/>
  <pageSetup paperSize="9" scale="96" fitToWidth="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30D64-73F5-4D49-9D04-768ACC3A4074}">
  <dimension ref="A1:J38"/>
  <sheetViews>
    <sheetView view="pageBreakPreview" zoomScale="70" zoomScaleNormal="100" zoomScaleSheetLayoutView="70" workbookViewId="0">
      <selection activeCell="I4" sqref="I4"/>
    </sheetView>
  </sheetViews>
  <sheetFormatPr defaultRowHeight="18.75"/>
  <cols>
    <col min="1" max="1" width="1.625" style="46" customWidth="1"/>
    <col min="2" max="9" width="9.625" style="46" customWidth="1"/>
    <col min="10" max="10" width="1.625" style="46" customWidth="1"/>
    <col min="11" max="16384" width="9" style="46"/>
  </cols>
  <sheetData>
    <row r="1" spans="1:10" s="149" customFormat="1">
      <c r="J1" s="148" t="s">
        <v>293</v>
      </c>
    </row>
    <row r="2" spans="1:10" s="42" customFormat="1" ht="33">
      <c r="A2" s="42">
        <v>1</v>
      </c>
      <c r="B2" s="63" t="s">
        <v>195</v>
      </c>
      <c r="J2" s="42">
        <v>1</v>
      </c>
    </row>
    <row r="3" spans="1:10">
      <c r="A3" s="43"/>
      <c r="B3" s="44"/>
      <c r="C3" s="44"/>
      <c r="D3" s="44"/>
      <c r="E3" s="44"/>
      <c r="F3" s="44"/>
      <c r="G3" s="44"/>
      <c r="H3" s="44"/>
      <c r="I3" s="44"/>
      <c r="J3" s="45"/>
    </row>
    <row r="4" spans="1:10" ht="27.75" customHeight="1">
      <c r="A4" s="47"/>
      <c r="B4" s="64" t="s">
        <v>152</v>
      </c>
      <c r="C4" s="462"/>
      <c r="D4" s="462"/>
      <c r="E4" s="462"/>
      <c r="J4" s="49"/>
    </row>
    <row r="5" spans="1:10" ht="12.75" customHeight="1">
      <c r="A5" s="47"/>
      <c r="B5" s="64"/>
      <c r="C5" s="65"/>
      <c r="D5" s="65"/>
      <c r="E5" s="65"/>
      <c r="J5" s="49"/>
    </row>
    <row r="6" spans="1:10" ht="18.75" customHeight="1">
      <c r="A6" s="47"/>
      <c r="B6" s="481" t="s">
        <v>157</v>
      </c>
      <c r="C6" s="482"/>
      <c r="D6" s="482"/>
      <c r="E6" s="482"/>
      <c r="F6" s="482"/>
      <c r="G6" s="482"/>
      <c r="H6" s="482"/>
      <c r="I6" s="483"/>
      <c r="J6" s="49"/>
    </row>
    <row r="7" spans="1:10" ht="18.75" customHeight="1">
      <c r="A7" s="47"/>
      <c r="B7" s="484"/>
      <c r="C7" s="485"/>
      <c r="D7" s="485"/>
      <c r="E7" s="485"/>
      <c r="F7" s="485"/>
      <c r="G7" s="485"/>
      <c r="H7" s="485"/>
      <c r="I7" s="486"/>
      <c r="J7" s="49"/>
    </row>
    <row r="8" spans="1:10" ht="18.75" customHeight="1">
      <c r="A8" s="47"/>
      <c r="B8" s="484"/>
      <c r="C8" s="485"/>
      <c r="D8" s="485"/>
      <c r="E8" s="485"/>
      <c r="F8" s="485"/>
      <c r="G8" s="485"/>
      <c r="H8" s="485"/>
      <c r="I8" s="486"/>
      <c r="J8" s="49"/>
    </row>
    <row r="9" spans="1:10" ht="18.75" customHeight="1">
      <c r="A9" s="47"/>
      <c r="B9" s="484"/>
      <c r="C9" s="485"/>
      <c r="D9" s="485"/>
      <c r="E9" s="485"/>
      <c r="F9" s="485"/>
      <c r="G9" s="485"/>
      <c r="H9" s="485"/>
      <c r="I9" s="486"/>
      <c r="J9" s="49"/>
    </row>
    <row r="10" spans="1:10" ht="18.75" customHeight="1">
      <c r="A10" s="47"/>
      <c r="B10" s="484"/>
      <c r="C10" s="485"/>
      <c r="D10" s="485"/>
      <c r="E10" s="485"/>
      <c r="F10" s="485"/>
      <c r="G10" s="485"/>
      <c r="H10" s="485"/>
      <c r="I10" s="486"/>
      <c r="J10" s="49"/>
    </row>
    <row r="11" spans="1:10" ht="18.75" customHeight="1">
      <c r="A11" s="47"/>
      <c r="B11" s="484"/>
      <c r="C11" s="485"/>
      <c r="D11" s="485"/>
      <c r="E11" s="485"/>
      <c r="F11" s="485"/>
      <c r="G11" s="485"/>
      <c r="H11" s="485"/>
      <c r="I11" s="486"/>
      <c r="J11" s="49"/>
    </row>
    <row r="12" spans="1:10" ht="18.75" customHeight="1">
      <c r="A12" s="47"/>
      <c r="B12" s="484"/>
      <c r="C12" s="485"/>
      <c r="D12" s="485"/>
      <c r="E12" s="485"/>
      <c r="F12" s="485"/>
      <c r="G12" s="485"/>
      <c r="H12" s="485"/>
      <c r="I12" s="486"/>
      <c r="J12" s="49"/>
    </row>
    <row r="13" spans="1:10" ht="18.75" customHeight="1">
      <c r="A13" s="47"/>
      <c r="B13" s="477" t="s">
        <v>247</v>
      </c>
      <c r="C13" s="478"/>
      <c r="D13" s="478"/>
      <c r="E13" s="478"/>
      <c r="F13" s="478"/>
      <c r="G13" s="478"/>
      <c r="H13" s="478"/>
      <c r="I13" s="479"/>
      <c r="J13" s="49"/>
    </row>
    <row r="14" spans="1:10" ht="18.75" customHeight="1">
      <c r="A14" s="47"/>
      <c r="B14" s="480"/>
      <c r="C14" s="478"/>
      <c r="D14" s="478"/>
      <c r="E14" s="478"/>
      <c r="F14" s="478"/>
      <c r="G14" s="478"/>
      <c r="H14" s="478"/>
      <c r="I14" s="479"/>
      <c r="J14" s="49"/>
    </row>
    <row r="15" spans="1:10" ht="18.75" customHeight="1">
      <c r="A15" s="47"/>
      <c r="B15" s="75"/>
      <c r="C15" s="76"/>
      <c r="D15" s="76"/>
      <c r="E15" s="76"/>
      <c r="F15" s="76"/>
      <c r="G15" s="76"/>
      <c r="H15" s="76"/>
      <c r="I15" s="77"/>
      <c r="J15" s="49"/>
    </row>
    <row r="16" spans="1:10" ht="18.75" customHeight="1">
      <c r="A16" s="47"/>
      <c r="B16" s="75"/>
      <c r="C16" s="76"/>
      <c r="D16" s="76"/>
      <c r="E16" s="76"/>
      <c r="F16" s="76"/>
      <c r="G16" s="76"/>
      <c r="H16" s="76"/>
      <c r="I16" s="77"/>
      <c r="J16" s="49"/>
    </row>
    <row r="17" spans="1:10" ht="18.75" customHeight="1">
      <c r="A17" s="47"/>
      <c r="B17" s="75"/>
      <c r="C17" s="76"/>
      <c r="D17" s="76"/>
      <c r="E17" s="76"/>
      <c r="F17" s="76"/>
      <c r="G17" s="76"/>
      <c r="H17" s="76"/>
      <c r="I17" s="77"/>
      <c r="J17" s="49"/>
    </row>
    <row r="18" spans="1:10" ht="18.75" customHeight="1">
      <c r="A18" s="47"/>
      <c r="B18" s="75"/>
      <c r="C18" s="76"/>
      <c r="D18" s="76"/>
      <c r="E18" s="76"/>
      <c r="F18" s="76"/>
      <c r="G18" s="76"/>
      <c r="H18" s="76"/>
      <c r="I18" s="77"/>
      <c r="J18" s="49"/>
    </row>
    <row r="19" spans="1:10" ht="18.75" customHeight="1">
      <c r="A19" s="47"/>
      <c r="B19" s="75"/>
      <c r="C19" s="76"/>
      <c r="D19" s="76"/>
      <c r="E19" s="76"/>
      <c r="F19" s="76"/>
      <c r="G19" s="76"/>
      <c r="H19" s="76"/>
      <c r="I19" s="77"/>
      <c r="J19" s="49"/>
    </row>
    <row r="20" spans="1:10" ht="18.75" customHeight="1">
      <c r="A20" s="47"/>
      <c r="B20" s="85"/>
      <c r="C20" s="86"/>
      <c r="D20" s="86"/>
      <c r="E20" s="86"/>
      <c r="F20" s="86"/>
      <c r="G20" s="86"/>
      <c r="H20" s="86"/>
      <c r="I20" s="87"/>
      <c r="J20" s="49"/>
    </row>
    <row r="21" spans="1:10" ht="32.25" customHeight="1">
      <c r="A21" s="47"/>
      <c r="B21" s="88" t="s">
        <v>158</v>
      </c>
      <c r="C21" s="487"/>
      <c r="D21" s="488"/>
      <c r="E21" s="488"/>
      <c r="F21" s="489" t="s">
        <v>159</v>
      </c>
      <c r="G21" s="489"/>
      <c r="H21" s="489"/>
      <c r="I21" s="489"/>
      <c r="J21" s="49"/>
    </row>
    <row r="22" spans="1:10">
      <c r="A22" s="47"/>
      <c r="J22" s="49"/>
    </row>
    <row r="23" spans="1:10" ht="18.75" customHeight="1">
      <c r="A23" s="47"/>
      <c r="B23" s="481" t="str">
        <f>B6</f>
        <v>施設アップ写真添付</v>
      </c>
      <c r="C23" s="482"/>
      <c r="D23" s="482"/>
      <c r="E23" s="482"/>
      <c r="F23" s="482"/>
      <c r="G23" s="482"/>
      <c r="H23" s="482"/>
      <c r="I23" s="483"/>
      <c r="J23" s="49"/>
    </row>
    <row r="24" spans="1:10" ht="18.75" customHeight="1">
      <c r="A24" s="47"/>
      <c r="B24" s="484"/>
      <c r="C24" s="485"/>
      <c r="D24" s="485"/>
      <c r="E24" s="485"/>
      <c r="F24" s="485"/>
      <c r="G24" s="485"/>
      <c r="H24" s="485"/>
      <c r="I24" s="486"/>
      <c r="J24" s="49"/>
    </row>
    <row r="25" spans="1:10" ht="18.75" customHeight="1">
      <c r="A25" s="47"/>
      <c r="B25" s="484"/>
      <c r="C25" s="485"/>
      <c r="D25" s="485"/>
      <c r="E25" s="485"/>
      <c r="F25" s="485"/>
      <c r="G25" s="485"/>
      <c r="H25" s="485"/>
      <c r="I25" s="486"/>
      <c r="J25" s="49"/>
    </row>
    <row r="26" spans="1:10" ht="18.75" customHeight="1">
      <c r="A26" s="47"/>
      <c r="B26" s="484"/>
      <c r="C26" s="485"/>
      <c r="D26" s="485"/>
      <c r="E26" s="485"/>
      <c r="F26" s="485"/>
      <c r="G26" s="485"/>
      <c r="H26" s="485"/>
      <c r="I26" s="486"/>
      <c r="J26" s="49"/>
    </row>
    <row r="27" spans="1:10" ht="18.75" customHeight="1">
      <c r="A27" s="47"/>
      <c r="B27" s="484"/>
      <c r="C27" s="485"/>
      <c r="D27" s="485"/>
      <c r="E27" s="485"/>
      <c r="F27" s="485"/>
      <c r="G27" s="485"/>
      <c r="H27" s="485"/>
      <c r="I27" s="486"/>
      <c r="J27" s="49"/>
    </row>
    <row r="28" spans="1:10" ht="18.75" customHeight="1">
      <c r="A28" s="47"/>
      <c r="B28" s="484"/>
      <c r="C28" s="485"/>
      <c r="D28" s="485"/>
      <c r="E28" s="485"/>
      <c r="F28" s="485"/>
      <c r="G28" s="485"/>
      <c r="H28" s="485"/>
      <c r="I28" s="486"/>
      <c r="J28" s="49"/>
    </row>
    <row r="29" spans="1:10" ht="18.75" customHeight="1">
      <c r="A29" s="47"/>
      <c r="B29" s="484"/>
      <c r="C29" s="485"/>
      <c r="D29" s="485"/>
      <c r="E29" s="485"/>
      <c r="F29" s="485"/>
      <c r="G29" s="485"/>
      <c r="H29" s="485"/>
      <c r="I29" s="486"/>
      <c r="J29" s="49"/>
    </row>
    <row r="30" spans="1:10" ht="18.75" customHeight="1">
      <c r="A30" s="47"/>
      <c r="B30" s="477" t="str">
        <f>B13</f>
        <v>（建物内のポンプなど、機器の種別が分かるもの）</v>
      </c>
      <c r="C30" s="478"/>
      <c r="D30" s="478"/>
      <c r="E30" s="478"/>
      <c r="F30" s="478"/>
      <c r="G30" s="478"/>
      <c r="H30" s="478"/>
      <c r="I30" s="479"/>
      <c r="J30" s="49"/>
    </row>
    <row r="31" spans="1:10" ht="18.75" customHeight="1">
      <c r="A31" s="47"/>
      <c r="B31" s="480"/>
      <c r="C31" s="478"/>
      <c r="D31" s="478"/>
      <c r="E31" s="478"/>
      <c r="F31" s="478"/>
      <c r="G31" s="478"/>
      <c r="H31" s="478"/>
      <c r="I31" s="479"/>
      <c r="J31" s="49"/>
    </row>
    <row r="32" spans="1:10" ht="19.5">
      <c r="A32" s="47"/>
      <c r="B32" s="75"/>
      <c r="C32" s="76"/>
      <c r="D32" s="76"/>
      <c r="E32" s="76"/>
      <c r="F32" s="76"/>
      <c r="G32" s="76"/>
      <c r="H32" s="76"/>
      <c r="I32" s="77"/>
      <c r="J32" s="49"/>
    </row>
    <row r="33" spans="1:10" ht="19.5">
      <c r="A33" s="47"/>
      <c r="B33" s="75"/>
      <c r="C33" s="76"/>
      <c r="D33" s="76"/>
      <c r="E33" s="76"/>
      <c r="F33" s="76"/>
      <c r="G33" s="76"/>
      <c r="H33" s="76"/>
      <c r="I33" s="77"/>
      <c r="J33" s="49"/>
    </row>
    <row r="34" spans="1:10" ht="19.5">
      <c r="A34" s="47"/>
      <c r="B34" s="75"/>
      <c r="C34" s="76"/>
      <c r="D34" s="76"/>
      <c r="E34" s="76"/>
      <c r="F34" s="76"/>
      <c r="G34" s="76"/>
      <c r="H34" s="76"/>
      <c r="I34" s="77"/>
      <c r="J34" s="49"/>
    </row>
    <row r="35" spans="1:10" ht="19.5">
      <c r="A35" s="47"/>
      <c r="B35" s="75"/>
      <c r="C35" s="76"/>
      <c r="D35" s="76"/>
      <c r="E35" s="76"/>
      <c r="F35" s="76"/>
      <c r="G35" s="76"/>
      <c r="H35" s="76"/>
      <c r="I35" s="77"/>
      <c r="J35" s="49"/>
    </row>
    <row r="36" spans="1:10" ht="19.5">
      <c r="A36" s="47"/>
      <c r="B36" s="75"/>
      <c r="C36" s="76"/>
      <c r="D36" s="76"/>
      <c r="E36" s="76"/>
      <c r="F36" s="76"/>
      <c r="G36" s="76"/>
      <c r="H36" s="76"/>
      <c r="I36" s="77"/>
      <c r="J36" s="49"/>
    </row>
    <row r="37" spans="1:10" ht="19.5">
      <c r="A37" s="47"/>
      <c r="B37" s="85"/>
      <c r="C37" s="86"/>
      <c r="D37" s="86"/>
      <c r="E37" s="86"/>
      <c r="F37" s="86"/>
      <c r="G37" s="86"/>
      <c r="H37" s="86"/>
      <c r="I37" s="87"/>
      <c r="J37" s="49"/>
    </row>
    <row r="38" spans="1:10">
      <c r="A38" s="55"/>
      <c r="B38" s="56"/>
      <c r="C38" s="56"/>
      <c r="D38" s="56"/>
      <c r="E38" s="56"/>
      <c r="F38" s="56"/>
      <c r="G38" s="56"/>
      <c r="H38" s="56"/>
      <c r="I38" s="56"/>
      <c r="J38" s="58"/>
    </row>
  </sheetData>
  <mergeCells count="7">
    <mergeCell ref="B30:I31"/>
    <mergeCell ref="C4:E4"/>
    <mergeCell ref="B6:I12"/>
    <mergeCell ref="B13:I14"/>
    <mergeCell ref="C21:E21"/>
    <mergeCell ref="F21:I21"/>
    <mergeCell ref="B23:I29"/>
  </mergeCells>
  <phoneticPr fontId="18"/>
  <printOptions horizontalCentered="1" verticalCentered="1"/>
  <pageMargins left="0.70866141732283472" right="0.70866141732283472" top="0.74803149606299213" bottom="0.74803149606299213" header="0.31496062992125984" footer="0.31496062992125984"/>
  <pageSetup paperSize="9" scale="9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F98E2-75B2-4390-8225-92E81A0B37A4}">
  <dimension ref="A1:J38"/>
  <sheetViews>
    <sheetView showZeros="0" view="pageBreakPreview" zoomScale="70" zoomScaleNormal="100" zoomScaleSheetLayoutView="70" workbookViewId="0">
      <selection activeCell="I4" sqref="I4"/>
    </sheetView>
  </sheetViews>
  <sheetFormatPr defaultRowHeight="18.75"/>
  <cols>
    <col min="1" max="1" width="1.625" style="46" customWidth="1"/>
    <col min="2" max="9" width="9.625" style="46" customWidth="1"/>
    <col min="10" max="10" width="1.625" style="46" customWidth="1"/>
    <col min="11" max="16384" width="9" style="46"/>
  </cols>
  <sheetData>
    <row r="1" spans="1:10" s="149" customFormat="1">
      <c r="J1" s="148" t="s">
        <v>292</v>
      </c>
    </row>
    <row r="2" spans="1:10" s="42" customFormat="1" ht="33">
      <c r="A2" s="42">
        <v>1</v>
      </c>
      <c r="B2" s="63" t="s">
        <v>248</v>
      </c>
      <c r="J2" s="42">
        <v>1</v>
      </c>
    </row>
    <row r="3" spans="1:10">
      <c r="A3" s="43"/>
      <c r="B3" s="44"/>
      <c r="C3" s="44"/>
      <c r="D3" s="44"/>
      <c r="E3" s="44"/>
      <c r="F3" s="44"/>
      <c r="G3" s="44"/>
      <c r="H3" s="44"/>
      <c r="I3" s="44"/>
      <c r="J3" s="45"/>
    </row>
    <row r="4" spans="1:10" ht="27.75" customHeight="1">
      <c r="A4" s="47"/>
      <c r="B4" s="64"/>
      <c r="C4" s="490" t="s">
        <v>160</v>
      </c>
      <c r="D4" s="154"/>
      <c r="E4" s="491" t="str">
        <f>IF(様式第１号!AN10="","",様式第１号!AN10)</f>
        <v/>
      </c>
      <c r="F4" s="492"/>
      <c r="G4" s="492"/>
      <c r="H4" s="492"/>
      <c r="J4" s="49"/>
    </row>
    <row r="5" spans="1:10" ht="12.75" customHeight="1">
      <c r="A5" s="47"/>
      <c r="B5" s="64"/>
      <c r="C5" s="65"/>
      <c r="D5" s="65"/>
      <c r="E5" s="65"/>
      <c r="J5" s="49"/>
    </row>
    <row r="6" spans="1:10" ht="18.75" customHeight="1">
      <c r="A6" s="47"/>
      <c r="B6" s="66"/>
      <c r="C6" s="67"/>
      <c r="D6" s="67"/>
      <c r="E6" s="67"/>
      <c r="F6" s="67"/>
      <c r="G6" s="67"/>
      <c r="H6" s="67"/>
      <c r="I6" s="68"/>
      <c r="J6" s="49"/>
    </row>
    <row r="7" spans="1:10" ht="18.75" customHeight="1">
      <c r="A7" s="47"/>
      <c r="B7" s="69"/>
      <c r="C7" s="70"/>
      <c r="D7" s="70"/>
      <c r="E7" s="70"/>
      <c r="F7" s="70"/>
      <c r="G7" s="70"/>
      <c r="H7" s="70"/>
      <c r="I7" s="71"/>
      <c r="J7" s="49"/>
    </row>
    <row r="8" spans="1:10" ht="18.75" customHeight="1">
      <c r="A8" s="47"/>
      <c r="B8" s="69"/>
      <c r="C8" s="70"/>
      <c r="D8" s="70"/>
      <c r="E8" s="70"/>
      <c r="F8" s="70"/>
      <c r="G8" s="70"/>
      <c r="H8" s="70"/>
      <c r="I8" s="71"/>
      <c r="J8" s="49"/>
    </row>
    <row r="9" spans="1:10" ht="18.75" customHeight="1">
      <c r="A9" s="47"/>
      <c r="B9" s="69"/>
      <c r="C9" s="495" t="s">
        <v>257</v>
      </c>
      <c r="D9" s="496"/>
      <c r="E9" s="496"/>
      <c r="F9" s="496"/>
      <c r="G9" s="496"/>
      <c r="H9" s="496"/>
      <c r="I9" s="71"/>
      <c r="J9" s="49"/>
    </row>
    <row r="10" spans="1:10" ht="18.75" customHeight="1">
      <c r="A10" s="47"/>
      <c r="B10" s="69"/>
      <c r="C10" s="496"/>
      <c r="D10" s="496"/>
      <c r="E10" s="496"/>
      <c r="F10" s="496"/>
      <c r="G10" s="496"/>
      <c r="H10" s="496"/>
      <c r="I10" s="71"/>
      <c r="J10" s="49"/>
    </row>
    <row r="11" spans="1:10" ht="18.75" customHeight="1">
      <c r="A11" s="47"/>
      <c r="B11" s="69"/>
      <c r="C11" s="496"/>
      <c r="D11" s="496"/>
      <c r="E11" s="496"/>
      <c r="F11" s="496"/>
      <c r="G11" s="496"/>
      <c r="H11" s="496"/>
      <c r="I11" s="71"/>
      <c r="J11" s="49"/>
    </row>
    <row r="12" spans="1:10" ht="18.75" customHeight="1">
      <c r="A12" s="47"/>
      <c r="B12" s="69"/>
      <c r="C12" s="496"/>
      <c r="D12" s="496"/>
      <c r="E12" s="496"/>
      <c r="F12" s="496"/>
      <c r="G12" s="496"/>
      <c r="H12" s="496"/>
      <c r="I12" s="71"/>
      <c r="J12" s="49"/>
    </row>
    <row r="13" spans="1:10" ht="18.75" customHeight="1">
      <c r="A13" s="47"/>
      <c r="B13" s="72"/>
      <c r="C13" s="496"/>
      <c r="D13" s="496"/>
      <c r="E13" s="496"/>
      <c r="F13" s="496"/>
      <c r="G13" s="496"/>
      <c r="H13" s="496"/>
      <c r="I13" s="73"/>
      <c r="J13" s="49"/>
    </row>
    <row r="14" spans="1:10" ht="18.75" customHeight="1">
      <c r="A14" s="47"/>
      <c r="B14" s="72"/>
      <c r="C14" s="496"/>
      <c r="D14" s="496"/>
      <c r="E14" s="496"/>
      <c r="F14" s="496"/>
      <c r="G14" s="496"/>
      <c r="H14" s="496"/>
      <c r="I14" s="73"/>
      <c r="J14" s="49"/>
    </row>
    <row r="15" spans="1:10" ht="18.75" customHeight="1">
      <c r="A15" s="47"/>
      <c r="B15" s="75"/>
      <c r="C15" s="496"/>
      <c r="D15" s="496"/>
      <c r="E15" s="496"/>
      <c r="F15" s="496"/>
      <c r="G15" s="496"/>
      <c r="H15" s="496"/>
      <c r="I15" s="77"/>
      <c r="J15" s="49"/>
    </row>
    <row r="16" spans="1:10" ht="18.75" customHeight="1">
      <c r="A16" s="47"/>
      <c r="B16" s="75"/>
      <c r="C16" s="497"/>
      <c r="D16" s="497"/>
      <c r="E16" s="497"/>
      <c r="F16" s="497"/>
      <c r="G16" s="497"/>
      <c r="H16" s="497"/>
      <c r="I16" s="77"/>
      <c r="J16" s="49"/>
    </row>
    <row r="17" spans="1:10" ht="18.75" customHeight="1">
      <c r="A17" s="47"/>
      <c r="B17" s="75"/>
      <c r="C17" s="497"/>
      <c r="D17" s="497"/>
      <c r="E17" s="497"/>
      <c r="F17" s="497"/>
      <c r="G17" s="497"/>
      <c r="H17" s="497"/>
      <c r="I17" s="77"/>
      <c r="J17" s="49"/>
    </row>
    <row r="18" spans="1:10" ht="18.75" customHeight="1">
      <c r="A18" s="47"/>
      <c r="B18" s="75"/>
      <c r="C18" s="497"/>
      <c r="D18" s="497"/>
      <c r="E18" s="497"/>
      <c r="F18" s="497"/>
      <c r="G18" s="497"/>
      <c r="H18" s="497"/>
      <c r="I18" s="77"/>
      <c r="J18" s="49"/>
    </row>
    <row r="19" spans="1:10" ht="18.75" customHeight="1">
      <c r="A19" s="47"/>
      <c r="B19" s="75"/>
      <c r="C19" s="497"/>
      <c r="D19" s="497"/>
      <c r="E19" s="497"/>
      <c r="F19" s="497"/>
      <c r="G19" s="497"/>
      <c r="H19" s="497"/>
      <c r="I19" s="77"/>
      <c r="J19" s="49"/>
    </row>
    <row r="20" spans="1:10" ht="18.75" customHeight="1">
      <c r="A20" s="47"/>
      <c r="B20" s="75"/>
      <c r="C20" s="497"/>
      <c r="D20" s="497"/>
      <c r="E20" s="497"/>
      <c r="F20" s="497"/>
      <c r="G20" s="497"/>
      <c r="H20" s="497"/>
      <c r="I20" s="77"/>
      <c r="J20" s="49"/>
    </row>
    <row r="21" spans="1:10" ht="32.25" customHeight="1">
      <c r="A21" s="47"/>
      <c r="B21" s="79"/>
      <c r="C21" s="497"/>
      <c r="D21" s="497"/>
      <c r="E21" s="497"/>
      <c r="F21" s="497"/>
      <c r="G21" s="497"/>
      <c r="H21" s="497"/>
      <c r="I21" s="128"/>
      <c r="J21" s="49"/>
    </row>
    <row r="22" spans="1:10">
      <c r="A22" s="47"/>
      <c r="B22" s="80"/>
      <c r="C22" s="497"/>
      <c r="D22" s="497"/>
      <c r="E22" s="497"/>
      <c r="F22" s="497"/>
      <c r="G22" s="497"/>
      <c r="H22" s="497"/>
      <c r="I22" s="81"/>
      <c r="J22" s="49"/>
    </row>
    <row r="23" spans="1:10" ht="18.75" customHeight="1">
      <c r="A23" s="47"/>
      <c r="B23" s="135"/>
      <c r="C23" s="497"/>
      <c r="D23" s="497"/>
      <c r="E23" s="497"/>
      <c r="F23" s="497"/>
      <c r="G23" s="497"/>
      <c r="H23" s="497"/>
      <c r="I23" s="137"/>
      <c r="J23" s="49"/>
    </row>
    <row r="24" spans="1:10" ht="18.75" customHeight="1">
      <c r="A24" s="47"/>
      <c r="B24" s="135"/>
      <c r="C24" s="497"/>
      <c r="D24" s="497"/>
      <c r="E24" s="497"/>
      <c r="F24" s="497"/>
      <c r="G24" s="497"/>
      <c r="H24" s="497"/>
      <c r="I24" s="137"/>
      <c r="J24" s="49"/>
    </row>
    <row r="25" spans="1:10" ht="18.75" customHeight="1">
      <c r="A25" s="47"/>
      <c r="B25" s="135"/>
      <c r="C25" s="497"/>
      <c r="D25" s="497"/>
      <c r="E25" s="497"/>
      <c r="F25" s="497"/>
      <c r="G25" s="497"/>
      <c r="H25" s="497"/>
      <c r="I25" s="137"/>
      <c r="J25" s="49"/>
    </row>
    <row r="26" spans="1:10" ht="18.75" customHeight="1">
      <c r="A26" s="47"/>
      <c r="B26" s="135"/>
      <c r="C26" s="136"/>
      <c r="D26" s="136"/>
      <c r="E26" s="136"/>
      <c r="F26" s="136"/>
      <c r="G26" s="136"/>
      <c r="H26" s="136"/>
      <c r="I26" s="137"/>
      <c r="J26" s="49"/>
    </row>
    <row r="27" spans="1:10" ht="18.75" customHeight="1">
      <c r="A27" s="47"/>
      <c r="B27" s="135"/>
      <c r="C27" s="136"/>
      <c r="D27" s="136"/>
      <c r="E27" s="136"/>
      <c r="F27" s="136"/>
      <c r="G27" s="136"/>
      <c r="H27" s="136"/>
      <c r="I27" s="137"/>
      <c r="J27" s="49"/>
    </row>
    <row r="28" spans="1:10" ht="18.75" customHeight="1">
      <c r="A28" s="47"/>
      <c r="B28" s="135"/>
      <c r="C28" s="493" t="s">
        <v>161</v>
      </c>
      <c r="D28" s="494"/>
      <c r="E28" s="494"/>
      <c r="F28" s="494"/>
      <c r="G28" s="494"/>
      <c r="H28" s="494"/>
      <c r="I28" s="137"/>
      <c r="J28" s="49"/>
    </row>
    <row r="29" spans="1:10" ht="18.75" customHeight="1">
      <c r="A29" s="47"/>
      <c r="B29" s="135"/>
      <c r="C29" s="494"/>
      <c r="D29" s="494"/>
      <c r="E29" s="494"/>
      <c r="F29" s="494"/>
      <c r="G29" s="494"/>
      <c r="H29" s="494"/>
      <c r="I29" s="137"/>
      <c r="J29" s="49"/>
    </row>
    <row r="30" spans="1:10" ht="18.75" customHeight="1">
      <c r="A30" s="47"/>
      <c r="B30" s="459"/>
      <c r="C30" s="460"/>
      <c r="D30" s="460"/>
      <c r="E30" s="460"/>
      <c r="F30" s="460"/>
      <c r="G30" s="460"/>
      <c r="H30" s="460"/>
      <c r="I30" s="461"/>
      <c r="J30" s="49"/>
    </row>
    <row r="31" spans="1:10" ht="18.75" customHeight="1">
      <c r="A31" s="47"/>
      <c r="B31" s="459"/>
      <c r="C31" s="460"/>
      <c r="D31" s="460"/>
      <c r="E31" s="460"/>
      <c r="F31" s="460"/>
      <c r="G31" s="460"/>
      <c r="H31" s="460"/>
      <c r="I31" s="461"/>
      <c r="J31" s="49"/>
    </row>
    <row r="32" spans="1:10" ht="19.5">
      <c r="A32" s="47"/>
      <c r="B32" s="75"/>
      <c r="C32" s="76"/>
      <c r="D32" s="76"/>
      <c r="E32" s="76"/>
      <c r="F32" s="76"/>
      <c r="G32" s="76"/>
      <c r="H32" s="76"/>
      <c r="I32" s="77"/>
      <c r="J32" s="49"/>
    </row>
    <row r="33" spans="1:10" ht="19.5">
      <c r="A33" s="47"/>
      <c r="B33" s="75"/>
      <c r="C33" s="76"/>
      <c r="D33" s="76"/>
      <c r="E33" s="76"/>
      <c r="F33" s="76"/>
      <c r="G33" s="76"/>
      <c r="H33" s="76"/>
      <c r="I33" s="77"/>
      <c r="J33" s="49"/>
    </row>
    <row r="34" spans="1:10" ht="19.5">
      <c r="A34" s="47"/>
      <c r="B34" s="75"/>
      <c r="C34" s="76"/>
      <c r="D34" s="76"/>
      <c r="E34" s="76"/>
      <c r="F34" s="76"/>
      <c r="G34" s="76"/>
      <c r="H34" s="76"/>
      <c r="I34" s="77"/>
      <c r="J34" s="49"/>
    </row>
    <row r="35" spans="1:10" ht="19.5">
      <c r="A35" s="47"/>
      <c r="B35" s="75"/>
      <c r="C35" s="76"/>
      <c r="D35" s="76"/>
      <c r="E35" s="76"/>
      <c r="F35" s="76"/>
      <c r="G35" s="76"/>
      <c r="H35" s="76"/>
      <c r="I35" s="77"/>
      <c r="J35" s="49"/>
    </row>
    <row r="36" spans="1:10" ht="19.5">
      <c r="A36" s="47"/>
      <c r="B36" s="75"/>
      <c r="C36" s="76"/>
      <c r="D36" s="76"/>
      <c r="E36" s="76"/>
      <c r="F36" s="76"/>
      <c r="G36" s="76"/>
      <c r="H36" s="76"/>
      <c r="I36" s="77"/>
      <c r="J36" s="49"/>
    </row>
    <row r="37" spans="1:10" ht="19.5">
      <c r="A37" s="47"/>
      <c r="B37" s="85"/>
      <c r="C37" s="86"/>
      <c r="D37" s="86"/>
      <c r="E37" s="86"/>
      <c r="F37" s="86"/>
      <c r="G37" s="86"/>
      <c r="H37" s="86"/>
      <c r="I37" s="87"/>
      <c r="J37" s="49"/>
    </row>
    <row r="38" spans="1:10">
      <c r="A38" s="55"/>
      <c r="B38" s="56"/>
      <c r="C38" s="56"/>
      <c r="D38" s="56"/>
      <c r="E38" s="56"/>
      <c r="F38" s="56"/>
      <c r="G38" s="56"/>
      <c r="H38" s="56"/>
      <c r="I38" s="56"/>
      <c r="J38" s="58"/>
    </row>
  </sheetData>
  <mergeCells count="5">
    <mergeCell ref="B30:I31"/>
    <mergeCell ref="C4:D4"/>
    <mergeCell ref="E4:H4"/>
    <mergeCell ref="C28:H29"/>
    <mergeCell ref="C9:H25"/>
  </mergeCells>
  <phoneticPr fontId="18"/>
  <printOptions horizontalCentered="1" verticalCentered="1"/>
  <pageMargins left="0.70866141732283472" right="0.70866141732283472" top="0.74803149606299213" bottom="0.74803149606299213" header="0.31496062992125984" footer="0.31496062992125984"/>
  <pageSetup paperSize="9" scale="9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83279-EEE6-4010-A75A-16F14C062523}">
  <dimension ref="A1:J37"/>
  <sheetViews>
    <sheetView view="pageBreakPreview" topLeftCell="A4" zoomScale="70" zoomScaleNormal="100" zoomScaleSheetLayoutView="70" workbookViewId="0">
      <selection activeCell="J1" sqref="J1"/>
    </sheetView>
  </sheetViews>
  <sheetFormatPr defaultRowHeight="18.75"/>
  <cols>
    <col min="1" max="1" width="1.625" style="46" customWidth="1"/>
    <col min="2" max="9" width="9.625" style="46" customWidth="1"/>
    <col min="10" max="10" width="1.625" style="46" customWidth="1"/>
    <col min="11" max="16384" width="9" style="46"/>
  </cols>
  <sheetData>
    <row r="1" spans="1:10" s="149" customFormat="1">
      <c r="J1" s="148" t="s">
        <v>292</v>
      </c>
    </row>
    <row r="2" spans="1:10" s="42" customFormat="1" ht="30">
      <c r="A2" s="42">
        <v>1</v>
      </c>
      <c r="B2" s="89" t="s">
        <v>196</v>
      </c>
      <c r="J2" s="42">
        <v>1</v>
      </c>
    </row>
    <row r="3" spans="1:10">
      <c r="A3" s="43"/>
      <c r="B3" s="44"/>
      <c r="C3" s="44"/>
      <c r="D3" s="44"/>
      <c r="E3" s="44"/>
      <c r="F3" s="44"/>
      <c r="G3" s="44"/>
      <c r="H3" s="44"/>
      <c r="I3" s="44"/>
      <c r="J3" s="45"/>
    </row>
    <row r="4" spans="1:10" ht="27.75" customHeight="1">
      <c r="A4" s="47"/>
      <c r="B4" s="64"/>
      <c r="C4" s="500" t="s">
        <v>162</v>
      </c>
      <c r="D4" s="501"/>
      <c r="E4" s="502"/>
      <c r="F4" s="502"/>
      <c r="G4" s="502"/>
      <c r="H4" s="502"/>
      <c r="J4" s="49"/>
    </row>
    <row r="5" spans="1:10" ht="12.75" customHeight="1">
      <c r="A5" s="47"/>
      <c r="B5" s="64"/>
      <c r="C5" s="65"/>
      <c r="D5" s="65"/>
      <c r="E5" s="65"/>
      <c r="J5" s="49"/>
    </row>
    <row r="6" spans="1:10" ht="18.75" customHeight="1">
      <c r="A6" s="47"/>
      <c r="B6" s="66"/>
      <c r="C6" s="67"/>
      <c r="D6" s="67"/>
      <c r="E6" s="67"/>
      <c r="F6" s="67"/>
      <c r="G6" s="67"/>
      <c r="H6" s="67"/>
      <c r="I6" s="68"/>
      <c r="J6" s="49"/>
    </row>
    <row r="7" spans="1:10" ht="18.75" customHeight="1">
      <c r="A7" s="47"/>
      <c r="B7" s="69"/>
      <c r="C7" s="70"/>
      <c r="D7" s="70"/>
      <c r="E7" s="70"/>
      <c r="F7" s="70"/>
      <c r="G7" s="70"/>
      <c r="H7" s="70"/>
      <c r="I7" s="71"/>
      <c r="J7" s="49"/>
    </row>
    <row r="8" spans="1:10" ht="18.75" customHeight="1">
      <c r="A8" s="47"/>
      <c r="B8" s="69"/>
      <c r="C8" s="495" t="s">
        <v>258</v>
      </c>
      <c r="D8" s="496"/>
      <c r="E8" s="496"/>
      <c r="F8" s="496"/>
      <c r="G8" s="496"/>
      <c r="H8" s="496"/>
      <c r="I8" s="71"/>
      <c r="J8" s="49"/>
    </row>
    <row r="9" spans="1:10" ht="18.75" customHeight="1">
      <c r="A9" s="47"/>
      <c r="B9" s="69"/>
      <c r="C9" s="496"/>
      <c r="D9" s="496"/>
      <c r="E9" s="496"/>
      <c r="F9" s="496"/>
      <c r="G9" s="496"/>
      <c r="H9" s="496"/>
      <c r="I9" s="71"/>
      <c r="J9" s="49"/>
    </row>
    <row r="10" spans="1:10" ht="18.75" customHeight="1">
      <c r="A10" s="47"/>
      <c r="B10" s="69"/>
      <c r="C10" s="496"/>
      <c r="D10" s="496"/>
      <c r="E10" s="496"/>
      <c r="F10" s="496"/>
      <c r="G10" s="496"/>
      <c r="H10" s="496"/>
      <c r="I10" s="71"/>
      <c r="J10" s="49"/>
    </row>
    <row r="11" spans="1:10" ht="18.75" customHeight="1">
      <c r="A11" s="47"/>
      <c r="B11" s="69"/>
      <c r="C11" s="496"/>
      <c r="D11" s="496"/>
      <c r="E11" s="496"/>
      <c r="F11" s="496"/>
      <c r="G11" s="496"/>
      <c r="H11" s="496"/>
      <c r="I11" s="71"/>
      <c r="J11" s="49"/>
    </row>
    <row r="12" spans="1:10" ht="18.75" customHeight="1">
      <c r="A12" s="47"/>
      <c r="B12" s="69"/>
      <c r="C12" s="496"/>
      <c r="D12" s="496"/>
      <c r="E12" s="496"/>
      <c r="F12" s="496"/>
      <c r="G12" s="496"/>
      <c r="H12" s="496"/>
      <c r="I12" s="71"/>
      <c r="J12" s="49"/>
    </row>
    <row r="13" spans="1:10" ht="18.75" customHeight="1">
      <c r="A13" s="47"/>
      <c r="B13" s="72"/>
      <c r="C13" s="496"/>
      <c r="D13" s="496"/>
      <c r="E13" s="496"/>
      <c r="F13" s="496"/>
      <c r="G13" s="496"/>
      <c r="H13" s="496"/>
      <c r="I13" s="73"/>
      <c r="J13" s="49"/>
    </row>
    <row r="14" spans="1:10" ht="18.75" customHeight="1">
      <c r="A14" s="47"/>
      <c r="B14" s="72"/>
      <c r="C14" s="496"/>
      <c r="D14" s="496"/>
      <c r="E14" s="496"/>
      <c r="F14" s="496"/>
      <c r="G14" s="496"/>
      <c r="H14" s="496"/>
      <c r="I14" s="73"/>
      <c r="J14" s="49"/>
    </row>
    <row r="15" spans="1:10" ht="18.75" customHeight="1">
      <c r="A15" s="47"/>
      <c r="B15" s="75"/>
      <c r="C15" s="496"/>
      <c r="D15" s="496"/>
      <c r="E15" s="496"/>
      <c r="F15" s="496"/>
      <c r="G15" s="496"/>
      <c r="H15" s="496"/>
      <c r="I15" s="77"/>
      <c r="J15" s="49"/>
    </row>
    <row r="16" spans="1:10" ht="34.5" customHeight="1">
      <c r="A16" s="47"/>
      <c r="B16" s="75"/>
      <c r="C16" s="503" t="s">
        <v>163</v>
      </c>
      <c r="D16" s="504"/>
      <c r="E16" s="504"/>
      <c r="F16" s="504"/>
      <c r="G16" s="504"/>
      <c r="H16" s="504"/>
      <c r="I16" s="77"/>
      <c r="J16" s="49"/>
    </row>
    <row r="17" spans="1:10" ht="18.75" customHeight="1">
      <c r="A17" s="47"/>
      <c r="B17" s="75"/>
      <c r="C17" s="493" t="s">
        <v>164</v>
      </c>
      <c r="D17" s="494"/>
      <c r="E17" s="494"/>
      <c r="F17" s="494"/>
      <c r="G17" s="494"/>
      <c r="H17" s="494"/>
      <c r="I17" s="77"/>
      <c r="J17" s="49"/>
    </row>
    <row r="18" spans="1:10" ht="18.75" customHeight="1">
      <c r="A18" s="47"/>
      <c r="B18" s="75"/>
      <c r="C18" s="494"/>
      <c r="D18" s="494"/>
      <c r="E18" s="494"/>
      <c r="F18" s="494"/>
      <c r="G18" s="494"/>
      <c r="H18" s="494"/>
      <c r="I18" s="77"/>
      <c r="J18" s="49"/>
    </row>
    <row r="19" spans="1:10" ht="18.75" customHeight="1">
      <c r="A19" s="47"/>
      <c r="B19" s="75"/>
      <c r="C19" s="467"/>
      <c r="D19" s="467"/>
      <c r="E19" s="467"/>
      <c r="F19" s="467"/>
      <c r="G19" s="467"/>
      <c r="H19" s="467"/>
      <c r="I19" s="77"/>
      <c r="J19" s="49"/>
    </row>
    <row r="20" spans="1:10" ht="18.75" customHeight="1">
      <c r="A20" s="47"/>
      <c r="B20" s="75"/>
      <c r="C20" s="467"/>
      <c r="D20" s="467"/>
      <c r="E20" s="467"/>
      <c r="F20" s="467"/>
      <c r="G20" s="467"/>
      <c r="H20" s="467"/>
      <c r="I20" s="77"/>
      <c r="J20" s="49"/>
    </row>
    <row r="21" spans="1:10" ht="18.75" customHeight="1">
      <c r="A21" s="47"/>
      <c r="B21" s="75"/>
      <c r="C21" s="74"/>
      <c r="D21" s="76"/>
      <c r="E21" s="76"/>
      <c r="F21" s="76"/>
      <c r="G21" s="76"/>
      <c r="H21" s="76"/>
      <c r="I21" s="77"/>
      <c r="J21" s="49"/>
    </row>
    <row r="22" spans="1:10" ht="32.25" customHeight="1">
      <c r="A22" s="47"/>
      <c r="B22" s="79"/>
      <c r="C22" s="505" t="s">
        <v>165</v>
      </c>
      <c r="D22" s="506"/>
      <c r="E22" s="506"/>
      <c r="F22" s="506"/>
      <c r="G22" s="506"/>
      <c r="H22" s="506"/>
      <c r="I22" s="90"/>
      <c r="J22" s="49"/>
    </row>
    <row r="23" spans="1:10" ht="30">
      <c r="A23" s="47"/>
      <c r="B23" s="80"/>
      <c r="C23" s="498" t="s">
        <v>166</v>
      </c>
      <c r="D23" s="499"/>
      <c r="E23" s="499"/>
      <c r="F23" s="499"/>
      <c r="G23" s="499"/>
      <c r="H23" s="499"/>
      <c r="I23" s="81"/>
      <c r="J23" s="49"/>
    </row>
    <row r="24" spans="1:10" ht="18.75" customHeight="1">
      <c r="A24" s="47"/>
      <c r="B24" s="472"/>
      <c r="C24" s="473"/>
      <c r="D24" s="473"/>
      <c r="E24" s="473"/>
      <c r="F24" s="473"/>
      <c r="G24" s="473"/>
      <c r="H24" s="473"/>
      <c r="I24" s="474"/>
      <c r="J24" s="49"/>
    </row>
    <row r="25" spans="1:10" ht="18.75" customHeight="1">
      <c r="A25" s="47"/>
      <c r="B25" s="472"/>
      <c r="C25" s="473"/>
      <c r="D25" s="473"/>
      <c r="E25" s="473"/>
      <c r="F25" s="473"/>
      <c r="G25" s="473"/>
      <c r="H25" s="473"/>
      <c r="I25" s="474"/>
      <c r="J25" s="49"/>
    </row>
    <row r="26" spans="1:10" ht="18.75" customHeight="1">
      <c r="A26" s="47"/>
      <c r="B26" s="472"/>
      <c r="C26" s="473"/>
      <c r="D26" s="473"/>
      <c r="E26" s="473"/>
      <c r="F26" s="473"/>
      <c r="G26" s="473"/>
      <c r="H26" s="473"/>
      <c r="I26" s="474"/>
      <c r="J26" s="49"/>
    </row>
    <row r="27" spans="1:10" ht="18.75" customHeight="1">
      <c r="A27" s="47"/>
      <c r="B27" s="472"/>
      <c r="C27" s="473"/>
      <c r="D27" s="473"/>
      <c r="E27" s="473"/>
      <c r="F27" s="473"/>
      <c r="G27" s="473"/>
      <c r="H27" s="473"/>
      <c r="I27" s="474"/>
      <c r="J27" s="49"/>
    </row>
    <row r="28" spans="1:10" ht="18.75" customHeight="1">
      <c r="A28" s="47"/>
      <c r="B28" s="472"/>
      <c r="C28" s="473"/>
      <c r="D28" s="473"/>
      <c r="E28" s="473"/>
      <c r="F28" s="473"/>
      <c r="G28" s="473"/>
      <c r="H28" s="473"/>
      <c r="I28" s="474"/>
      <c r="J28" s="49"/>
    </row>
    <row r="29" spans="1:10" ht="18.75" customHeight="1">
      <c r="A29" s="47"/>
      <c r="B29" s="472"/>
      <c r="C29" s="473"/>
      <c r="D29" s="473"/>
      <c r="E29" s="473"/>
      <c r="F29" s="473"/>
      <c r="G29" s="473"/>
      <c r="H29" s="473"/>
      <c r="I29" s="474"/>
      <c r="J29" s="49"/>
    </row>
    <row r="30" spans="1:10" ht="18.75" customHeight="1">
      <c r="A30" s="47"/>
      <c r="B30" s="459"/>
      <c r="C30" s="460"/>
      <c r="D30" s="460"/>
      <c r="E30" s="460"/>
      <c r="F30" s="460"/>
      <c r="G30" s="460"/>
      <c r="H30" s="460"/>
      <c r="I30" s="461"/>
      <c r="J30" s="49"/>
    </row>
    <row r="31" spans="1:10" ht="18.75" customHeight="1">
      <c r="A31" s="47"/>
      <c r="B31" s="459"/>
      <c r="C31" s="460"/>
      <c r="D31" s="460"/>
      <c r="E31" s="460"/>
      <c r="F31" s="460"/>
      <c r="G31" s="460"/>
      <c r="H31" s="460"/>
      <c r="I31" s="461"/>
      <c r="J31" s="49"/>
    </row>
    <row r="32" spans="1:10" ht="19.5">
      <c r="A32" s="47"/>
      <c r="B32" s="75"/>
      <c r="C32" s="76"/>
      <c r="D32" s="76"/>
      <c r="E32" s="76"/>
      <c r="F32" s="76"/>
      <c r="G32" s="76"/>
      <c r="H32" s="76"/>
      <c r="I32" s="77"/>
      <c r="J32" s="49"/>
    </row>
    <row r="33" spans="1:10" ht="19.5">
      <c r="A33" s="47"/>
      <c r="B33" s="75"/>
      <c r="C33" s="76"/>
      <c r="D33" s="76"/>
      <c r="E33" s="76"/>
      <c r="F33" s="76"/>
      <c r="G33" s="76"/>
      <c r="H33" s="76"/>
      <c r="I33" s="77"/>
      <c r="J33" s="49"/>
    </row>
    <row r="34" spans="1:10" ht="19.5">
      <c r="A34" s="47"/>
      <c r="B34" s="75"/>
      <c r="C34" s="76"/>
      <c r="D34" s="76"/>
      <c r="E34" s="76"/>
      <c r="F34" s="76"/>
      <c r="G34" s="76"/>
      <c r="H34" s="76"/>
      <c r="I34" s="77"/>
      <c r="J34" s="49"/>
    </row>
    <row r="35" spans="1:10" ht="19.5">
      <c r="A35" s="47"/>
      <c r="B35" s="75"/>
      <c r="C35" s="76"/>
      <c r="D35" s="76"/>
      <c r="E35" s="76"/>
      <c r="F35" s="76"/>
      <c r="G35" s="76"/>
      <c r="H35" s="76"/>
      <c r="I35" s="77"/>
      <c r="J35" s="49"/>
    </row>
    <row r="36" spans="1:10" ht="19.5">
      <c r="A36" s="47"/>
      <c r="B36" s="85"/>
      <c r="C36" s="86"/>
      <c r="D36" s="86"/>
      <c r="E36" s="86"/>
      <c r="F36" s="86"/>
      <c r="G36" s="86"/>
      <c r="H36" s="86"/>
      <c r="I36" s="87"/>
      <c r="J36" s="49"/>
    </row>
    <row r="37" spans="1:10">
      <c r="A37" s="55"/>
      <c r="B37" s="56"/>
      <c r="C37" s="56"/>
      <c r="D37" s="56"/>
      <c r="E37" s="56"/>
      <c r="F37" s="56"/>
      <c r="G37" s="56"/>
      <c r="H37" s="56"/>
      <c r="I37" s="56"/>
      <c r="J37" s="58"/>
    </row>
  </sheetData>
  <mergeCells count="9">
    <mergeCell ref="C23:H23"/>
    <mergeCell ref="B24:I29"/>
    <mergeCell ref="B30:I31"/>
    <mergeCell ref="C4:D4"/>
    <mergeCell ref="E4:H4"/>
    <mergeCell ref="C16:H16"/>
    <mergeCell ref="C17:H20"/>
    <mergeCell ref="C22:H22"/>
    <mergeCell ref="C8:H15"/>
  </mergeCells>
  <phoneticPr fontId="18"/>
  <printOptions horizontalCentered="1" verticalCentered="1"/>
  <pageMargins left="0.70866141732283472" right="0.70866141732283472" top="0.74803149606299213" bottom="0.74803149606299213" header="0.31496062992125984" footer="0.31496062992125984"/>
  <pageSetup paperSize="9" scale="96" fitToWidth="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EF1CE-4295-4DB3-A1F5-9DF277991E2C}">
  <dimension ref="A1:J32"/>
  <sheetViews>
    <sheetView view="pageBreakPreview" zoomScale="70" zoomScaleNormal="100" zoomScaleSheetLayoutView="70" workbookViewId="0">
      <selection activeCell="J1" sqref="J1"/>
    </sheetView>
  </sheetViews>
  <sheetFormatPr defaultRowHeight="18.75"/>
  <cols>
    <col min="1" max="1" width="1.625" style="46" customWidth="1"/>
    <col min="2" max="9" width="9.625" style="46" customWidth="1"/>
    <col min="10" max="10" width="1.625" style="46" customWidth="1"/>
    <col min="11" max="16384" width="9" style="46"/>
  </cols>
  <sheetData>
    <row r="1" spans="1:10" s="149" customFormat="1">
      <c r="J1" s="148" t="s">
        <v>293</v>
      </c>
    </row>
    <row r="2" spans="1:10" s="42" customFormat="1" ht="33">
      <c r="A2" s="42">
        <v>1</v>
      </c>
      <c r="B2" s="63" t="s">
        <v>197</v>
      </c>
      <c r="J2" s="42">
        <v>1</v>
      </c>
    </row>
    <row r="3" spans="1:10">
      <c r="A3" s="43"/>
      <c r="B3" s="44"/>
      <c r="C3" s="44"/>
      <c r="D3" s="44"/>
      <c r="E3" s="44"/>
      <c r="F3" s="44"/>
      <c r="G3" s="44"/>
      <c r="H3" s="44"/>
      <c r="I3" s="44"/>
      <c r="J3" s="45"/>
    </row>
    <row r="4" spans="1:10" ht="27.75" customHeight="1">
      <c r="A4" s="47"/>
      <c r="B4" s="64"/>
      <c r="C4" s="500" t="s">
        <v>162</v>
      </c>
      <c r="D4" s="501"/>
      <c r="E4" s="502"/>
      <c r="F4" s="502"/>
      <c r="G4" s="502"/>
      <c r="H4" s="502"/>
      <c r="J4" s="49"/>
    </row>
    <row r="5" spans="1:10" ht="12.75" customHeight="1">
      <c r="A5" s="47"/>
      <c r="B5" s="64"/>
      <c r="C5" s="65"/>
      <c r="D5" s="65"/>
      <c r="E5" s="65"/>
      <c r="J5" s="49"/>
    </row>
    <row r="6" spans="1:10" ht="18.75" customHeight="1">
      <c r="A6" s="47"/>
      <c r="B6" s="66"/>
      <c r="C6" s="67"/>
      <c r="D6" s="67"/>
      <c r="E6" s="67"/>
      <c r="F6" s="67"/>
      <c r="G6" s="67"/>
      <c r="H6" s="67"/>
      <c r="I6" s="68"/>
      <c r="J6" s="49"/>
    </row>
    <row r="7" spans="1:10" ht="18.75" customHeight="1">
      <c r="A7" s="47"/>
      <c r="B7" s="69"/>
      <c r="C7" s="70"/>
      <c r="D7" s="70"/>
      <c r="E7" s="70"/>
      <c r="F7" s="70"/>
      <c r="G7" s="70"/>
      <c r="H7" s="70"/>
      <c r="I7" s="71"/>
      <c r="J7" s="49"/>
    </row>
    <row r="8" spans="1:10" ht="18.75" customHeight="1">
      <c r="A8" s="47"/>
      <c r="B8" s="69"/>
      <c r="C8" s="507" t="s">
        <v>262</v>
      </c>
      <c r="D8" s="508"/>
      <c r="E8" s="508"/>
      <c r="F8" s="508"/>
      <c r="G8" s="508"/>
      <c r="H8" s="508"/>
      <c r="I8" s="71"/>
      <c r="J8" s="49"/>
    </row>
    <row r="9" spans="1:10" ht="18.75" customHeight="1">
      <c r="A9" s="47"/>
      <c r="B9" s="69"/>
      <c r="C9" s="508"/>
      <c r="D9" s="508"/>
      <c r="E9" s="508"/>
      <c r="F9" s="508"/>
      <c r="G9" s="508"/>
      <c r="H9" s="508"/>
      <c r="I9" s="71"/>
      <c r="J9" s="49"/>
    </row>
    <row r="10" spans="1:10" ht="18.75" customHeight="1">
      <c r="A10" s="47"/>
      <c r="B10" s="69"/>
      <c r="C10" s="508"/>
      <c r="D10" s="508"/>
      <c r="E10" s="508"/>
      <c r="F10" s="508"/>
      <c r="G10" s="508"/>
      <c r="H10" s="508"/>
      <c r="I10" s="71"/>
      <c r="J10" s="49"/>
    </row>
    <row r="11" spans="1:10" ht="18.75" customHeight="1">
      <c r="A11" s="47"/>
      <c r="B11" s="69"/>
      <c r="C11" s="508"/>
      <c r="D11" s="508"/>
      <c r="E11" s="508"/>
      <c r="F11" s="508"/>
      <c r="G11" s="508"/>
      <c r="H11" s="508"/>
      <c r="I11" s="71"/>
      <c r="J11" s="49"/>
    </row>
    <row r="12" spans="1:10" ht="63.75" customHeight="1">
      <c r="A12" s="47"/>
      <c r="B12" s="69"/>
      <c r="C12" s="508"/>
      <c r="D12" s="508"/>
      <c r="E12" s="508"/>
      <c r="F12" s="508"/>
      <c r="G12" s="508"/>
      <c r="H12" s="508"/>
      <c r="I12" s="71"/>
      <c r="J12" s="49"/>
    </row>
    <row r="13" spans="1:10" ht="24.75" customHeight="1">
      <c r="A13" s="47"/>
      <c r="B13" s="72"/>
      <c r="C13" s="508"/>
      <c r="D13" s="508"/>
      <c r="E13" s="508"/>
      <c r="F13" s="508"/>
      <c r="G13" s="508"/>
      <c r="H13" s="508"/>
      <c r="I13" s="73"/>
      <c r="J13" s="49"/>
    </row>
    <row r="14" spans="1:10" ht="48.75" customHeight="1">
      <c r="A14" s="47"/>
      <c r="B14" s="72"/>
      <c r="C14" s="508"/>
      <c r="D14" s="508"/>
      <c r="E14" s="508"/>
      <c r="F14" s="508"/>
      <c r="G14" s="508"/>
      <c r="H14" s="508"/>
      <c r="I14" s="73"/>
      <c r="J14" s="49"/>
    </row>
    <row r="15" spans="1:10" ht="42.75" customHeight="1">
      <c r="A15" s="47"/>
      <c r="B15" s="75"/>
      <c r="C15" s="509"/>
      <c r="D15" s="509"/>
      <c r="E15" s="509"/>
      <c r="F15" s="509"/>
      <c r="G15" s="509"/>
      <c r="H15" s="509"/>
      <c r="I15" s="77"/>
      <c r="J15" s="49"/>
    </row>
    <row r="16" spans="1:10" ht="42" customHeight="1">
      <c r="A16" s="47"/>
      <c r="B16" s="75"/>
      <c r="C16" s="509"/>
      <c r="D16" s="509"/>
      <c r="E16" s="509"/>
      <c r="F16" s="509"/>
      <c r="G16" s="509"/>
      <c r="H16" s="509"/>
      <c r="I16" s="77"/>
      <c r="J16" s="49"/>
    </row>
    <row r="17" spans="1:10" ht="18.75" customHeight="1">
      <c r="A17" s="47"/>
      <c r="B17" s="75"/>
      <c r="C17" s="78"/>
      <c r="D17" s="78"/>
      <c r="E17" s="78"/>
      <c r="F17" s="78"/>
      <c r="G17" s="78"/>
      <c r="H17" s="78"/>
      <c r="I17" s="77"/>
      <c r="J17" s="49"/>
    </row>
    <row r="18" spans="1:10" ht="18.75" customHeight="1">
      <c r="A18" s="47"/>
      <c r="B18" s="75"/>
      <c r="C18" s="76"/>
      <c r="D18" s="76"/>
      <c r="E18" s="76"/>
      <c r="F18" s="76"/>
      <c r="G18" s="76"/>
      <c r="H18" s="76"/>
      <c r="I18" s="77"/>
      <c r="J18" s="49"/>
    </row>
    <row r="19" spans="1:10" ht="18.75" customHeight="1">
      <c r="A19" s="47"/>
      <c r="B19" s="75"/>
      <c r="C19" s="74"/>
      <c r="D19" s="76"/>
      <c r="E19" s="76"/>
      <c r="F19" s="76"/>
      <c r="G19" s="76"/>
      <c r="H19" s="76"/>
      <c r="I19" s="77"/>
      <c r="J19" s="49"/>
    </row>
    <row r="20" spans="1:10" ht="32.25" customHeight="1">
      <c r="A20" s="47"/>
      <c r="B20" s="79"/>
      <c r="C20" s="470"/>
      <c r="D20" s="470"/>
      <c r="E20" s="470"/>
      <c r="F20" s="470"/>
      <c r="G20" s="470"/>
      <c r="H20" s="470"/>
      <c r="I20" s="471"/>
      <c r="J20" s="49"/>
    </row>
    <row r="21" spans="1:10">
      <c r="A21" s="47"/>
      <c r="B21" s="80"/>
      <c r="I21" s="81"/>
      <c r="J21" s="49"/>
    </row>
    <row r="22" spans="1:10" ht="18.75" customHeight="1">
      <c r="A22" s="47"/>
      <c r="B22" s="472"/>
      <c r="C22" s="473"/>
      <c r="D22" s="473"/>
      <c r="E22" s="473"/>
      <c r="F22" s="473"/>
      <c r="G22" s="473"/>
      <c r="H22" s="473"/>
      <c r="I22" s="474"/>
      <c r="J22" s="49"/>
    </row>
    <row r="23" spans="1:10" ht="18.75" customHeight="1">
      <c r="A23" s="47"/>
      <c r="B23" s="472"/>
      <c r="C23" s="473"/>
      <c r="D23" s="473"/>
      <c r="E23" s="473"/>
      <c r="F23" s="473"/>
      <c r="G23" s="473"/>
      <c r="H23" s="473"/>
      <c r="I23" s="474"/>
      <c r="J23" s="49"/>
    </row>
    <row r="24" spans="1:10" ht="18.75" customHeight="1">
      <c r="A24" s="47"/>
      <c r="B24" s="472"/>
      <c r="C24" s="473"/>
      <c r="D24" s="473"/>
      <c r="E24" s="473"/>
      <c r="F24" s="473"/>
      <c r="G24" s="473"/>
      <c r="H24" s="473"/>
      <c r="I24" s="474"/>
      <c r="J24" s="49"/>
    </row>
    <row r="25" spans="1:10" ht="18.75" customHeight="1">
      <c r="A25" s="47"/>
      <c r="B25" s="459"/>
      <c r="C25" s="460"/>
      <c r="D25" s="460"/>
      <c r="E25" s="460"/>
      <c r="F25" s="460"/>
      <c r="G25" s="460"/>
      <c r="H25" s="460"/>
      <c r="I25" s="461"/>
      <c r="J25" s="49"/>
    </row>
    <row r="26" spans="1:10" ht="18.75" customHeight="1">
      <c r="A26" s="47"/>
      <c r="B26" s="459"/>
      <c r="C26" s="460"/>
      <c r="D26" s="460"/>
      <c r="E26" s="460"/>
      <c r="F26" s="460"/>
      <c r="G26" s="460"/>
      <c r="H26" s="460"/>
      <c r="I26" s="461"/>
      <c r="J26" s="49"/>
    </row>
    <row r="27" spans="1:10" ht="19.5">
      <c r="A27" s="47"/>
      <c r="B27" s="75"/>
      <c r="C27" s="76"/>
      <c r="D27" s="76"/>
      <c r="E27" s="76"/>
      <c r="F27" s="76"/>
      <c r="G27" s="76"/>
      <c r="H27" s="76"/>
      <c r="I27" s="77"/>
      <c r="J27" s="49"/>
    </row>
    <row r="28" spans="1:10" ht="19.5">
      <c r="A28" s="47"/>
      <c r="B28" s="75"/>
      <c r="C28" s="76"/>
      <c r="D28" s="76"/>
      <c r="E28" s="76"/>
      <c r="F28" s="76"/>
      <c r="G28" s="76"/>
      <c r="H28" s="76"/>
      <c r="I28" s="77"/>
      <c r="J28" s="49"/>
    </row>
    <row r="29" spans="1:10" ht="19.5">
      <c r="A29" s="47"/>
      <c r="B29" s="75"/>
      <c r="C29" s="76"/>
      <c r="D29" s="76"/>
      <c r="E29" s="76"/>
      <c r="F29" s="76"/>
      <c r="G29" s="76"/>
      <c r="H29" s="76"/>
      <c r="I29" s="77"/>
      <c r="J29" s="49"/>
    </row>
    <row r="30" spans="1:10" ht="19.5">
      <c r="A30" s="47"/>
      <c r="B30" s="75"/>
      <c r="C30" s="76"/>
      <c r="D30" s="76"/>
      <c r="E30" s="76"/>
      <c r="F30" s="76"/>
      <c r="G30" s="76"/>
      <c r="H30" s="76"/>
      <c r="I30" s="77"/>
      <c r="J30" s="49"/>
    </row>
    <row r="31" spans="1:10" ht="19.5">
      <c r="A31" s="47"/>
      <c r="B31" s="85"/>
      <c r="C31" s="86"/>
      <c r="D31" s="86"/>
      <c r="E31" s="86"/>
      <c r="F31" s="86"/>
      <c r="G31" s="86"/>
      <c r="H31" s="86"/>
      <c r="I31" s="87"/>
      <c r="J31" s="49"/>
    </row>
    <row r="32" spans="1:10">
      <c r="A32" s="55"/>
      <c r="B32" s="56"/>
      <c r="C32" s="56"/>
      <c r="D32" s="56"/>
      <c r="E32" s="56"/>
      <c r="F32" s="56"/>
      <c r="G32" s="56"/>
      <c r="H32" s="56"/>
      <c r="I32" s="56"/>
      <c r="J32" s="58"/>
    </row>
  </sheetData>
  <mergeCells count="7">
    <mergeCell ref="B25:I26"/>
    <mergeCell ref="C4:D4"/>
    <mergeCell ref="E4:H4"/>
    <mergeCell ref="C8:H16"/>
    <mergeCell ref="C20:E20"/>
    <mergeCell ref="F20:I20"/>
    <mergeCell ref="B22:I24"/>
  </mergeCells>
  <phoneticPr fontId="18"/>
  <printOptions horizontalCentered="1" verticalCentered="1"/>
  <pageMargins left="0.70866141732283472" right="0.70866141732283472" top="0.74803149606299213" bottom="0.74803149606299213" header="0.31496062992125984" footer="0.31496062992125984"/>
  <pageSetup paperSize="9" scale="9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50246-7F36-4A81-85F4-B185A90C8989}">
  <dimension ref="A1:D243"/>
  <sheetViews>
    <sheetView workbookViewId="0">
      <pane ySplit="3" topLeftCell="A4" activePane="bottomLeft" state="frozen"/>
      <selection pane="bottomLeft" activeCell="H249" sqref="H249"/>
    </sheetView>
  </sheetViews>
  <sheetFormatPr defaultRowHeight="18.75"/>
  <cols>
    <col min="1" max="1" width="5.625" customWidth="1"/>
    <col min="2" max="2" width="4.25" customWidth="1"/>
    <col min="3" max="3" width="17.25" style="1" customWidth="1"/>
    <col min="4" max="4" width="17.25" customWidth="1"/>
  </cols>
  <sheetData>
    <row r="1" spans="1:4" ht="30">
      <c r="B1" s="8" t="s">
        <v>110</v>
      </c>
    </row>
    <row r="2" spans="1:4">
      <c r="B2" s="5"/>
    </row>
    <row r="3" spans="1:4">
      <c r="A3" t="s">
        <v>11</v>
      </c>
      <c r="B3" t="s">
        <v>19</v>
      </c>
      <c r="C3" s="1" t="s">
        <v>111</v>
      </c>
      <c r="D3" s="41" t="s">
        <v>112</v>
      </c>
    </row>
    <row r="4" spans="1:4">
      <c r="A4">
        <v>1</v>
      </c>
      <c r="B4">
        <v>1</v>
      </c>
      <c r="C4" s="6">
        <v>45019</v>
      </c>
      <c r="D4" s="6">
        <v>44986</v>
      </c>
    </row>
    <row r="5" spans="1:4">
      <c r="A5">
        <v>2</v>
      </c>
      <c r="B5">
        <v>2</v>
      </c>
      <c r="C5" s="6">
        <v>45020</v>
      </c>
      <c r="D5" s="6">
        <v>44987</v>
      </c>
    </row>
    <row r="6" spans="1:4">
      <c r="A6">
        <v>3</v>
      </c>
      <c r="B6">
        <v>3</v>
      </c>
      <c r="C6" s="6">
        <v>45021</v>
      </c>
      <c r="D6" s="6">
        <v>44988</v>
      </c>
    </row>
    <row r="7" spans="1:4">
      <c r="A7">
        <v>4</v>
      </c>
      <c r="B7">
        <v>4</v>
      </c>
      <c r="C7" s="6">
        <v>45022</v>
      </c>
      <c r="D7" s="6">
        <v>44991</v>
      </c>
    </row>
    <row r="8" spans="1:4">
      <c r="A8">
        <v>5</v>
      </c>
      <c r="B8">
        <v>5</v>
      </c>
      <c r="C8" s="6">
        <v>45023</v>
      </c>
      <c r="D8" s="6">
        <v>44992</v>
      </c>
    </row>
    <row r="9" spans="1:4">
      <c r="A9">
        <v>6</v>
      </c>
      <c r="B9">
        <v>8</v>
      </c>
      <c r="C9" s="6">
        <v>45026</v>
      </c>
      <c r="D9" s="6">
        <v>44993</v>
      </c>
    </row>
    <row r="10" spans="1:4">
      <c r="A10">
        <v>7</v>
      </c>
      <c r="B10">
        <v>9</v>
      </c>
      <c r="C10" s="6">
        <v>45027</v>
      </c>
      <c r="D10" s="6">
        <v>44994</v>
      </c>
    </row>
    <row r="11" spans="1:4">
      <c r="A11">
        <v>8</v>
      </c>
      <c r="B11">
        <v>10</v>
      </c>
      <c r="C11" s="6">
        <v>45028</v>
      </c>
      <c r="D11" s="6">
        <v>44995</v>
      </c>
    </row>
    <row r="12" spans="1:4">
      <c r="A12">
        <v>9</v>
      </c>
      <c r="B12">
        <v>11</v>
      </c>
      <c r="C12" s="6">
        <v>45029</v>
      </c>
      <c r="D12" s="6">
        <v>44998</v>
      </c>
    </row>
    <row r="13" spans="1:4">
      <c r="A13">
        <v>10</v>
      </c>
      <c r="B13">
        <v>12</v>
      </c>
      <c r="C13" s="6">
        <v>45030</v>
      </c>
      <c r="D13" s="6">
        <v>44999</v>
      </c>
    </row>
    <row r="14" spans="1:4">
      <c r="A14">
        <v>11</v>
      </c>
      <c r="B14">
        <v>15</v>
      </c>
      <c r="C14" s="6">
        <v>45033</v>
      </c>
      <c r="D14" s="6">
        <v>45000</v>
      </c>
    </row>
    <row r="15" spans="1:4">
      <c r="A15">
        <v>12</v>
      </c>
      <c r="B15">
        <v>16</v>
      </c>
      <c r="C15" s="6">
        <v>45034</v>
      </c>
      <c r="D15" s="6">
        <v>45001</v>
      </c>
    </row>
    <row r="16" spans="1:4">
      <c r="A16">
        <v>13</v>
      </c>
      <c r="B16">
        <v>17</v>
      </c>
      <c r="C16" s="6">
        <v>45035</v>
      </c>
      <c r="D16" s="6">
        <v>45002</v>
      </c>
    </row>
    <row r="17" spans="1:4">
      <c r="A17">
        <v>14</v>
      </c>
      <c r="B17">
        <v>18</v>
      </c>
      <c r="C17" s="6">
        <v>45036</v>
      </c>
      <c r="D17" s="6">
        <v>45005</v>
      </c>
    </row>
    <row r="18" spans="1:4">
      <c r="A18">
        <v>15</v>
      </c>
      <c r="B18">
        <v>19</v>
      </c>
      <c r="C18" s="6">
        <v>45037</v>
      </c>
      <c r="D18" s="6">
        <v>45007</v>
      </c>
    </row>
    <row r="19" spans="1:4">
      <c r="A19">
        <v>16</v>
      </c>
      <c r="B19">
        <v>22</v>
      </c>
      <c r="C19" s="6">
        <v>45038</v>
      </c>
      <c r="D19" s="6">
        <v>45008</v>
      </c>
    </row>
    <row r="20" spans="1:4">
      <c r="A20">
        <v>17</v>
      </c>
      <c r="B20">
        <v>23</v>
      </c>
      <c r="C20" s="6">
        <v>45040</v>
      </c>
      <c r="D20" s="6">
        <v>45009</v>
      </c>
    </row>
    <row r="21" spans="1:4">
      <c r="A21">
        <v>18</v>
      </c>
      <c r="B21">
        <v>24</v>
      </c>
      <c r="C21" s="6">
        <v>45041</v>
      </c>
      <c r="D21" s="6">
        <v>45012</v>
      </c>
    </row>
    <row r="22" spans="1:4">
      <c r="A22">
        <v>19</v>
      </c>
      <c r="B22">
        <v>25</v>
      </c>
      <c r="C22" s="6">
        <v>45042</v>
      </c>
      <c r="D22" s="6">
        <v>45013</v>
      </c>
    </row>
    <row r="23" spans="1:4">
      <c r="A23">
        <v>20</v>
      </c>
      <c r="B23">
        <v>26</v>
      </c>
      <c r="C23" s="6">
        <v>45043</v>
      </c>
      <c r="D23" s="6">
        <v>45014</v>
      </c>
    </row>
    <row r="24" spans="1:4">
      <c r="A24">
        <v>21</v>
      </c>
      <c r="B24">
        <v>1</v>
      </c>
      <c r="C24" s="6">
        <v>45047</v>
      </c>
      <c r="D24" s="7">
        <f>C4</f>
        <v>45019</v>
      </c>
    </row>
    <row r="25" spans="1:4">
      <c r="A25">
        <v>22</v>
      </c>
      <c r="B25">
        <v>2</v>
      </c>
      <c r="C25" s="6">
        <v>45048</v>
      </c>
      <c r="D25" s="7">
        <f t="shared" ref="D25:D88" si="0">C5</f>
        <v>45020</v>
      </c>
    </row>
    <row r="26" spans="1:4">
      <c r="A26">
        <v>23</v>
      </c>
      <c r="B26">
        <v>3</v>
      </c>
      <c r="C26" s="6">
        <v>45049</v>
      </c>
      <c r="D26" s="7">
        <f t="shared" si="0"/>
        <v>45021</v>
      </c>
    </row>
    <row r="27" spans="1:4">
      <c r="A27">
        <v>24</v>
      </c>
      <c r="B27">
        <v>4</v>
      </c>
      <c r="C27" s="6">
        <v>45054</v>
      </c>
      <c r="D27" s="7">
        <f t="shared" si="0"/>
        <v>45022</v>
      </c>
    </row>
    <row r="28" spans="1:4">
      <c r="A28">
        <v>25</v>
      </c>
      <c r="B28">
        <v>5</v>
      </c>
      <c r="C28" s="6">
        <v>45055</v>
      </c>
      <c r="D28" s="7">
        <f t="shared" si="0"/>
        <v>45023</v>
      </c>
    </row>
    <row r="29" spans="1:4">
      <c r="A29">
        <v>26</v>
      </c>
      <c r="B29">
        <v>8</v>
      </c>
      <c r="C29" s="6">
        <v>45056</v>
      </c>
      <c r="D29" s="7">
        <f t="shared" si="0"/>
        <v>45026</v>
      </c>
    </row>
    <row r="30" spans="1:4">
      <c r="A30">
        <v>27</v>
      </c>
      <c r="B30">
        <v>9</v>
      </c>
      <c r="C30" s="6">
        <v>45057</v>
      </c>
      <c r="D30" s="7">
        <f t="shared" si="0"/>
        <v>45027</v>
      </c>
    </row>
    <row r="31" spans="1:4">
      <c r="A31">
        <v>28</v>
      </c>
      <c r="B31">
        <v>10</v>
      </c>
      <c r="C31" s="6">
        <v>45058</v>
      </c>
      <c r="D31" s="7">
        <f t="shared" si="0"/>
        <v>45028</v>
      </c>
    </row>
    <row r="32" spans="1:4">
      <c r="A32">
        <v>29</v>
      </c>
      <c r="B32">
        <v>11</v>
      </c>
      <c r="C32" s="6">
        <v>45061</v>
      </c>
      <c r="D32" s="7">
        <f t="shared" si="0"/>
        <v>45029</v>
      </c>
    </row>
    <row r="33" spans="1:4">
      <c r="A33">
        <v>30</v>
      </c>
      <c r="B33">
        <v>12</v>
      </c>
      <c r="C33" s="6">
        <v>45062</v>
      </c>
      <c r="D33" s="7">
        <f t="shared" si="0"/>
        <v>45030</v>
      </c>
    </row>
    <row r="34" spans="1:4">
      <c r="A34">
        <v>31</v>
      </c>
      <c r="B34">
        <v>15</v>
      </c>
      <c r="C34" s="6">
        <v>45063</v>
      </c>
      <c r="D34" s="7">
        <f t="shared" si="0"/>
        <v>45033</v>
      </c>
    </row>
    <row r="35" spans="1:4">
      <c r="A35">
        <v>32</v>
      </c>
      <c r="B35">
        <v>16</v>
      </c>
      <c r="C35" s="6">
        <v>45064</v>
      </c>
      <c r="D35" s="7">
        <f t="shared" si="0"/>
        <v>45034</v>
      </c>
    </row>
    <row r="36" spans="1:4">
      <c r="A36">
        <v>33</v>
      </c>
      <c r="B36">
        <v>17</v>
      </c>
      <c r="C36" s="6">
        <v>45065</v>
      </c>
      <c r="D36" s="7">
        <f t="shared" si="0"/>
        <v>45035</v>
      </c>
    </row>
    <row r="37" spans="1:4">
      <c r="A37">
        <v>34</v>
      </c>
      <c r="B37">
        <v>18</v>
      </c>
      <c r="C37" s="6">
        <v>45068</v>
      </c>
      <c r="D37" s="7">
        <f t="shared" si="0"/>
        <v>45036</v>
      </c>
    </row>
    <row r="38" spans="1:4">
      <c r="A38">
        <v>35</v>
      </c>
      <c r="B38">
        <v>19</v>
      </c>
      <c r="C38" s="6">
        <v>45069</v>
      </c>
      <c r="D38" s="7">
        <f t="shared" si="0"/>
        <v>45037</v>
      </c>
    </row>
    <row r="39" spans="1:4">
      <c r="A39">
        <v>36</v>
      </c>
      <c r="B39">
        <v>22</v>
      </c>
      <c r="C39" s="6">
        <v>45070</v>
      </c>
      <c r="D39" s="7">
        <f t="shared" si="0"/>
        <v>45038</v>
      </c>
    </row>
    <row r="40" spans="1:4">
      <c r="A40">
        <v>37</v>
      </c>
      <c r="B40">
        <v>23</v>
      </c>
      <c r="C40" s="6">
        <v>45071</v>
      </c>
      <c r="D40" s="7">
        <f t="shared" si="0"/>
        <v>45040</v>
      </c>
    </row>
    <row r="41" spans="1:4">
      <c r="A41">
        <v>38</v>
      </c>
      <c r="B41">
        <v>24</v>
      </c>
      <c r="C41" s="6">
        <v>45072</v>
      </c>
      <c r="D41" s="7">
        <f t="shared" si="0"/>
        <v>45041</v>
      </c>
    </row>
    <row r="42" spans="1:4">
      <c r="A42">
        <v>39</v>
      </c>
      <c r="B42">
        <v>25</v>
      </c>
      <c r="C42" s="6">
        <v>45075</v>
      </c>
      <c r="D42" s="7">
        <f t="shared" si="0"/>
        <v>45042</v>
      </c>
    </row>
    <row r="43" spans="1:4">
      <c r="A43">
        <v>40</v>
      </c>
      <c r="B43">
        <v>26</v>
      </c>
      <c r="C43" s="6">
        <v>45076</v>
      </c>
      <c r="D43" s="7">
        <f t="shared" si="0"/>
        <v>45043</v>
      </c>
    </row>
    <row r="44" spans="1:4">
      <c r="A44">
        <v>41</v>
      </c>
      <c r="B44">
        <v>1</v>
      </c>
      <c r="C44" s="6">
        <v>45078</v>
      </c>
      <c r="D44" s="7">
        <f t="shared" si="0"/>
        <v>45047</v>
      </c>
    </row>
    <row r="45" spans="1:4">
      <c r="A45">
        <v>42</v>
      </c>
      <c r="B45">
        <v>2</v>
      </c>
      <c r="C45" s="6">
        <v>45079</v>
      </c>
      <c r="D45" s="7">
        <f t="shared" si="0"/>
        <v>45048</v>
      </c>
    </row>
    <row r="46" spans="1:4">
      <c r="A46">
        <v>43</v>
      </c>
      <c r="B46">
        <v>3</v>
      </c>
      <c r="C46" s="6">
        <v>45082</v>
      </c>
      <c r="D46" s="7">
        <f t="shared" si="0"/>
        <v>45049</v>
      </c>
    </row>
    <row r="47" spans="1:4">
      <c r="A47">
        <v>44</v>
      </c>
      <c r="B47">
        <v>4</v>
      </c>
      <c r="C47" s="6">
        <v>45083</v>
      </c>
      <c r="D47" s="7">
        <f t="shared" si="0"/>
        <v>45054</v>
      </c>
    </row>
    <row r="48" spans="1:4">
      <c r="A48">
        <v>45</v>
      </c>
      <c r="B48">
        <v>5</v>
      </c>
      <c r="C48" s="6">
        <v>45084</v>
      </c>
      <c r="D48" s="7">
        <f t="shared" si="0"/>
        <v>45055</v>
      </c>
    </row>
    <row r="49" spans="1:4">
      <c r="A49">
        <v>46</v>
      </c>
      <c r="B49">
        <v>8</v>
      </c>
      <c r="C49" s="6">
        <v>45085</v>
      </c>
      <c r="D49" s="7">
        <f t="shared" si="0"/>
        <v>45056</v>
      </c>
    </row>
    <row r="50" spans="1:4">
      <c r="A50">
        <v>47</v>
      </c>
      <c r="B50">
        <v>9</v>
      </c>
      <c r="C50" s="6">
        <v>45086</v>
      </c>
      <c r="D50" s="7">
        <f t="shared" si="0"/>
        <v>45057</v>
      </c>
    </row>
    <row r="51" spans="1:4">
      <c r="A51">
        <v>48</v>
      </c>
      <c r="B51">
        <v>10</v>
      </c>
      <c r="C51" s="6">
        <v>45089</v>
      </c>
      <c r="D51" s="7">
        <f t="shared" si="0"/>
        <v>45058</v>
      </c>
    </row>
    <row r="52" spans="1:4">
      <c r="A52">
        <v>49</v>
      </c>
      <c r="B52">
        <v>11</v>
      </c>
      <c r="C52" s="6">
        <v>45090</v>
      </c>
      <c r="D52" s="7">
        <f t="shared" si="0"/>
        <v>45061</v>
      </c>
    </row>
    <row r="53" spans="1:4">
      <c r="A53">
        <v>50</v>
      </c>
      <c r="B53">
        <v>12</v>
      </c>
      <c r="C53" s="6">
        <v>45091</v>
      </c>
      <c r="D53" s="7">
        <f t="shared" si="0"/>
        <v>45062</v>
      </c>
    </row>
    <row r="54" spans="1:4">
      <c r="A54">
        <v>51</v>
      </c>
      <c r="B54">
        <v>15</v>
      </c>
      <c r="C54" s="6">
        <v>45092</v>
      </c>
      <c r="D54" s="7">
        <f t="shared" si="0"/>
        <v>45063</v>
      </c>
    </row>
    <row r="55" spans="1:4">
      <c r="A55">
        <v>52</v>
      </c>
      <c r="B55">
        <v>16</v>
      </c>
      <c r="C55" s="6">
        <v>45093</v>
      </c>
      <c r="D55" s="7">
        <f t="shared" si="0"/>
        <v>45064</v>
      </c>
    </row>
    <row r="56" spans="1:4">
      <c r="A56">
        <v>53</v>
      </c>
      <c r="B56">
        <v>17</v>
      </c>
      <c r="C56" s="6">
        <v>45096</v>
      </c>
      <c r="D56" s="7">
        <f t="shared" si="0"/>
        <v>45065</v>
      </c>
    </row>
    <row r="57" spans="1:4">
      <c r="A57">
        <v>54</v>
      </c>
      <c r="B57">
        <v>18</v>
      </c>
      <c r="C57" s="6">
        <v>45097</v>
      </c>
      <c r="D57" s="7">
        <f t="shared" si="0"/>
        <v>45068</v>
      </c>
    </row>
    <row r="58" spans="1:4">
      <c r="A58">
        <v>55</v>
      </c>
      <c r="B58">
        <v>19</v>
      </c>
      <c r="C58" s="6">
        <v>45098</v>
      </c>
      <c r="D58" s="7">
        <f t="shared" si="0"/>
        <v>45069</v>
      </c>
    </row>
    <row r="59" spans="1:4">
      <c r="A59">
        <v>56</v>
      </c>
      <c r="B59">
        <v>22</v>
      </c>
      <c r="C59" s="6">
        <v>45099</v>
      </c>
      <c r="D59" s="7">
        <f t="shared" si="0"/>
        <v>45070</v>
      </c>
    </row>
    <row r="60" spans="1:4">
      <c r="A60">
        <v>57</v>
      </c>
      <c r="B60">
        <v>23</v>
      </c>
      <c r="C60" s="6">
        <v>45100</v>
      </c>
      <c r="D60" s="7">
        <f t="shared" si="0"/>
        <v>45071</v>
      </c>
    </row>
    <row r="61" spans="1:4">
      <c r="A61">
        <v>58</v>
      </c>
      <c r="B61">
        <v>24</v>
      </c>
      <c r="C61" s="6">
        <v>45103</v>
      </c>
      <c r="D61" s="7">
        <f t="shared" si="0"/>
        <v>45072</v>
      </c>
    </row>
    <row r="62" spans="1:4">
      <c r="A62">
        <v>59</v>
      </c>
      <c r="B62">
        <v>25</v>
      </c>
      <c r="C62" s="6">
        <v>45104</v>
      </c>
      <c r="D62" s="7">
        <f t="shared" si="0"/>
        <v>45075</v>
      </c>
    </row>
    <row r="63" spans="1:4">
      <c r="A63">
        <v>60</v>
      </c>
      <c r="B63">
        <v>26</v>
      </c>
      <c r="C63" s="6">
        <v>45105</v>
      </c>
      <c r="D63" s="7">
        <f t="shared" si="0"/>
        <v>45076</v>
      </c>
    </row>
    <row r="64" spans="1:4">
      <c r="A64">
        <v>61</v>
      </c>
      <c r="B64">
        <v>1</v>
      </c>
      <c r="C64" s="6">
        <v>45110</v>
      </c>
      <c r="D64" s="7">
        <f t="shared" si="0"/>
        <v>45078</v>
      </c>
    </row>
    <row r="65" spans="1:4">
      <c r="A65">
        <v>62</v>
      </c>
      <c r="B65">
        <v>2</v>
      </c>
      <c r="C65" s="6">
        <v>45111</v>
      </c>
      <c r="D65" s="7">
        <f t="shared" si="0"/>
        <v>45079</v>
      </c>
    </row>
    <row r="66" spans="1:4">
      <c r="A66">
        <v>63</v>
      </c>
      <c r="B66">
        <v>3</v>
      </c>
      <c r="C66" s="6">
        <v>45112</v>
      </c>
      <c r="D66" s="7">
        <f t="shared" si="0"/>
        <v>45082</v>
      </c>
    </row>
    <row r="67" spans="1:4">
      <c r="A67">
        <v>64</v>
      </c>
      <c r="B67">
        <v>4</v>
      </c>
      <c r="C67" s="6">
        <v>45113</v>
      </c>
      <c r="D67" s="7">
        <f t="shared" si="0"/>
        <v>45083</v>
      </c>
    </row>
    <row r="68" spans="1:4">
      <c r="A68">
        <v>65</v>
      </c>
      <c r="B68">
        <v>5</v>
      </c>
      <c r="C68" s="6">
        <v>45114</v>
      </c>
      <c r="D68" s="7">
        <f t="shared" si="0"/>
        <v>45084</v>
      </c>
    </row>
    <row r="69" spans="1:4">
      <c r="A69">
        <v>66</v>
      </c>
      <c r="B69">
        <v>8</v>
      </c>
      <c r="C69" s="6">
        <v>45117</v>
      </c>
      <c r="D69" s="7">
        <f t="shared" si="0"/>
        <v>45085</v>
      </c>
    </row>
    <row r="70" spans="1:4">
      <c r="A70">
        <v>67</v>
      </c>
      <c r="B70">
        <v>9</v>
      </c>
      <c r="C70" s="6">
        <v>45118</v>
      </c>
      <c r="D70" s="7">
        <f t="shared" si="0"/>
        <v>45086</v>
      </c>
    </row>
    <row r="71" spans="1:4">
      <c r="A71">
        <v>68</v>
      </c>
      <c r="B71">
        <v>10</v>
      </c>
      <c r="C71" s="6">
        <v>45119</v>
      </c>
      <c r="D71" s="7">
        <f t="shared" si="0"/>
        <v>45089</v>
      </c>
    </row>
    <row r="72" spans="1:4">
      <c r="A72">
        <v>69</v>
      </c>
      <c r="B72">
        <v>11</v>
      </c>
      <c r="C72" s="6">
        <v>45120</v>
      </c>
      <c r="D72" s="7">
        <f t="shared" si="0"/>
        <v>45090</v>
      </c>
    </row>
    <row r="73" spans="1:4">
      <c r="A73">
        <v>70</v>
      </c>
      <c r="B73">
        <v>12</v>
      </c>
      <c r="C73" s="6">
        <v>45121</v>
      </c>
      <c r="D73" s="7">
        <f t="shared" si="0"/>
        <v>45091</v>
      </c>
    </row>
    <row r="74" spans="1:4">
      <c r="A74">
        <v>71</v>
      </c>
      <c r="B74">
        <v>15</v>
      </c>
      <c r="C74" s="6">
        <v>45124</v>
      </c>
      <c r="D74" s="7">
        <f t="shared" si="0"/>
        <v>45092</v>
      </c>
    </row>
    <row r="75" spans="1:4">
      <c r="A75">
        <v>72</v>
      </c>
      <c r="B75">
        <v>16</v>
      </c>
      <c r="C75" s="6">
        <v>45125</v>
      </c>
      <c r="D75" s="7">
        <f t="shared" si="0"/>
        <v>45093</v>
      </c>
    </row>
    <row r="76" spans="1:4">
      <c r="A76">
        <v>73</v>
      </c>
      <c r="B76">
        <v>17</v>
      </c>
      <c r="C76" s="6">
        <v>45126</v>
      </c>
      <c r="D76" s="7">
        <f t="shared" si="0"/>
        <v>45096</v>
      </c>
    </row>
    <row r="77" spans="1:4">
      <c r="A77">
        <v>74</v>
      </c>
      <c r="B77">
        <v>18</v>
      </c>
      <c r="C77" s="6">
        <v>45127</v>
      </c>
      <c r="D77" s="7">
        <f t="shared" si="0"/>
        <v>45097</v>
      </c>
    </row>
    <row r="78" spans="1:4">
      <c r="A78">
        <v>75</v>
      </c>
      <c r="B78">
        <v>19</v>
      </c>
      <c r="C78" s="6">
        <v>45128</v>
      </c>
      <c r="D78" s="7">
        <f t="shared" si="0"/>
        <v>45098</v>
      </c>
    </row>
    <row r="79" spans="1:4">
      <c r="A79">
        <v>76</v>
      </c>
      <c r="B79">
        <v>22</v>
      </c>
      <c r="C79" s="6">
        <v>45131</v>
      </c>
      <c r="D79" s="7">
        <f t="shared" si="0"/>
        <v>45099</v>
      </c>
    </row>
    <row r="80" spans="1:4">
      <c r="A80">
        <v>77</v>
      </c>
      <c r="B80">
        <v>23</v>
      </c>
      <c r="C80" s="6">
        <v>45132</v>
      </c>
      <c r="D80" s="7">
        <f t="shared" si="0"/>
        <v>45100</v>
      </c>
    </row>
    <row r="81" spans="1:4">
      <c r="A81">
        <v>78</v>
      </c>
      <c r="B81">
        <v>24</v>
      </c>
      <c r="C81" s="6">
        <v>45133</v>
      </c>
      <c r="D81" s="7">
        <f t="shared" si="0"/>
        <v>45103</v>
      </c>
    </row>
    <row r="82" spans="1:4">
      <c r="A82">
        <v>79</v>
      </c>
      <c r="B82">
        <v>25</v>
      </c>
      <c r="C82" s="6">
        <v>45134</v>
      </c>
      <c r="D82" s="7">
        <f t="shared" si="0"/>
        <v>45104</v>
      </c>
    </row>
    <row r="83" spans="1:4">
      <c r="A83">
        <v>80</v>
      </c>
      <c r="B83">
        <v>26</v>
      </c>
      <c r="C83" s="6">
        <v>45135</v>
      </c>
      <c r="D83" s="7">
        <f t="shared" si="0"/>
        <v>45105</v>
      </c>
    </row>
    <row r="84" spans="1:4">
      <c r="A84">
        <v>81</v>
      </c>
      <c r="B84">
        <v>1</v>
      </c>
      <c r="C84" s="6">
        <v>45139</v>
      </c>
      <c r="D84" s="7">
        <f t="shared" si="0"/>
        <v>45110</v>
      </c>
    </row>
    <row r="85" spans="1:4">
      <c r="A85">
        <v>82</v>
      </c>
      <c r="B85">
        <v>2</v>
      </c>
      <c r="C85" s="6">
        <v>45140</v>
      </c>
      <c r="D85" s="7">
        <f t="shared" si="0"/>
        <v>45111</v>
      </c>
    </row>
    <row r="86" spans="1:4">
      <c r="A86">
        <v>83</v>
      </c>
      <c r="B86">
        <v>3</v>
      </c>
      <c r="C86" s="6">
        <v>45141</v>
      </c>
      <c r="D86" s="7">
        <f t="shared" si="0"/>
        <v>45112</v>
      </c>
    </row>
    <row r="87" spans="1:4">
      <c r="A87">
        <v>84</v>
      </c>
      <c r="B87">
        <v>4</v>
      </c>
      <c r="C87" s="6">
        <v>45142</v>
      </c>
      <c r="D87" s="7">
        <f t="shared" si="0"/>
        <v>45113</v>
      </c>
    </row>
    <row r="88" spans="1:4">
      <c r="A88">
        <v>85</v>
      </c>
      <c r="B88">
        <v>5</v>
      </c>
      <c r="C88" s="6">
        <v>45145</v>
      </c>
      <c r="D88" s="7">
        <f t="shared" si="0"/>
        <v>45114</v>
      </c>
    </row>
    <row r="89" spans="1:4">
      <c r="A89">
        <v>86</v>
      </c>
      <c r="B89">
        <v>8</v>
      </c>
      <c r="C89" s="6">
        <v>45146</v>
      </c>
      <c r="D89" s="7">
        <f t="shared" ref="D89:D142" si="1">C69</f>
        <v>45117</v>
      </c>
    </row>
    <row r="90" spans="1:4">
      <c r="A90">
        <v>87</v>
      </c>
      <c r="B90">
        <v>9</v>
      </c>
      <c r="C90" s="6">
        <v>45147</v>
      </c>
      <c r="D90" s="7">
        <f t="shared" si="1"/>
        <v>45118</v>
      </c>
    </row>
    <row r="91" spans="1:4">
      <c r="A91">
        <v>88</v>
      </c>
      <c r="B91">
        <v>10</v>
      </c>
      <c r="C91" s="6">
        <v>45148</v>
      </c>
      <c r="D91" s="7">
        <f t="shared" si="1"/>
        <v>45119</v>
      </c>
    </row>
    <row r="92" spans="1:4">
      <c r="A92">
        <v>89</v>
      </c>
      <c r="B92">
        <v>11</v>
      </c>
      <c r="C92" s="6">
        <v>45152</v>
      </c>
      <c r="D92" s="7">
        <f t="shared" si="1"/>
        <v>45120</v>
      </c>
    </row>
    <row r="93" spans="1:4">
      <c r="A93">
        <v>90</v>
      </c>
      <c r="B93">
        <v>12</v>
      </c>
      <c r="C93" s="6">
        <v>45153</v>
      </c>
      <c r="D93" s="7">
        <f t="shared" si="1"/>
        <v>45121</v>
      </c>
    </row>
    <row r="94" spans="1:4">
      <c r="A94">
        <v>91</v>
      </c>
      <c r="B94">
        <v>15</v>
      </c>
      <c r="C94" s="6">
        <v>45154</v>
      </c>
      <c r="D94" s="7">
        <f t="shared" si="1"/>
        <v>45124</v>
      </c>
    </row>
    <row r="95" spans="1:4">
      <c r="A95">
        <v>92</v>
      </c>
      <c r="B95">
        <v>16</v>
      </c>
      <c r="C95" s="6">
        <v>45155</v>
      </c>
      <c r="D95" s="7">
        <f t="shared" si="1"/>
        <v>45125</v>
      </c>
    </row>
    <row r="96" spans="1:4">
      <c r="A96">
        <v>93</v>
      </c>
      <c r="B96">
        <v>17</v>
      </c>
      <c r="C96" s="6">
        <v>45156</v>
      </c>
      <c r="D96" s="7">
        <f t="shared" si="1"/>
        <v>45126</v>
      </c>
    </row>
    <row r="97" spans="1:4">
      <c r="A97">
        <v>94</v>
      </c>
      <c r="B97">
        <v>18</v>
      </c>
      <c r="C97" s="6">
        <v>45159</v>
      </c>
      <c r="D97" s="7">
        <f t="shared" si="1"/>
        <v>45127</v>
      </c>
    </row>
    <row r="98" spans="1:4">
      <c r="A98">
        <v>95</v>
      </c>
      <c r="B98">
        <v>19</v>
      </c>
      <c r="C98" s="6">
        <v>45160</v>
      </c>
      <c r="D98" s="7">
        <f t="shared" si="1"/>
        <v>45128</v>
      </c>
    </row>
    <row r="99" spans="1:4">
      <c r="A99">
        <v>96</v>
      </c>
      <c r="B99">
        <v>22</v>
      </c>
      <c r="C99" s="6">
        <v>45161</v>
      </c>
      <c r="D99" s="7">
        <f t="shared" si="1"/>
        <v>45131</v>
      </c>
    </row>
    <row r="100" spans="1:4">
      <c r="A100">
        <v>97</v>
      </c>
      <c r="B100">
        <v>23</v>
      </c>
      <c r="C100" s="6">
        <v>45162</v>
      </c>
      <c r="D100" s="7">
        <f t="shared" si="1"/>
        <v>45132</v>
      </c>
    </row>
    <row r="101" spans="1:4">
      <c r="A101">
        <v>98</v>
      </c>
      <c r="B101">
        <v>24</v>
      </c>
      <c r="C101" s="6">
        <v>45163</v>
      </c>
      <c r="D101" s="7">
        <f t="shared" si="1"/>
        <v>45133</v>
      </c>
    </row>
    <row r="102" spans="1:4">
      <c r="A102">
        <v>99</v>
      </c>
      <c r="B102">
        <v>25</v>
      </c>
      <c r="C102" s="6">
        <v>45166</v>
      </c>
      <c r="D102" s="7">
        <f t="shared" si="1"/>
        <v>45134</v>
      </c>
    </row>
    <row r="103" spans="1:4">
      <c r="A103">
        <v>100</v>
      </c>
      <c r="B103">
        <v>26</v>
      </c>
      <c r="C103" s="6">
        <v>45167</v>
      </c>
      <c r="D103" s="7">
        <f t="shared" si="1"/>
        <v>45135</v>
      </c>
    </row>
    <row r="104" spans="1:4">
      <c r="A104">
        <v>101</v>
      </c>
      <c r="B104">
        <v>1</v>
      </c>
      <c r="C104" s="6">
        <v>45170</v>
      </c>
      <c r="D104" s="7">
        <f t="shared" si="1"/>
        <v>45139</v>
      </c>
    </row>
    <row r="105" spans="1:4">
      <c r="A105">
        <v>102</v>
      </c>
      <c r="B105">
        <v>2</v>
      </c>
      <c r="C105" s="6">
        <v>45173</v>
      </c>
      <c r="D105" s="7">
        <f t="shared" si="1"/>
        <v>45140</v>
      </c>
    </row>
    <row r="106" spans="1:4">
      <c r="A106">
        <v>103</v>
      </c>
      <c r="B106">
        <v>3</v>
      </c>
      <c r="C106" s="6">
        <v>45174</v>
      </c>
      <c r="D106" s="7">
        <f t="shared" si="1"/>
        <v>45141</v>
      </c>
    </row>
    <row r="107" spans="1:4">
      <c r="A107">
        <v>104</v>
      </c>
      <c r="B107">
        <v>4</v>
      </c>
      <c r="C107" s="6">
        <v>45175</v>
      </c>
      <c r="D107" s="7">
        <f t="shared" si="1"/>
        <v>45142</v>
      </c>
    </row>
    <row r="108" spans="1:4">
      <c r="A108">
        <v>105</v>
      </c>
      <c r="B108">
        <v>5</v>
      </c>
      <c r="C108" s="6">
        <v>45176</v>
      </c>
      <c r="D108" s="7">
        <f t="shared" si="1"/>
        <v>45145</v>
      </c>
    </row>
    <row r="109" spans="1:4">
      <c r="A109">
        <v>106</v>
      </c>
      <c r="B109">
        <v>8</v>
      </c>
      <c r="C109" s="6">
        <v>45177</v>
      </c>
      <c r="D109" s="7">
        <f t="shared" si="1"/>
        <v>45146</v>
      </c>
    </row>
    <row r="110" spans="1:4">
      <c r="A110">
        <v>107</v>
      </c>
      <c r="B110">
        <v>9</v>
      </c>
      <c r="C110" s="6">
        <v>45180</v>
      </c>
      <c r="D110" s="7">
        <f t="shared" si="1"/>
        <v>45147</v>
      </c>
    </row>
    <row r="111" spans="1:4">
      <c r="A111">
        <v>108</v>
      </c>
      <c r="B111">
        <v>10</v>
      </c>
      <c r="C111" s="6">
        <v>45181</v>
      </c>
      <c r="D111" s="7">
        <f t="shared" si="1"/>
        <v>45148</v>
      </c>
    </row>
    <row r="112" spans="1:4">
      <c r="A112">
        <v>109</v>
      </c>
      <c r="B112">
        <v>11</v>
      </c>
      <c r="C112" s="6">
        <v>45182</v>
      </c>
      <c r="D112" s="7">
        <f t="shared" si="1"/>
        <v>45152</v>
      </c>
    </row>
    <row r="113" spans="1:4">
      <c r="A113">
        <v>110</v>
      </c>
      <c r="B113">
        <v>12</v>
      </c>
      <c r="C113" s="6">
        <v>45183</v>
      </c>
      <c r="D113" s="7">
        <f t="shared" si="1"/>
        <v>45153</v>
      </c>
    </row>
    <row r="114" spans="1:4">
      <c r="A114">
        <v>111</v>
      </c>
      <c r="B114">
        <v>15</v>
      </c>
      <c r="C114" s="6">
        <v>45184</v>
      </c>
      <c r="D114" s="7">
        <f t="shared" si="1"/>
        <v>45154</v>
      </c>
    </row>
    <row r="115" spans="1:4">
      <c r="A115">
        <v>112</v>
      </c>
      <c r="B115">
        <v>16</v>
      </c>
      <c r="C115" s="6">
        <v>45187</v>
      </c>
      <c r="D115" s="7">
        <f t="shared" si="1"/>
        <v>45155</v>
      </c>
    </row>
    <row r="116" spans="1:4">
      <c r="A116">
        <v>113</v>
      </c>
      <c r="B116">
        <v>17</v>
      </c>
      <c r="C116" s="6">
        <v>45188</v>
      </c>
      <c r="D116" s="7">
        <f t="shared" si="1"/>
        <v>45156</v>
      </c>
    </row>
    <row r="117" spans="1:4">
      <c r="A117">
        <v>114</v>
      </c>
      <c r="B117">
        <v>18</v>
      </c>
      <c r="C117" s="6">
        <v>45189</v>
      </c>
      <c r="D117" s="7">
        <f t="shared" si="1"/>
        <v>45159</v>
      </c>
    </row>
    <row r="118" spans="1:4">
      <c r="A118">
        <v>115</v>
      </c>
      <c r="B118">
        <v>19</v>
      </c>
      <c r="C118" s="6">
        <v>45190</v>
      </c>
      <c r="D118" s="7">
        <f t="shared" si="1"/>
        <v>45160</v>
      </c>
    </row>
    <row r="119" spans="1:4">
      <c r="A119">
        <v>116</v>
      </c>
      <c r="B119">
        <v>22</v>
      </c>
      <c r="C119" s="6">
        <v>45191</v>
      </c>
      <c r="D119" s="7">
        <f t="shared" si="1"/>
        <v>45161</v>
      </c>
    </row>
    <row r="120" spans="1:4">
      <c r="A120">
        <v>117</v>
      </c>
      <c r="B120">
        <v>23</v>
      </c>
      <c r="C120" s="6">
        <v>45194</v>
      </c>
      <c r="D120" s="7">
        <f t="shared" si="1"/>
        <v>45162</v>
      </c>
    </row>
    <row r="121" spans="1:4">
      <c r="A121">
        <v>118</v>
      </c>
      <c r="B121">
        <v>24</v>
      </c>
      <c r="C121" s="6">
        <v>45195</v>
      </c>
      <c r="D121" s="7">
        <f t="shared" si="1"/>
        <v>45163</v>
      </c>
    </row>
    <row r="122" spans="1:4">
      <c r="A122">
        <v>119</v>
      </c>
      <c r="B122">
        <v>25</v>
      </c>
      <c r="C122" s="6">
        <v>45196</v>
      </c>
      <c r="D122" s="7">
        <f t="shared" si="1"/>
        <v>45166</v>
      </c>
    </row>
    <row r="123" spans="1:4">
      <c r="A123">
        <v>120</v>
      </c>
      <c r="B123">
        <v>26</v>
      </c>
      <c r="C123" s="6">
        <v>45197</v>
      </c>
      <c r="D123" s="7">
        <f t="shared" si="1"/>
        <v>45167</v>
      </c>
    </row>
    <row r="124" spans="1:4">
      <c r="A124">
        <v>121</v>
      </c>
      <c r="B124">
        <v>1</v>
      </c>
      <c r="C124" s="6">
        <v>45201</v>
      </c>
      <c r="D124" s="7">
        <f t="shared" si="1"/>
        <v>45170</v>
      </c>
    </row>
    <row r="125" spans="1:4">
      <c r="A125">
        <v>122</v>
      </c>
      <c r="B125">
        <v>2</v>
      </c>
      <c r="C125" s="6">
        <v>45202</v>
      </c>
      <c r="D125" s="7">
        <f t="shared" si="1"/>
        <v>45173</v>
      </c>
    </row>
    <row r="126" spans="1:4">
      <c r="A126">
        <v>123</v>
      </c>
      <c r="B126">
        <v>3</v>
      </c>
      <c r="C126" s="6">
        <v>45203</v>
      </c>
      <c r="D126" s="7">
        <f t="shared" si="1"/>
        <v>45174</v>
      </c>
    </row>
    <row r="127" spans="1:4">
      <c r="A127">
        <v>124</v>
      </c>
      <c r="B127">
        <v>4</v>
      </c>
      <c r="C127" s="6">
        <v>45204</v>
      </c>
      <c r="D127" s="7">
        <f t="shared" si="1"/>
        <v>45175</v>
      </c>
    </row>
    <row r="128" spans="1:4">
      <c r="A128">
        <v>125</v>
      </c>
      <c r="B128">
        <v>5</v>
      </c>
      <c r="C128" s="6">
        <v>45205</v>
      </c>
      <c r="D128" s="7">
        <f t="shared" si="1"/>
        <v>45176</v>
      </c>
    </row>
    <row r="129" spans="1:4">
      <c r="A129">
        <v>126</v>
      </c>
      <c r="B129">
        <v>8</v>
      </c>
      <c r="C129" s="6">
        <v>45209</v>
      </c>
      <c r="D129" s="7">
        <f t="shared" si="1"/>
        <v>45177</v>
      </c>
    </row>
    <row r="130" spans="1:4">
      <c r="A130">
        <v>127</v>
      </c>
      <c r="B130">
        <v>9</v>
      </c>
      <c r="C130" s="6">
        <v>45210</v>
      </c>
      <c r="D130" s="7">
        <f t="shared" si="1"/>
        <v>45180</v>
      </c>
    </row>
    <row r="131" spans="1:4">
      <c r="A131">
        <v>128</v>
      </c>
      <c r="B131">
        <v>10</v>
      </c>
      <c r="C131" s="6">
        <v>45211</v>
      </c>
      <c r="D131" s="7">
        <f t="shared" si="1"/>
        <v>45181</v>
      </c>
    </row>
    <row r="132" spans="1:4">
      <c r="A132">
        <v>129</v>
      </c>
      <c r="B132">
        <v>11</v>
      </c>
      <c r="C132" s="6">
        <v>45212</v>
      </c>
      <c r="D132" s="7">
        <f t="shared" si="1"/>
        <v>45182</v>
      </c>
    </row>
    <row r="133" spans="1:4">
      <c r="A133">
        <v>130</v>
      </c>
      <c r="B133">
        <v>12</v>
      </c>
      <c r="C133" s="6">
        <v>45215</v>
      </c>
      <c r="D133" s="7">
        <f t="shared" si="1"/>
        <v>45183</v>
      </c>
    </row>
    <row r="134" spans="1:4">
      <c r="A134">
        <v>131</v>
      </c>
      <c r="B134">
        <v>15</v>
      </c>
      <c r="C134" s="6">
        <v>45216</v>
      </c>
      <c r="D134" s="7">
        <f t="shared" si="1"/>
        <v>45184</v>
      </c>
    </row>
    <row r="135" spans="1:4">
      <c r="A135">
        <v>132</v>
      </c>
      <c r="B135">
        <v>16</v>
      </c>
      <c r="C135" s="6">
        <v>45217</v>
      </c>
      <c r="D135" s="7">
        <f t="shared" si="1"/>
        <v>45187</v>
      </c>
    </row>
    <row r="136" spans="1:4">
      <c r="A136">
        <v>133</v>
      </c>
      <c r="B136">
        <v>17</v>
      </c>
      <c r="C136" s="6">
        <v>45218</v>
      </c>
      <c r="D136" s="7">
        <f t="shared" si="1"/>
        <v>45188</v>
      </c>
    </row>
    <row r="137" spans="1:4">
      <c r="A137">
        <v>134</v>
      </c>
      <c r="B137">
        <v>18</v>
      </c>
      <c r="C137" s="6">
        <v>45219</v>
      </c>
      <c r="D137" s="7">
        <f t="shared" si="1"/>
        <v>45189</v>
      </c>
    </row>
    <row r="138" spans="1:4">
      <c r="A138">
        <v>135</v>
      </c>
      <c r="B138">
        <v>19</v>
      </c>
      <c r="C138" s="6">
        <v>45222</v>
      </c>
      <c r="D138" s="7">
        <f t="shared" si="1"/>
        <v>45190</v>
      </c>
    </row>
    <row r="139" spans="1:4">
      <c r="A139">
        <v>136</v>
      </c>
      <c r="B139">
        <v>22</v>
      </c>
      <c r="C139" s="6">
        <v>45223</v>
      </c>
      <c r="D139" s="7">
        <f t="shared" si="1"/>
        <v>45191</v>
      </c>
    </row>
    <row r="140" spans="1:4">
      <c r="A140">
        <v>137</v>
      </c>
      <c r="B140">
        <v>23</v>
      </c>
      <c r="C140" s="6">
        <v>45224</v>
      </c>
      <c r="D140" s="7">
        <f t="shared" si="1"/>
        <v>45194</v>
      </c>
    </row>
    <row r="141" spans="1:4">
      <c r="A141">
        <v>138</v>
      </c>
      <c r="B141">
        <v>24</v>
      </c>
      <c r="C141" s="6">
        <v>45225</v>
      </c>
      <c r="D141" s="7">
        <f t="shared" si="1"/>
        <v>45195</v>
      </c>
    </row>
    <row r="142" spans="1:4">
      <c r="A142">
        <v>139</v>
      </c>
      <c r="B142">
        <v>25</v>
      </c>
      <c r="C142" s="6">
        <v>45226</v>
      </c>
      <c r="D142" s="7">
        <f t="shared" si="1"/>
        <v>45196</v>
      </c>
    </row>
    <row r="143" spans="1:4">
      <c r="A143">
        <v>140</v>
      </c>
      <c r="B143">
        <v>26</v>
      </c>
      <c r="C143" s="6">
        <v>45229</v>
      </c>
      <c r="D143" s="7">
        <f>C123</f>
        <v>45197</v>
      </c>
    </row>
    <row r="144" spans="1:4">
      <c r="A144" s="40">
        <v>141</v>
      </c>
      <c r="B144" s="40">
        <v>1</v>
      </c>
      <c r="C144" s="6">
        <v>45231</v>
      </c>
      <c r="D144" s="7">
        <f t="shared" ref="D144:D207" si="2">C124</f>
        <v>45201</v>
      </c>
    </row>
    <row r="145" spans="1:4">
      <c r="A145" s="40">
        <v>142</v>
      </c>
      <c r="B145" s="40">
        <v>2</v>
      </c>
      <c r="C145" s="6">
        <v>45232</v>
      </c>
      <c r="D145" s="7">
        <f t="shared" si="2"/>
        <v>45202</v>
      </c>
    </row>
    <row r="146" spans="1:4">
      <c r="A146" s="40">
        <v>143</v>
      </c>
      <c r="B146" s="40">
        <v>3</v>
      </c>
      <c r="C146" s="6">
        <v>45236</v>
      </c>
      <c r="D146" s="7">
        <f t="shared" si="2"/>
        <v>45203</v>
      </c>
    </row>
    <row r="147" spans="1:4">
      <c r="A147" s="40">
        <v>144</v>
      </c>
      <c r="B147" s="40">
        <v>4</v>
      </c>
      <c r="C147" s="6">
        <v>45237</v>
      </c>
      <c r="D147" s="7">
        <f t="shared" si="2"/>
        <v>45204</v>
      </c>
    </row>
    <row r="148" spans="1:4">
      <c r="A148" s="40">
        <v>145</v>
      </c>
      <c r="B148" s="40">
        <v>5</v>
      </c>
      <c r="C148" s="6">
        <v>45238</v>
      </c>
      <c r="D148" s="7">
        <f t="shared" si="2"/>
        <v>45205</v>
      </c>
    </row>
    <row r="149" spans="1:4">
      <c r="A149" s="40">
        <v>146</v>
      </c>
      <c r="B149" s="40">
        <v>8</v>
      </c>
      <c r="C149" s="6">
        <v>45239</v>
      </c>
      <c r="D149" s="7">
        <f t="shared" si="2"/>
        <v>45209</v>
      </c>
    </row>
    <row r="150" spans="1:4">
      <c r="A150" s="40">
        <v>147</v>
      </c>
      <c r="B150" s="40">
        <v>9</v>
      </c>
      <c r="C150" s="6">
        <v>45240</v>
      </c>
      <c r="D150" s="7">
        <f t="shared" si="2"/>
        <v>45210</v>
      </c>
    </row>
    <row r="151" spans="1:4">
      <c r="A151" s="40">
        <v>148</v>
      </c>
      <c r="B151" s="40">
        <v>10</v>
      </c>
      <c r="C151" s="6">
        <v>45243</v>
      </c>
      <c r="D151" s="7">
        <f t="shared" si="2"/>
        <v>45211</v>
      </c>
    </row>
    <row r="152" spans="1:4">
      <c r="A152" s="40">
        <v>149</v>
      </c>
      <c r="B152" s="40">
        <v>11</v>
      </c>
      <c r="C152" s="6">
        <v>45244</v>
      </c>
      <c r="D152" s="7">
        <f t="shared" si="2"/>
        <v>45212</v>
      </c>
    </row>
    <row r="153" spans="1:4">
      <c r="A153" s="40">
        <v>150</v>
      </c>
      <c r="B153" s="40">
        <v>12</v>
      </c>
      <c r="C153" s="6">
        <v>45245</v>
      </c>
      <c r="D153" s="7">
        <f t="shared" si="2"/>
        <v>45215</v>
      </c>
    </row>
    <row r="154" spans="1:4">
      <c r="A154" s="40">
        <v>151</v>
      </c>
      <c r="B154" s="40">
        <v>15</v>
      </c>
      <c r="C154" s="6">
        <v>45246</v>
      </c>
      <c r="D154" s="7">
        <f t="shared" si="2"/>
        <v>45216</v>
      </c>
    </row>
    <row r="155" spans="1:4">
      <c r="A155" s="40">
        <v>152</v>
      </c>
      <c r="B155" s="40">
        <v>16</v>
      </c>
      <c r="C155" s="6">
        <v>45247</v>
      </c>
      <c r="D155" s="7">
        <f t="shared" si="2"/>
        <v>45217</v>
      </c>
    </row>
    <row r="156" spans="1:4">
      <c r="A156" s="40">
        <v>153</v>
      </c>
      <c r="B156" s="40">
        <v>17</v>
      </c>
      <c r="C156" s="6">
        <v>45250</v>
      </c>
      <c r="D156" s="7">
        <f t="shared" si="2"/>
        <v>45218</v>
      </c>
    </row>
    <row r="157" spans="1:4">
      <c r="A157" s="40">
        <v>154</v>
      </c>
      <c r="B157" s="40">
        <v>18</v>
      </c>
      <c r="C157" s="6">
        <v>45251</v>
      </c>
      <c r="D157" s="7">
        <f t="shared" si="2"/>
        <v>45219</v>
      </c>
    </row>
    <row r="158" spans="1:4">
      <c r="A158" s="40">
        <v>155</v>
      </c>
      <c r="B158" s="40">
        <v>19</v>
      </c>
      <c r="C158" s="6">
        <v>45252</v>
      </c>
      <c r="D158" s="7">
        <f t="shared" si="2"/>
        <v>45222</v>
      </c>
    </row>
    <row r="159" spans="1:4">
      <c r="A159" s="40">
        <v>156</v>
      </c>
      <c r="B159" s="40">
        <v>22</v>
      </c>
      <c r="C159" s="6">
        <v>45253</v>
      </c>
      <c r="D159" s="7">
        <f t="shared" si="2"/>
        <v>45223</v>
      </c>
    </row>
    <row r="160" spans="1:4">
      <c r="A160" s="40">
        <v>157</v>
      </c>
      <c r="B160" s="40">
        <v>23</v>
      </c>
      <c r="C160" s="6">
        <v>45254</v>
      </c>
      <c r="D160" s="7">
        <f t="shared" si="2"/>
        <v>45224</v>
      </c>
    </row>
    <row r="161" spans="1:4">
      <c r="A161" s="40">
        <v>158</v>
      </c>
      <c r="B161" s="40">
        <v>24</v>
      </c>
      <c r="C161" s="6">
        <v>45257</v>
      </c>
      <c r="D161" s="7">
        <f t="shared" si="2"/>
        <v>45225</v>
      </c>
    </row>
    <row r="162" spans="1:4">
      <c r="A162" s="40">
        <v>159</v>
      </c>
      <c r="B162" s="40">
        <v>25</v>
      </c>
      <c r="C162" s="6">
        <v>45258</v>
      </c>
      <c r="D162" s="7">
        <f t="shared" si="2"/>
        <v>45226</v>
      </c>
    </row>
    <row r="163" spans="1:4">
      <c r="A163" s="40">
        <v>160</v>
      </c>
      <c r="B163" s="40">
        <v>26</v>
      </c>
      <c r="C163" s="6">
        <v>45259</v>
      </c>
      <c r="D163" s="7">
        <f t="shared" si="2"/>
        <v>45229</v>
      </c>
    </row>
    <row r="164" spans="1:4">
      <c r="A164" s="40">
        <v>161</v>
      </c>
      <c r="B164" s="40">
        <v>1</v>
      </c>
      <c r="C164" s="6">
        <v>45261</v>
      </c>
      <c r="D164" s="7">
        <f t="shared" si="2"/>
        <v>45231</v>
      </c>
    </row>
    <row r="165" spans="1:4">
      <c r="A165" s="40">
        <v>162</v>
      </c>
      <c r="B165" s="40">
        <v>2</v>
      </c>
      <c r="C165" s="6">
        <v>45264</v>
      </c>
      <c r="D165" s="7">
        <f t="shared" si="2"/>
        <v>45232</v>
      </c>
    </row>
    <row r="166" spans="1:4">
      <c r="A166" s="40">
        <v>163</v>
      </c>
      <c r="B166" s="40">
        <v>3</v>
      </c>
      <c r="C166" s="6">
        <v>45265</v>
      </c>
      <c r="D166" s="7">
        <f t="shared" si="2"/>
        <v>45236</v>
      </c>
    </row>
    <row r="167" spans="1:4">
      <c r="A167" s="40">
        <v>164</v>
      </c>
      <c r="B167" s="40">
        <v>4</v>
      </c>
      <c r="C167" s="6">
        <v>45266</v>
      </c>
      <c r="D167" s="7">
        <f t="shared" si="2"/>
        <v>45237</v>
      </c>
    </row>
    <row r="168" spans="1:4">
      <c r="A168" s="40">
        <v>165</v>
      </c>
      <c r="B168" s="40">
        <v>5</v>
      </c>
      <c r="C168" s="6">
        <v>45267</v>
      </c>
      <c r="D168" s="7">
        <f t="shared" si="2"/>
        <v>45238</v>
      </c>
    </row>
    <row r="169" spans="1:4">
      <c r="A169" s="40">
        <v>166</v>
      </c>
      <c r="B169" s="40">
        <v>8</v>
      </c>
      <c r="C169" s="6">
        <v>45268</v>
      </c>
      <c r="D169" s="7">
        <f t="shared" si="2"/>
        <v>45239</v>
      </c>
    </row>
    <row r="170" spans="1:4">
      <c r="A170" s="40">
        <v>167</v>
      </c>
      <c r="B170" s="40">
        <v>9</v>
      </c>
      <c r="C170" s="6">
        <v>45271</v>
      </c>
      <c r="D170" s="7">
        <f t="shared" si="2"/>
        <v>45240</v>
      </c>
    </row>
    <row r="171" spans="1:4">
      <c r="A171" s="40">
        <v>168</v>
      </c>
      <c r="B171" s="40">
        <v>10</v>
      </c>
      <c r="C171" s="6">
        <v>45272</v>
      </c>
      <c r="D171" s="7">
        <f t="shared" si="2"/>
        <v>45243</v>
      </c>
    </row>
    <row r="172" spans="1:4">
      <c r="A172" s="40">
        <v>169</v>
      </c>
      <c r="B172" s="40">
        <v>11</v>
      </c>
      <c r="C172" s="6">
        <v>45273</v>
      </c>
      <c r="D172" s="7">
        <f t="shared" si="2"/>
        <v>45244</v>
      </c>
    </row>
    <row r="173" spans="1:4">
      <c r="A173" s="40">
        <v>170</v>
      </c>
      <c r="B173" s="40">
        <v>12</v>
      </c>
      <c r="C173" s="6">
        <v>45274</v>
      </c>
      <c r="D173" s="7">
        <f t="shared" si="2"/>
        <v>45245</v>
      </c>
    </row>
    <row r="174" spans="1:4">
      <c r="A174" s="40">
        <v>171</v>
      </c>
      <c r="B174" s="40">
        <v>15</v>
      </c>
      <c r="C174" s="6">
        <v>45275</v>
      </c>
      <c r="D174" s="7">
        <f t="shared" si="2"/>
        <v>45246</v>
      </c>
    </row>
    <row r="175" spans="1:4">
      <c r="A175" s="40">
        <v>172</v>
      </c>
      <c r="B175" s="40">
        <v>16</v>
      </c>
      <c r="C175" s="6">
        <v>45278</v>
      </c>
      <c r="D175" s="7">
        <f t="shared" si="2"/>
        <v>45247</v>
      </c>
    </row>
    <row r="176" spans="1:4">
      <c r="A176" s="40">
        <v>173</v>
      </c>
      <c r="B176" s="40">
        <v>17</v>
      </c>
      <c r="C176" s="6">
        <v>45279</v>
      </c>
      <c r="D176" s="7">
        <f t="shared" si="2"/>
        <v>45250</v>
      </c>
    </row>
    <row r="177" spans="1:4">
      <c r="A177" s="40">
        <v>174</v>
      </c>
      <c r="B177" s="40">
        <v>18</v>
      </c>
      <c r="C177" s="6">
        <v>45280</v>
      </c>
      <c r="D177" s="7">
        <f t="shared" si="2"/>
        <v>45251</v>
      </c>
    </row>
    <row r="178" spans="1:4">
      <c r="A178" s="40">
        <v>175</v>
      </c>
      <c r="B178" s="40">
        <v>19</v>
      </c>
      <c r="C178" s="6">
        <v>45281</v>
      </c>
      <c r="D178" s="7">
        <f t="shared" si="2"/>
        <v>45252</v>
      </c>
    </row>
    <row r="179" spans="1:4">
      <c r="A179" s="40">
        <v>176</v>
      </c>
      <c r="B179" s="40">
        <v>22</v>
      </c>
      <c r="C179" s="6">
        <v>45282</v>
      </c>
      <c r="D179" s="7">
        <f t="shared" si="2"/>
        <v>45253</v>
      </c>
    </row>
    <row r="180" spans="1:4">
      <c r="A180" s="40">
        <v>177</v>
      </c>
      <c r="B180" s="40">
        <v>23</v>
      </c>
      <c r="C180" s="6">
        <v>45283</v>
      </c>
      <c r="D180" s="7">
        <f t="shared" si="2"/>
        <v>45254</v>
      </c>
    </row>
    <row r="181" spans="1:4">
      <c r="A181" s="40">
        <v>178</v>
      </c>
      <c r="B181" s="40">
        <v>24</v>
      </c>
      <c r="C181" s="6">
        <v>45285</v>
      </c>
      <c r="D181" s="7">
        <f t="shared" si="2"/>
        <v>45257</v>
      </c>
    </row>
    <row r="182" spans="1:4">
      <c r="A182" s="40">
        <v>179</v>
      </c>
      <c r="B182" s="40">
        <v>25</v>
      </c>
      <c r="C182" s="6">
        <v>45286</v>
      </c>
      <c r="D182" s="7">
        <f t="shared" si="2"/>
        <v>45258</v>
      </c>
    </row>
    <row r="183" spans="1:4">
      <c r="A183" s="40">
        <v>180</v>
      </c>
      <c r="B183" s="40">
        <v>26</v>
      </c>
      <c r="C183" s="6">
        <v>45287</v>
      </c>
      <c r="D183" s="7">
        <f t="shared" si="2"/>
        <v>45259</v>
      </c>
    </row>
    <row r="184" spans="1:4">
      <c r="A184" s="40">
        <v>181</v>
      </c>
      <c r="B184" s="40">
        <v>1</v>
      </c>
      <c r="C184" s="6">
        <v>45295</v>
      </c>
      <c r="D184" s="7">
        <f t="shared" si="2"/>
        <v>45261</v>
      </c>
    </row>
    <row r="185" spans="1:4">
      <c r="A185" s="40">
        <v>182</v>
      </c>
      <c r="B185" s="40">
        <v>2</v>
      </c>
      <c r="C185" s="6">
        <v>45296</v>
      </c>
      <c r="D185" s="7">
        <f t="shared" si="2"/>
        <v>45264</v>
      </c>
    </row>
    <row r="186" spans="1:4">
      <c r="A186" s="40">
        <v>183</v>
      </c>
      <c r="B186" s="40">
        <v>3</v>
      </c>
      <c r="C186" s="6">
        <v>45297</v>
      </c>
      <c r="D186" s="7">
        <f t="shared" si="2"/>
        <v>45265</v>
      </c>
    </row>
    <row r="187" spans="1:4">
      <c r="A187" s="40">
        <v>184</v>
      </c>
      <c r="B187" s="40">
        <v>4</v>
      </c>
      <c r="C187" s="6">
        <v>45299</v>
      </c>
      <c r="D187" s="7">
        <f t="shared" si="2"/>
        <v>45266</v>
      </c>
    </row>
    <row r="188" spans="1:4">
      <c r="A188" s="40">
        <v>185</v>
      </c>
      <c r="B188" s="40">
        <v>5</v>
      </c>
      <c r="C188" s="6">
        <v>45300</v>
      </c>
      <c r="D188" s="7">
        <f t="shared" si="2"/>
        <v>45267</v>
      </c>
    </row>
    <row r="189" spans="1:4">
      <c r="A189" s="40">
        <v>186</v>
      </c>
      <c r="B189" s="40">
        <v>8</v>
      </c>
      <c r="C189" s="6">
        <v>45301</v>
      </c>
      <c r="D189" s="7">
        <f t="shared" si="2"/>
        <v>45268</v>
      </c>
    </row>
    <row r="190" spans="1:4">
      <c r="A190" s="40">
        <v>187</v>
      </c>
      <c r="B190" s="40">
        <v>9</v>
      </c>
      <c r="C190" s="6">
        <v>45302</v>
      </c>
      <c r="D190" s="7">
        <f t="shared" si="2"/>
        <v>45271</v>
      </c>
    </row>
    <row r="191" spans="1:4">
      <c r="A191" s="40">
        <v>188</v>
      </c>
      <c r="B191" s="40">
        <v>10</v>
      </c>
      <c r="C191" s="6">
        <v>45303</v>
      </c>
      <c r="D191" s="7">
        <f t="shared" si="2"/>
        <v>45272</v>
      </c>
    </row>
    <row r="192" spans="1:4">
      <c r="A192" s="40">
        <v>189</v>
      </c>
      <c r="B192" s="40">
        <v>11</v>
      </c>
      <c r="C192" s="6">
        <v>45306</v>
      </c>
      <c r="D192" s="7">
        <f t="shared" si="2"/>
        <v>45273</v>
      </c>
    </row>
    <row r="193" spans="1:4">
      <c r="A193" s="40">
        <v>190</v>
      </c>
      <c r="B193" s="40">
        <v>12</v>
      </c>
      <c r="C193" s="6">
        <v>45307</v>
      </c>
      <c r="D193" s="7">
        <f t="shared" si="2"/>
        <v>45274</v>
      </c>
    </row>
    <row r="194" spans="1:4">
      <c r="A194" s="40">
        <v>191</v>
      </c>
      <c r="B194" s="40">
        <v>15</v>
      </c>
      <c r="C194" s="6">
        <v>45308</v>
      </c>
      <c r="D194" s="7">
        <f t="shared" si="2"/>
        <v>45275</v>
      </c>
    </row>
    <row r="195" spans="1:4">
      <c r="A195" s="40">
        <v>192</v>
      </c>
      <c r="B195" s="40">
        <v>16</v>
      </c>
      <c r="C195" s="6">
        <v>45309</v>
      </c>
      <c r="D195" s="7">
        <f t="shared" si="2"/>
        <v>45278</v>
      </c>
    </row>
    <row r="196" spans="1:4">
      <c r="A196" s="40">
        <v>193</v>
      </c>
      <c r="B196" s="40">
        <v>17</v>
      </c>
      <c r="C196" s="6">
        <v>45310</v>
      </c>
      <c r="D196" s="7">
        <f t="shared" si="2"/>
        <v>45279</v>
      </c>
    </row>
    <row r="197" spans="1:4">
      <c r="A197" s="40">
        <v>194</v>
      </c>
      <c r="B197" s="40">
        <v>18</v>
      </c>
      <c r="C197" s="6">
        <v>45313</v>
      </c>
      <c r="D197" s="7">
        <f t="shared" si="2"/>
        <v>45280</v>
      </c>
    </row>
    <row r="198" spans="1:4">
      <c r="A198" s="40">
        <v>195</v>
      </c>
      <c r="B198" s="40">
        <v>19</v>
      </c>
      <c r="C198" s="6">
        <v>45314</v>
      </c>
      <c r="D198" s="7">
        <f t="shared" si="2"/>
        <v>45281</v>
      </c>
    </row>
    <row r="199" spans="1:4">
      <c r="A199" s="40">
        <v>196</v>
      </c>
      <c r="B199" s="40">
        <v>22</v>
      </c>
      <c r="C199" s="6">
        <v>45315</v>
      </c>
      <c r="D199" s="7">
        <f t="shared" si="2"/>
        <v>45282</v>
      </c>
    </row>
    <row r="200" spans="1:4">
      <c r="A200" s="40">
        <v>197</v>
      </c>
      <c r="B200" s="40">
        <v>23</v>
      </c>
      <c r="C200" s="6">
        <v>45316</v>
      </c>
      <c r="D200" s="7">
        <f t="shared" si="2"/>
        <v>45283</v>
      </c>
    </row>
    <row r="201" spans="1:4">
      <c r="A201" s="40">
        <v>198</v>
      </c>
      <c r="B201" s="40">
        <v>24</v>
      </c>
      <c r="C201" s="6">
        <v>45317</v>
      </c>
      <c r="D201" s="7">
        <f t="shared" si="2"/>
        <v>45285</v>
      </c>
    </row>
    <row r="202" spans="1:4">
      <c r="A202" s="40">
        <v>199</v>
      </c>
      <c r="B202" s="40">
        <v>25</v>
      </c>
      <c r="C202" s="6">
        <v>45320</v>
      </c>
      <c r="D202" s="7">
        <f t="shared" si="2"/>
        <v>45286</v>
      </c>
    </row>
    <row r="203" spans="1:4">
      <c r="A203" s="40">
        <v>200</v>
      </c>
      <c r="B203" s="40">
        <v>26</v>
      </c>
      <c r="C203" s="6">
        <v>45321</v>
      </c>
      <c r="D203" s="7">
        <f t="shared" si="2"/>
        <v>45287</v>
      </c>
    </row>
    <row r="204" spans="1:4">
      <c r="A204" s="40">
        <v>201</v>
      </c>
      <c r="B204" s="40">
        <v>1</v>
      </c>
      <c r="C204" s="6">
        <v>45323</v>
      </c>
      <c r="D204" s="7">
        <f t="shared" si="2"/>
        <v>45295</v>
      </c>
    </row>
    <row r="205" spans="1:4">
      <c r="A205" s="40">
        <v>202</v>
      </c>
      <c r="B205" s="40">
        <v>2</v>
      </c>
      <c r="C205" s="6">
        <v>45324</v>
      </c>
      <c r="D205" s="7">
        <f t="shared" si="2"/>
        <v>45296</v>
      </c>
    </row>
    <row r="206" spans="1:4">
      <c r="A206" s="40">
        <v>203</v>
      </c>
      <c r="B206" s="40">
        <v>3</v>
      </c>
      <c r="C206" s="6">
        <v>45327</v>
      </c>
      <c r="D206" s="7">
        <f t="shared" si="2"/>
        <v>45297</v>
      </c>
    </row>
    <row r="207" spans="1:4">
      <c r="A207" s="40">
        <v>204</v>
      </c>
      <c r="B207" s="40">
        <v>4</v>
      </c>
      <c r="C207" s="6">
        <v>45328</v>
      </c>
      <c r="D207" s="7">
        <f t="shared" si="2"/>
        <v>45299</v>
      </c>
    </row>
    <row r="208" spans="1:4">
      <c r="A208" s="40">
        <v>205</v>
      </c>
      <c r="B208" s="40">
        <v>5</v>
      </c>
      <c r="C208" s="6">
        <v>45329</v>
      </c>
      <c r="D208" s="7">
        <f t="shared" ref="D208:D243" si="3">C188</f>
        <v>45300</v>
      </c>
    </row>
    <row r="209" spans="1:4">
      <c r="A209" s="40">
        <v>206</v>
      </c>
      <c r="B209" s="40">
        <v>8</v>
      </c>
      <c r="C209" s="6">
        <v>45330</v>
      </c>
      <c r="D209" s="7">
        <f t="shared" si="3"/>
        <v>45301</v>
      </c>
    </row>
    <row r="210" spans="1:4">
      <c r="A210" s="40">
        <v>207</v>
      </c>
      <c r="B210" s="40">
        <v>9</v>
      </c>
      <c r="C210" s="6">
        <v>45331</v>
      </c>
      <c r="D210" s="7">
        <f t="shared" si="3"/>
        <v>45302</v>
      </c>
    </row>
    <row r="211" spans="1:4">
      <c r="A211" s="40">
        <v>208</v>
      </c>
      <c r="B211" s="40">
        <v>10</v>
      </c>
      <c r="C211" s="6">
        <v>45334</v>
      </c>
      <c r="D211" s="7">
        <f t="shared" si="3"/>
        <v>45303</v>
      </c>
    </row>
    <row r="212" spans="1:4">
      <c r="A212" s="40">
        <v>209</v>
      </c>
      <c r="B212" s="40">
        <v>11</v>
      </c>
      <c r="C212" s="6">
        <v>45335</v>
      </c>
      <c r="D212" s="7">
        <f t="shared" si="3"/>
        <v>45306</v>
      </c>
    </row>
    <row r="213" spans="1:4">
      <c r="A213" s="40">
        <v>210</v>
      </c>
      <c r="B213" s="40">
        <v>12</v>
      </c>
      <c r="C213" s="6">
        <v>45336</v>
      </c>
      <c r="D213" s="7">
        <f t="shared" si="3"/>
        <v>45307</v>
      </c>
    </row>
    <row r="214" spans="1:4">
      <c r="A214" s="40">
        <v>211</v>
      </c>
      <c r="B214" s="40">
        <v>15</v>
      </c>
      <c r="C214" s="6">
        <v>45337</v>
      </c>
      <c r="D214" s="7">
        <f t="shared" si="3"/>
        <v>45308</v>
      </c>
    </row>
    <row r="215" spans="1:4">
      <c r="A215" s="40">
        <v>212</v>
      </c>
      <c r="B215" s="40">
        <v>16</v>
      </c>
      <c r="C215" s="6">
        <v>45338</v>
      </c>
      <c r="D215" s="7">
        <f t="shared" si="3"/>
        <v>45309</v>
      </c>
    </row>
    <row r="216" spans="1:4">
      <c r="A216" s="40">
        <v>213</v>
      </c>
      <c r="B216" s="40">
        <v>17</v>
      </c>
      <c r="C216" s="6">
        <v>45341</v>
      </c>
      <c r="D216" s="7">
        <f t="shared" si="3"/>
        <v>45310</v>
      </c>
    </row>
    <row r="217" spans="1:4">
      <c r="A217" s="40">
        <v>214</v>
      </c>
      <c r="B217" s="40">
        <v>18</v>
      </c>
      <c r="C217" s="6">
        <v>45342</v>
      </c>
      <c r="D217" s="7">
        <f t="shared" si="3"/>
        <v>45313</v>
      </c>
    </row>
    <row r="218" spans="1:4">
      <c r="A218" s="40">
        <v>215</v>
      </c>
      <c r="B218" s="40">
        <v>19</v>
      </c>
      <c r="C218" s="6">
        <v>45343</v>
      </c>
      <c r="D218" s="7">
        <f t="shared" si="3"/>
        <v>45314</v>
      </c>
    </row>
    <row r="219" spans="1:4">
      <c r="A219" s="40">
        <v>216</v>
      </c>
      <c r="B219" s="40">
        <v>22</v>
      </c>
      <c r="C219" s="6">
        <v>45344</v>
      </c>
      <c r="D219" s="7">
        <f t="shared" si="3"/>
        <v>45315</v>
      </c>
    </row>
    <row r="220" spans="1:4">
      <c r="A220" s="40">
        <v>217</v>
      </c>
      <c r="B220" s="40">
        <v>23</v>
      </c>
      <c r="C220" s="6">
        <v>45345</v>
      </c>
      <c r="D220" s="7">
        <f t="shared" si="3"/>
        <v>45316</v>
      </c>
    </row>
    <row r="221" spans="1:4">
      <c r="A221" s="40">
        <v>218</v>
      </c>
      <c r="B221" s="40">
        <v>24</v>
      </c>
      <c r="C221" s="6">
        <v>45348</v>
      </c>
      <c r="D221" s="7">
        <f t="shared" si="3"/>
        <v>45317</v>
      </c>
    </row>
    <row r="222" spans="1:4">
      <c r="A222" s="40">
        <v>219</v>
      </c>
      <c r="B222" s="40">
        <v>25</v>
      </c>
      <c r="C222" s="6">
        <v>45349</v>
      </c>
      <c r="D222" s="7">
        <f t="shared" si="3"/>
        <v>45320</v>
      </c>
    </row>
    <row r="223" spans="1:4">
      <c r="A223" s="40">
        <v>220</v>
      </c>
      <c r="B223" s="40">
        <v>26</v>
      </c>
      <c r="C223" s="6">
        <v>45350</v>
      </c>
      <c r="D223" s="7">
        <f t="shared" si="3"/>
        <v>45321</v>
      </c>
    </row>
    <row r="224" spans="1:4">
      <c r="A224" s="40">
        <v>221</v>
      </c>
      <c r="B224" s="40">
        <v>1</v>
      </c>
      <c r="C224" s="6">
        <v>45352</v>
      </c>
      <c r="D224" s="7">
        <f t="shared" si="3"/>
        <v>45323</v>
      </c>
    </row>
    <row r="225" spans="1:4">
      <c r="A225" s="40">
        <v>222</v>
      </c>
      <c r="B225" s="40">
        <v>2</v>
      </c>
      <c r="C225" s="6">
        <v>45355</v>
      </c>
      <c r="D225" s="7">
        <f t="shared" si="3"/>
        <v>45324</v>
      </c>
    </row>
    <row r="226" spans="1:4">
      <c r="A226" s="40">
        <v>223</v>
      </c>
      <c r="B226" s="40">
        <v>3</v>
      </c>
      <c r="C226" s="6">
        <v>45356</v>
      </c>
      <c r="D226" s="7">
        <f t="shared" si="3"/>
        <v>45327</v>
      </c>
    </row>
    <row r="227" spans="1:4">
      <c r="A227" s="40">
        <v>224</v>
      </c>
      <c r="B227" s="40">
        <v>4</v>
      </c>
      <c r="C227" s="6">
        <v>45357</v>
      </c>
      <c r="D227" s="7">
        <f t="shared" si="3"/>
        <v>45328</v>
      </c>
    </row>
    <row r="228" spans="1:4">
      <c r="A228" s="40">
        <v>225</v>
      </c>
      <c r="B228" s="40">
        <v>5</v>
      </c>
      <c r="C228" s="6">
        <v>45358</v>
      </c>
      <c r="D228" s="7">
        <f t="shared" si="3"/>
        <v>45329</v>
      </c>
    </row>
    <row r="229" spans="1:4">
      <c r="A229" s="40">
        <v>226</v>
      </c>
      <c r="B229" s="40">
        <v>8</v>
      </c>
      <c r="C229" s="6">
        <v>45359</v>
      </c>
      <c r="D229" s="7">
        <f t="shared" si="3"/>
        <v>45330</v>
      </c>
    </row>
    <row r="230" spans="1:4">
      <c r="A230" s="40">
        <v>227</v>
      </c>
      <c r="B230" s="40">
        <v>9</v>
      </c>
      <c r="C230" s="6">
        <v>45362</v>
      </c>
      <c r="D230" s="7">
        <f t="shared" si="3"/>
        <v>45331</v>
      </c>
    </row>
    <row r="231" spans="1:4">
      <c r="A231" s="40">
        <v>228</v>
      </c>
      <c r="B231" s="40">
        <v>10</v>
      </c>
      <c r="C231" s="6">
        <v>45363</v>
      </c>
      <c r="D231" s="7">
        <f t="shared" si="3"/>
        <v>45334</v>
      </c>
    </row>
    <row r="232" spans="1:4">
      <c r="A232" s="40">
        <v>229</v>
      </c>
      <c r="B232" s="40">
        <v>11</v>
      </c>
      <c r="C232" s="6">
        <v>45364</v>
      </c>
      <c r="D232" s="7">
        <f t="shared" si="3"/>
        <v>45335</v>
      </c>
    </row>
    <row r="233" spans="1:4">
      <c r="A233" s="40">
        <v>230</v>
      </c>
      <c r="B233" s="40">
        <v>12</v>
      </c>
      <c r="C233" s="6">
        <v>45365</v>
      </c>
      <c r="D233" s="7">
        <f t="shared" si="3"/>
        <v>45336</v>
      </c>
    </row>
    <row r="234" spans="1:4">
      <c r="A234" s="40">
        <v>231</v>
      </c>
      <c r="B234" s="40">
        <v>15</v>
      </c>
      <c r="C234" s="6">
        <v>45366</v>
      </c>
      <c r="D234" s="7">
        <f>C214</f>
        <v>45337</v>
      </c>
    </row>
    <row r="235" spans="1:4">
      <c r="A235" s="40">
        <v>232</v>
      </c>
      <c r="B235" s="40">
        <v>16</v>
      </c>
      <c r="C235" s="6">
        <v>45369</v>
      </c>
      <c r="D235" s="7">
        <f t="shared" si="3"/>
        <v>45338</v>
      </c>
    </row>
    <row r="236" spans="1:4">
      <c r="A236" s="40">
        <v>233</v>
      </c>
      <c r="B236" s="40">
        <v>17</v>
      </c>
      <c r="C236" s="6">
        <v>45370</v>
      </c>
      <c r="D236" s="7">
        <f t="shared" si="3"/>
        <v>45341</v>
      </c>
    </row>
    <row r="237" spans="1:4">
      <c r="A237" s="40">
        <v>234</v>
      </c>
      <c r="B237" s="40">
        <v>18</v>
      </c>
      <c r="C237" s="6">
        <v>45371</v>
      </c>
      <c r="D237" s="7">
        <f t="shared" si="3"/>
        <v>45342</v>
      </c>
    </row>
    <row r="238" spans="1:4">
      <c r="A238" s="40">
        <v>235</v>
      </c>
      <c r="B238" s="40">
        <v>19</v>
      </c>
      <c r="C238" s="6">
        <v>45372</v>
      </c>
      <c r="D238" s="7">
        <f t="shared" si="3"/>
        <v>45343</v>
      </c>
    </row>
    <row r="239" spans="1:4">
      <c r="A239" s="40">
        <v>236</v>
      </c>
      <c r="B239" s="40">
        <v>22</v>
      </c>
      <c r="C239" s="6">
        <v>45373</v>
      </c>
      <c r="D239" s="7">
        <f t="shared" si="3"/>
        <v>45344</v>
      </c>
    </row>
    <row r="240" spans="1:4">
      <c r="A240" s="40">
        <v>237</v>
      </c>
      <c r="B240" s="40">
        <v>23</v>
      </c>
      <c r="C240" s="6">
        <v>45376</v>
      </c>
      <c r="D240" s="7">
        <f t="shared" si="3"/>
        <v>45345</v>
      </c>
    </row>
    <row r="241" spans="1:4">
      <c r="A241" s="40">
        <v>238</v>
      </c>
      <c r="B241" s="40">
        <v>24</v>
      </c>
      <c r="C241" s="6">
        <v>45377</v>
      </c>
      <c r="D241" s="7">
        <f t="shared" si="3"/>
        <v>45348</v>
      </c>
    </row>
    <row r="242" spans="1:4">
      <c r="A242" s="40">
        <v>239</v>
      </c>
      <c r="B242" s="40">
        <v>25</v>
      </c>
      <c r="C242" s="6">
        <v>45378</v>
      </c>
      <c r="D242" s="7">
        <f t="shared" si="3"/>
        <v>45349</v>
      </c>
    </row>
    <row r="243" spans="1:4">
      <c r="A243" s="40">
        <v>240</v>
      </c>
      <c r="B243" s="40">
        <v>26</v>
      </c>
      <c r="C243" s="6">
        <v>45379</v>
      </c>
      <c r="D243" s="7">
        <f t="shared" si="3"/>
        <v>45350</v>
      </c>
    </row>
  </sheetData>
  <autoFilter ref="A3:D3" xr:uid="{CD2C4675-A955-457C-BA3D-2C3D72CB80D8}"/>
  <phoneticPr fontId="18"/>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BFEA3-09C8-42E6-9F76-EB9BF5588E77}">
  <dimension ref="B1:BQ55"/>
  <sheetViews>
    <sheetView view="pageBreakPreview" zoomScaleNormal="100" zoomScaleSheetLayoutView="100" workbookViewId="0">
      <selection activeCell="BQ1" sqref="BQ1"/>
    </sheetView>
  </sheetViews>
  <sheetFormatPr defaultColWidth="1.25" defaultRowHeight="15.75" customHeight="1"/>
  <cols>
    <col min="1" max="16384" width="1.25" style="59"/>
  </cols>
  <sheetData>
    <row r="1" spans="2:69" s="150" customFormat="1" ht="15.75" customHeight="1">
      <c r="BQ1" s="510" t="s">
        <v>292</v>
      </c>
    </row>
    <row r="2" spans="2:69" ht="15.75" customHeight="1">
      <c r="B2" s="59" t="s">
        <v>131</v>
      </c>
    </row>
    <row r="3" spans="2:69" ht="15.75" customHeight="1">
      <c r="B3" s="163" t="s">
        <v>193</v>
      </c>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L3" s="164"/>
      <c r="AM3" s="164"/>
      <c r="AN3" s="164"/>
      <c r="AO3" s="164"/>
      <c r="AP3" s="164"/>
      <c r="AQ3" s="164"/>
      <c r="AR3" s="164"/>
      <c r="AS3" s="164"/>
      <c r="AT3" s="164"/>
      <c r="AU3" s="164"/>
      <c r="AV3" s="164"/>
      <c r="AW3" s="164"/>
      <c r="AX3" s="164"/>
      <c r="AY3" s="164"/>
      <c r="AZ3" s="164"/>
      <c r="BA3" s="164"/>
      <c r="BB3" s="164"/>
      <c r="BC3" s="164"/>
      <c r="BD3" s="164"/>
      <c r="BE3" s="164"/>
      <c r="BF3" s="164"/>
      <c r="BG3" s="164"/>
      <c r="BH3" s="164"/>
      <c r="BI3" s="164"/>
      <c r="BJ3" s="164"/>
      <c r="BK3" s="164"/>
      <c r="BL3" s="164"/>
      <c r="BM3" s="164"/>
      <c r="BN3" s="164"/>
      <c r="BO3" s="164"/>
      <c r="BP3" s="164"/>
    </row>
    <row r="4" spans="2:69" ht="15.75" customHeight="1">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164"/>
      <c r="AL4" s="164"/>
      <c r="AM4" s="164"/>
      <c r="AN4" s="164"/>
      <c r="AO4" s="164"/>
      <c r="AP4" s="164"/>
      <c r="AQ4" s="164"/>
      <c r="AR4" s="164"/>
      <c r="AS4" s="164"/>
      <c r="AT4" s="164"/>
      <c r="AU4" s="164"/>
      <c r="AV4" s="164"/>
      <c r="AW4" s="164"/>
      <c r="AX4" s="164"/>
      <c r="AY4" s="164"/>
      <c r="AZ4" s="164"/>
      <c r="BA4" s="164"/>
      <c r="BB4" s="164"/>
      <c r="BC4" s="164"/>
      <c r="BD4" s="164"/>
      <c r="BE4" s="164"/>
      <c r="BF4" s="164"/>
      <c r="BG4" s="164"/>
      <c r="BH4" s="164"/>
      <c r="BI4" s="164"/>
      <c r="BJ4" s="164"/>
      <c r="BK4" s="164"/>
      <c r="BL4" s="164"/>
      <c r="BM4" s="164"/>
      <c r="BN4" s="164"/>
      <c r="BO4" s="164"/>
      <c r="BP4" s="164"/>
    </row>
    <row r="5" spans="2:69" ht="15.75" customHeight="1">
      <c r="AX5" s="165" t="s">
        <v>132</v>
      </c>
      <c r="AY5" s="165"/>
      <c r="AZ5" s="165"/>
      <c r="BA5" s="165"/>
      <c r="BB5" s="165"/>
      <c r="BC5" s="165"/>
      <c r="BD5" s="165"/>
      <c r="BE5" s="165"/>
      <c r="BF5" s="165"/>
      <c r="BG5" s="165"/>
      <c r="BH5" s="165"/>
      <c r="BI5" s="165"/>
      <c r="BJ5" s="165"/>
      <c r="BK5" s="165"/>
      <c r="BL5" s="165"/>
      <c r="BM5" s="165"/>
      <c r="BN5" s="165"/>
      <c r="BO5" s="165"/>
      <c r="BP5" s="165"/>
    </row>
    <row r="6" spans="2:69" ht="15.75" customHeight="1">
      <c r="F6" s="60" t="s">
        <v>133</v>
      </c>
    </row>
    <row r="7" spans="2:69" ht="15.75" customHeight="1">
      <c r="Y7" s="99" t="s">
        <v>134</v>
      </c>
      <c r="Z7" s="99"/>
      <c r="AA7" s="99"/>
      <c r="AB7" s="99"/>
      <c r="AC7" s="99"/>
      <c r="AD7" s="99"/>
      <c r="AE7" s="99"/>
      <c r="AF7" s="99"/>
      <c r="AG7" s="99"/>
      <c r="AH7" s="99"/>
      <c r="AI7" s="99"/>
      <c r="AJ7" s="99"/>
      <c r="AK7" s="99"/>
      <c r="AL7" s="99"/>
      <c r="AM7" s="99"/>
      <c r="AN7" s="166"/>
      <c r="AO7" s="166"/>
      <c r="AP7" s="166"/>
      <c r="AQ7" s="166"/>
      <c r="AR7" s="166"/>
      <c r="AS7" s="166"/>
      <c r="AT7" s="166"/>
      <c r="AU7" s="166"/>
      <c r="AV7" s="166"/>
      <c r="AW7" s="166"/>
      <c r="AX7" s="166"/>
      <c r="AY7" s="166"/>
      <c r="AZ7" s="166"/>
      <c r="BA7" s="166"/>
      <c r="BB7" s="166"/>
      <c r="BC7" s="166"/>
      <c r="BD7" s="166"/>
      <c r="BE7" s="166"/>
      <c r="BF7" s="166"/>
      <c r="BG7" s="166"/>
      <c r="BH7" s="166"/>
      <c r="BI7" s="166"/>
      <c r="BJ7" s="166"/>
      <c r="BK7" s="166"/>
      <c r="BL7" s="166"/>
      <c r="BM7" s="166"/>
      <c r="BN7" s="166"/>
      <c r="BO7" s="166"/>
    </row>
    <row r="8" spans="2:69" ht="15.75" customHeight="1">
      <c r="Y8" s="100" t="s">
        <v>135</v>
      </c>
      <c r="Z8" s="92"/>
      <c r="AA8" s="92"/>
      <c r="AB8" s="92"/>
      <c r="AC8" s="92"/>
      <c r="AD8" s="92"/>
      <c r="AE8" s="92"/>
      <c r="AF8" s="92"/>
      <c r="AG8" s="92"/>
      <c r="AH8" s="92"/>
      <c r="AI8" s="92"/>
      <c r="AJ8" s="92"/>
      <c r="AK8" s="92"/>
      <c r="AL8" s="92"/>
      <c r="AM8" s="92"/>
      <c r="AN8" s="167"/>
      <c r="AO8" s="167"/>
      <c r="AP8" s="167"/>
      <c r="AQ8" s="167"/>
      <c r="AR8" s="167"/>
      <c r="AS8" s="167"/>
      <c r="AT8" s="167"/>
      <c r="AU8" s="167"/>
      <c r="AV8" s="167"/>
      <c r="AW8" s="167"/>
      <c r="AX8" s="167"/>
      <c r="AY8" s="167"/>
      <c r="AZ8" s="167"/>
      <c r="BA8" s="167"/>
      <c r="BB8" s="167"/>
      <c r="BC8" s="167"/>
      <c r="BD8" s="167"/>
      <c r="BE8" s="167"/>
      <c r="BF8" s="167"/>
      <c r="BG8" s="167"/>
      <c r="BH8" s="167"/>
      <c r="BI8" s="167"/>
      <c r="BJ8" s="167"/>
      <c r="BK8" s="167"/>
      <c r="BL8" s="167"/>
      <c r="BM8" s="167"/>
      <c r="BN8" s="167"/>
      <c r="BO8" s="167"/>
    </row>
    <row r="9" spans="2:69" ht="15.75" customHeight="1">
      <c r="Y9" s="99"/>
      <c r="Z9" s="99"/>
      <c r="AA9" s="99"/>
      <c r="AB9" s="99"/>
      <c r="AC9" s="99"/>
      <c r="AD9" s="99"/>
      <c r="AE9" s="99"/>
      <c r="AF9" s="99"/>
      <c r="AG9" s="99"/>
      <c r="AH9" s="99"/>
      <c r="AI9" s="99"/>
      <c r="AJ9" s="99"/>
      <c r="AK9" s="99"/>
      <c r="AL9" s="99"/>
      <c r="AM9" s="99"/>
      <c r="AN9" s="168"/>
      <c r="AO9" s="168"/>
      <c r="AP9" s="168"/>
      <c r="AQ9" s="168"/>
      <c r="AR9" s="168"/>
      <c r="AS9" s="168"/>
      <c r="AT9" s="168"/>
      <c r="AU9" s="168"/>
      <c r="AV9" s="168"/>
      <c r="AW9" s="168"/>
      <c r="AX9" s="168"/>
      <c r="AY9" s="168"/>
      <c r="AZ9" s="168"/>
      <c r="BA9" s="168"/>
      <c r="BB9" s="168"/>
      <c r="BC9" s="168"/>
      <c r="BD9" s="168"/>
      <c r="BE9" s="168"/>
      <c r="BF9" s="168"/>
      <c r="BG9" s="168"/>
      <c r="BH9" s="168"/>
      <c r="BI9" s="168"/>
      <c r="BJ9" s="168"/>
      <c r="BK9" s="168"/>
      <c r="BL9" s="168"/>
      <c r="BM9" s="168"/>
      <c r="BN9" s="168"/>
      <c r="BO9" s="168"/>
    </row>
    <row r="10" spans="2:69" ht="15.75" customHeight="1">
      <c r="Y10" s="59" t="s">
        <v>136</v>
      </c>
      <c r="AN10" s="167"/>
      <c r="AO10" s="167"/>
      <c r="AP10" s="167"/>
      <c r="AQ10" s="167"/>
      <c r="AR10" s="167"/>
      <c r="AS10" s="167"/>
      <c r="AT10" s="167"/>
      <c r="AU10" s="167"/>
      <c r="AV10" s="167"/>
      <c r="AW10" s="167"/>
      <c r="AX10" s="167"/>
      <c r="AY10" s="167"/>
      <c r="AZ10" s="167"/>
      <c r="BA10" s="167"/>
      <c r="BB10" s="167"/>
      <c r="BC10" s="167"/>
      <c r="BD10" s="167"/>
      <c r="BE10" s="167"/>
      <c r="BF10" s="167"/>
      <c r="BG10" s="167"/>
      <c r="BH10" s="167"/>
      <c r="BI10" s="167"/>
      <c r="BJ10" s="167"/>
      <c r="BK10" s="167"/>
      <c r="BL10" s="167"/>
      <c r="BM10" s="167"/>
      <c r="BN10" s="167"/>
      <c r="BO10" s="167"/>
    </row>
    <row r="11" spans="2:69" ht="15.75" customHeight="1">
      <c r="Y11" s="170" t="s">
        <v>137</v>
      </c>
      <c r="Z11" s="170"/>
      <c r="AA11" s="170"/>
      <c r="AB11" s="170"/>
      <c r="AC11" s="170"/>
      <c r="AD11" s="170"/>
      <c r="AE11" s="170"/>
      <c r="AF11" s="170"/>
      <c r="AG11" s="170"/>
      <c r="AH11" s="170"/>
      <c r="AI11" s="170"/>
      <c r="AJ11" s="170"/>
      <c r="AK11" s="170"/>
      <c r="AL11" s="170"/>
      <c r="AM11" s="170"/>
      <c r="AN11" s="169"/>
      <c r="AO11" s="169"/>
      <c r="AP11" s="169"/>
      <c r="AQ11" s="169"/>
      <c r="AR11" s="169"/>
      <c r="AS11" s="169"/>
      <c r="AT11" s="169"/>
      <c r="AU11" s="169"/>
      <c r="AV11" s="169"/>
      <c r="AW11" s="169"/>
      <c r="AX11" s="169"/>
      <c r="AY11" s="169"/>
      <c r="AZ11" s="169"/>
      <c r="BA11" s="169"/>
      <c r="BB11" s="169"/>
      <c r="BC11" s="169"/>
      <c r="BD11" s="169"/>
      <c r="BE11" s="169"/>
      <c r="BF11" s="169"/>
      <c r="BG11" s="169"/>
      <c r="BH11" s="169"/>
      <c r="BI11" s="169"/>
      <c r="BJ11" s="169"/>
      <c r="BK11" s="169"/>
      <c r="BL11" s="169"/>
      <c r="BM11" s="169"/>
      <c r="BN11" s="169"/>
      <c r="BO11" s="169"/>
    </row>
    <row r="12" spans="2:69" ht="15.75" customHeight="1">
      <c r="Y12" s="170"/>
      <c r="Z12" s="170"/>
      <c r="AA12" s="170"/>
      <c r="AB12" s="170"/>
      <c r="AC12" s="170"/>
      <c r="AD12" s="170"/>
      <c r="AE12" s="170"/>
      <c r="AF12" s="170"/>
      <c r="AG12" s="170"/>
      <c r="AH12" s="170"/>
      <c r="AI12" s="170"/>
      <c r="AJ12" s="170"/>
      <c r="AK12" s="170"/>
      <c r="AL12" s="170"/>
      <c r="AM12" s="170"/>
      <c r="AN12" s="168"/>
      <c r="AO12" s="168"/>
      <c r="AP12" s="168"/>
      <c r="AQ12" s="168"/>
      <c r="AR12" s="168"/>
      <c r="AS12" s="168"/>
      <c r="AT12" s="168"/>
      <c r="AU12" s="168"/>
      <c r="AV12" s="168"/>
      <c r="AW12" s="168"/>
      <c r="AX12" s="168"/>
      <c r="AY12" s="168"/>
      <c r="AZ12" s="168"/>
      <c r="BA12" s="168"/>
      <c r="BB12" s="168"/>
      <c r="BC12" s="168"/>
      <c r="BD12" s="168"/>
      <c r="BE12" s="168"/>
      <c r="BF12" s="168"/>
      <c r="BG12" s="168"/>
      <c r="BH12" s="168"/>
      <c r="BI12" s="168"/>
      <c r="BJ12" s="168"/>
      <c r="BK12" s="168"/>
      <c r="BL12" s="168"/>
      <c r="BM12" s="168"/>
      <c r="BN12" s="168"/>
      <c r="BO12" s="168"/>
    </row>
    <row r="13" spans="2:69" ht="15.75" customHeight="1">
      <c r="Y13" s="101" t="s">
        <v>138</v>
      </c>
      <c r="Z13" s="101"/>
      <c r="AA13" s="101"/>
      <c r="AB13" s="101"/>
      <c r="AC13" s="101"/>
      <c r="AD13" s="101"/>
      <c r="AE13" s="101"/>
      <c r="AF13" s="101"/>
      <c r="AG13" s="101"/>
      <c r="AH13" s="101"/>
      <c r="AI13" s="101"/>
      <c r="AJ13" s="101"/>
      <c r="AK13" s="101"/>
      <c r="AL13" s="101"/>
      <c r="AM13" s="101"/>
      <c r="AN13" s="161"/>
      <c r="AO13" s="161"/>
      <c r="AP13" s="161"/>
      <c r="AQ13" s="161"/>
      <c r="AR13" s="161"/>
      <c r="AS13" s="161"/>
      <c r="AT13" s="161"/>
      <c r="AU13" s="161"/>
      <c r="AV13" s="161"/>
      <c r="AW13" s="161"/>
      <c r="AX13" s="161"/>
      <c r="AY13" s="161"/>
      <c r="AZ13" s="161"/>
      <c r="BA13" s="161"/>
      <c r="BB13" s="161"/>
      <c r="BC13" s="161"/>
      <c r="BD13" s="161"/>
      <c r="BE13" s="161"/>
      <c r="BF13" s="161"/>
      <c r="BG13" s="161"/>
      <c r="BH13" s="161"/>
      <c r="BI13" s="161"/>
      <c r="BJ13" s="161"/>
      <c r="BK13" s="161"/>
      <c r="BL13" s="161"/>
      <c r="BM13" s="161"/>
      <c r="BN13" s="161"/>
      <c r="BO13" s="161"/>
    </row>
    <row r="14" spans="2:69" ht="15.75" customHeight="1">
      <c r="Y14" s="101" t="s">
        <v>139</v>
      </c>
      <c r="Z14" s="101"/>
      <c r="AA14" s="101"/>
      <c r="AB14" s="101"/>
      <c r="AC14" s="101"/>
      <c r="AD14" s="101"/>
      <c r="AE14" s="101"/>
      <c r="AF14" s="101"/>
      <c r="AG14" s="101"/>
      <c r="AH14" s="101"/>
      <c r="AI14" s="101"/>
      <c r="AJ14" s="101"/>
      <c r="AK14" s="101"/>
      <c r="AL14" s="101"/>
      <c r="AM14" s="101"/>
      <c r="AN14" s="161"/>
      <c r="AO14" s="161"/>
      <c r="AP14" s="161"/>
      <c r="AQ14" s="161"/>
      <c r="AR14" s="161"/>
      <c r="AS14" s="161"/>
      <c r="AT14" s="161"/>
      <c r="AU14" s="161"/>
      <c r="AV14" s="161"/>
      <c r="AW14" s="161"/>
      <c r="AX14" s="161"/>
      <c r="AY14" s="161"/>
      <c r="AZ14" s="161"/>
      <c r="BA14" s="161"/>
      <c r="BB14" s="161"/>
      <c r="BC14" s="161"/>
      <c r="BD14" s="161"/>
      <c r="BE14" s="161"/>
      <c r="BF14" s="161"/>
      <c r="BG14" s="161"/>
      <c r="BH14" s="161"/>
      <c r="BI14" s="161"/>
      <c r="BJ14" s="161"/>
      <c r="BK14" s="161"/>
      <c r="BL14" s="161"/>
      <c r="BM14" s="161"/>
      <c r="BN14" s="161"/>
      <c r="BO14" s="161"/>
    </row>
    <row r="15" spans="2:69" ht="15.75" customHeight="1">
      <c r="Y15" s="59" t="s">
        <v>140</v>
      </c>
      <c r="AN15" s="161"/>
      <c r="AO15" s="161"/>
      <c r="AP15" s="161"/>
      <c r="AQ15" s="161"/>
      <c r="AR15" s="161"/>
      <c r="AS15" s="161"/>
      <c r="AT15" s="161"/>
      <c r="AU15" s="161"/>
      <c r="AV15" s="161"/>
      <c r="AW15" s="161"/>
      <c r="AX15" s="161"/>
      <c r="AY15" s="161"/>
      <c r="AZ15" s="161"/>
      <c r="BA15" s="161"/>
      <c r="BB15" s="161"/>
      <c r="BC15" s="161"/>
      <c r="BD15" s="161"/>
      <c r="BE15" s="161"/>
      <c r="BF15" s="161"/>
      <c r="BG15" s="161"/>
      <c r="BH15" s="161"/>
      <c r="BI15" s="161"/>
      <c r="BJ15" s="161"/>
      <c r="BK15" s="161"/>
      <c r="BL15" s="161"/>
      <c r="BM15" s="161"/>
      <c r="BN15" s="161"/>
      <c r="BO15" s="161"/>
    </row>
    <row r="16" spans="2:69" ht="15.75" customHeight="1">
      <c r="Y16" s="101" t="s">
        <v>141</v>
      </c>
      <c r="Z16" s="101"/>
      <c r="AA16" s="101"/>
      <c r="AB16" s="101"/>
      <c r="AC16" s="101"/>
      <c r="AD16" s="101"/>
      <c r="AE16" s="101"/>
      <c r="AF16" s="101"/>
      <c r="AG16" s="101"/>
      <c r="AH16" s="101"/>
      <c r="AI16" s="101"/>
      <c r="AJ16" s="101"/>
      <c r="AK16" s="101"/>
      <c r="AL16" s="101"/>
      <c r="AM16" s="10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1"/>
    </row>
    <row r="17" spans="2:68" ht="8.25" customHeight="1"/>
    <row r="18" spans="2:68" s="61" customFormat="1" ht="6" customHeight="1">
      <c r="B18" s="162" t="s">
        <v>218</v>
      </c>
      <c r="C18" s="162"/>
      <c r="D18" s="162"/>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2"/>
      <c r="BA18" s="162"/>
      <c r="BB18" s="162"/>
      <c r="BC18" s="162"/>
      <c r="BD18" s="162"/>
      <c r="BE18" s="162"/>
      <c r="BF18" s="162"/>
      <c r="BG18" s="162"/>
      <c r="BH18" s="162"/>
      <c r="BI18" s="162"/>
      <c r="BJ18" s="162"/>
      <c r="BK18" s="162"/>
      <c r="BL18" s="162"/>
      <c r="BM18" s="162"/>
      <c r="BN18" s="162"/>
      <c r="BO18" s="162"/>
      <c r="BP18" s="162"/>
    </row>
    <row r="19" spans="2:68" s="61" customFormat="1" ht="15.75" customHeight="1">
      <c r="B19" s="162"/>
      <c r="C19" s="162"/>
      <c r="D19" s="162"/>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2"/>
      <c r="BA19" s="162"/>
      <c r="BB19" s="162"/>
      <c r="BC19" s="162"/>
      <c r="BD19" s="162"/>
      <c r="BE19" s="162"/>
      <c r="BF19" s="162"/>
      <c r="BG19" s="162"/>
      <c r="BH19" s="162"/>
      <c r="BI19" s="162"/>
      <c r="BJ19" s="162"/>
      <c r="BK19" s="162"/>
      <c r="BL19" s="162"/>
      <c r="BM19" s="162"/>
      <c r="BN19" s="162"/>
      <c r="BO19" s="162"/>
      <c r="BP19" s="162"/>
    </row>
    <row r="20" spans="2:68" ht="15.75" customHeight="1">
      <c r="B20" s="162"/>
      <c r="C20" s="162"/>
      <c r="D20" s="162"/>
      <c r="E20" s="162"/>
      <c r="F20" s="162"/>
      <c r="G20" s="162"/>
      <c r="H20" s="162"/>
      <c r="I20" s="162"/>
      <c r="J20" s="162"/>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2"/>
      <c r="BA20" s="162"/>
      <c r="BB20" s="162"/>
      <c r="BC20" s="162"/>
      <c r="BD20" s="162"/>
      <c r="BE20" s="162"/>
      <c r="BF20" s="162"/>
      <c r="BG20" s="162"/>
      <c r="BH20" s="162"/>
      <c r="BI20" s="162"/>
      <c r="BJ20" s="162"/>
      <c r="BK20" s="162"/>
      <c r="BL20" s="162"/>
      <c r="BM20" s="162"/>
      <c r="BN20" s="162"/>
      <c r="BO20" s="162"/>
      <c r="BP20" s="162"/>
    </row>
    <row r="21" spans="2:68" ht="15.75" customHeight="1">
      <c r="B21" s="162"/>
      <c r="C21" s="162"/>
      <c r="D21" s="162"/>
      <c r="E21" s="162"/>
      <c r="F21" s="162"/>
      <c r="G21" s="162"/>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2"/>
      <c r="BA21" s="162"/>
      <c r="BB21" s="162"/>
      <c r="BC21" s="162"/>
      <c r="BD21" s="162"/>
      <c r="BE21" s="162"/>
      <c r="BF21" s="162"/>
      <c r="BG21" s="162"/>
      <c r="BH21" s="162"/>
      <c r="BI21" s="162"/>
      <c r="BJ21" s="162"/>
      <c r="BK21" s="162"/>
      <c r="BL21" s="162"/>
      <c r="BM21" s="162"/>
      <c r="BN21" s="162"/>
      <c r="BO21" s="162"/>
      <c r="BP21" s="162"/>
    </row>
    <row r="22" spans="2:68" s="119" customFormat="1" ht="15.75" customHeight="1">
      <c r="B22" s="160" t="s">
        <v>144</v>
      </c>
      <c r="C22" s="160"/>
      <c r="D22" s="160"/>
      <c r="E22" s="160"/>
      <c r="F22" s="160"/>
      <c r="G22" s="160"/>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160"/>
      <c r="AJ22" s="160"/>
      <c r="AK22" s="160"/>
      <c r="AL22" s="160"/>
      <c r="AM22" s="160"/>
      <c r="AN22" s="160"/>
      <c r="AO22" s="160"/>
      <c r="AP22" s="160"/>
      <c r="AQ22" s="160"/>
      <c r="AR22" s="160"/>
      <c r="AS22" s="160"/>
      <c r="AT22" s="160"/>
      <c r="AU22" s="160"/>
      <c r="AV22" s="160"/>
      <c r="AW22" s="160"/>
      <c r="AX22" s="160"/>
      <c r="AY22" s="160"/>
      <c r="AZ22" s="160"/>
      <c r="BA22" s="160"/>
      <c r="BB22" s="160"/>
      <c r="BC22" s="160"/>
      <c r="BD22" s="160"/>
      <c r="BE22" s="160"/>
      <c r="BF22" s="160"/>
      <c r="BG22" s="160"/>
      <c r="BH22" s="160"/>
      <c r="BI22" s="160"/>
      <c r="BJ22" s="160"/>
      <c r="BK22" s="160"/>
      <c r="BL22" s="160"/>
      <c r="BM22" s="160"/>
      <c r="BN22" s="160"/>
      <c r="BO22" s="160"/>
      <c r="BP22" s="160"/>
    </row>
    <row r="23" spans="2:68" s="119" customFormat="1" ht="15.75" customHeight="1">
      <c r="B23" s="119" t="s">
        <v>238</v>
      </c>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117"/>
      <c r="AM23" s="117"/>
      <c r="AN23" s="117"/>
      <c r="AO23" s="117"/>
      <c r="AP23" s="117"/>
      <c r="AQ23" s="117"/>
      <c r="AR23" s="117"/>
      <c r="AS23" s="117"/>
      <c r="AT23" s="117"/>
      <c r="AU23" s="117"/>
      <c r="AV23" s="117"/>
      <c r="AW23" s="117"/>
      <c r="AX23" s="117"/>
      <c r="AY23" s="117"/>
      <c r="AZ23" s="117"/>
      <c r="BA23" s="117"/>
      <c r="BB23" s="117"/>
      <c r="BC23" s="117"/>
      <c r="BD23" s="117"/>
      <c r="BE23" s="117"/>
      <c r="BF23" s="117"/>
      <c r="BG23" s="117"/>
      <c r="BH23" s="117"/>
      <c r="BI23" s="117"/>
      <c r="BJ23" s="117"/>
      <c r="BK23" s="117"/>
      <c r="BL23" s="117"/>
      <c r="BM23" s="117"/>
      <c r="BN23" s="117"/>
      <c r="BO23" s="117"/>
      <c r="BP23" s="117"/>
    </row>
    <row r="24" spans="2:68" ht="15.75" customHeight="1">
      <c r="D24" s="171" t="s">
        <v>142</v>
      </c>
      <c r="E24" s="172"/>
      <c r="F24" s="172"/>
      <c r="G24" s="172"/>
      <c r="H24" s="172"/>
      <c r="I24" s="172"/>
      <c r="J24" s="172"/>
      <c r="K24" s="172"/>
      <c r="L24" s="173"/>
      <c r="M24" s="177"/>
      <c r="N24" s="178"/>
      <c r="O24" s="178"/>
      <c r="P24" s="178"/>
      <c r="Q24" s="178"/>
      <c r="R24" s="178"/>
      <c r="S24" s="178"/>
      <c r="T24" s="178"/>
      <c r="U24" s="178"/>
      <c r="V24" s="178"/>
      <c r="W24" s="178"/>
      <c r="X24" s="178"/>
      <c r="Y24" s="178"/>
      <c r="Z24" s="178"/>
      <c r="AA24" s="178"/>
      <c r="AB24" s="178"/>
      <c r="AC24" s="178"/>
      <c r="AD24" s="178"/>
      <c r="AE24" s="178"/>
      <c r="AF24" s="178"/>
      <c r="AG24" s="178"/>
      <c r="AH24" s="178"/>
      <c r="AI24" s="181" t="s">
        <v>143</v>
      </c>
      <c r="AJ24" s="181"/>
      <c r="AK24" s="182"/>
      <c r="AL24" s="185"/>
      <c r="AM24" s="186"/>
      <c r="AN24" s="186"/>
      <c r="AO24" s="186"/>
      <c r="AP24" s="186"/>
      <c r="AQ24" s="186"/>
      <c r="AR24" s="186"/>
      <c r="AS24" s="186"/>
      <c r="AT24" s="186"/>
      <c r="AU24" s="186"/>
      <c r="AV24" s="186"/>
      <c r="AW24" s="186"/>
      <c r="AX24" s="186"/>
      <c r="AY24" s="186"/>
      <c r="AZ24" s="186"/>
      <c r="BA24" s="186"/>
      <c r="BB24" s="186"/>
      <c r="BC24" s="186"/>
      <c r="BD24" s="186"/>
      <c r="BE24" s="186"/>
      <c r="BF24" s="186"/>
      <c r="BG24" s="186"/>
      <c r="BH24" s="186"/>
      <c r="BI24" s="186"/>
      <c r="BJ24" s="186"/>
      <c r="BK24" s="186"/>
      <c r="BL24" s="186"/>
      <c r="BM24" s="186"/>
      <c r="BN24" s="186"/>
      <c r="BO24" s="186"/>
    </row>
    <row r="25" spans="2:68" ht="15.75" customHeight="1">
      <c r="D25" s="174"/>
      <c r="E25" s="175"/>
      <c r="F25" s="175"/>
      <c r="G25" s="175"/>
      <c r="H25" s="175"/>
      <c r="I25" s="175"/>
      <c r="J25" s="175"/>
      <c r="K25" s="175"/>
      <c r="L25" s="176"/>
      <c r="M25" s="179"/>
      <c r="N25" s="180"/>
      <c r="O25" s="180"/>
      <c r="P25" s="180"/>
      <c r="Q25" s="180"/>
      <c r="R25" s="180"/>
      <c r="S25" s="180"/>
      <c r="T25" s="180"/>
      <c r="U25" s="180"/>
      <c r="V25" s="180"/>
      <c r="W25" s="180"/>
      <c r="X25" s="180"/>
      <c r="Y25" s="180"/>
      <c r="Z25" s="180"/>
      <c r="AA25" s="180"/>
      <c r="AB25" s="180"/>
      <c r="AC25" s="180"/>
      <c r="AD25" s="180"/>
      <c r="AE25" s="180"/>
      <c r="AF25" s="180"/>
      <c r="AG25" s="180"/>
      <c r="AH25" s="180"/>
      <c r="AI25" s="183"/>
      <c r="AJ25" s="183"/>
      <c r="AK25" s="184"/>
      <c r="AL25" s="185"/>
      <c r="AM25" s="186"/>
      <c r="AN25" s="186"/>
      <c r="AO25" s="186"/>
      <c r="AP25" s="186"/>
      <c r="AQ25" s="186"/>
      <c r="AR25" s="186"/>
      <c r="AS25" s="186"/>
      <c r="AT25" s="186"/>
      <c r="AU25" s="186"/>
      <c r="AV25" s="186"/>
      <c r="AW25" s="186"/>
      <c r="AX25" s="186"/>
      <c r="AY25" s="186"/>
      <c r="AZ25" s="186"/>
      <c r="BA25" s="186"/>
      <c r="BB25" s="186"/>
      <c r="BC25" s="186"/>
      <c r="BD25" s="186"/>
      <c r="BE25" s="186"/>
      <c r="BF25" s="186"/>
      <c r="BG25" s="186"/>
      <c r="BH25" s="186"/>
      <c r="BI25" s="186"/>
      <c r="BJ25" s="186"/>
      <c r="BK25" s="186"/>
      <c r="BL25" s="186"/>
      <c r="BM25" s="186"/>
      <c r="BN25" s="186"/>
      <c r="BO25" s="186"/>
    </row>
    <row r="26" spans="2:68" s="119" customFormat="1" ht="15.75" customHeight="1">
      <c r="B26" s="119" t="s">
        <v>239</v>
      </c>
      <c r="C26" s="120"/>
      <c r="D26" s="120"/>
      <c r="E26" s="120"/>
      <c r="F26" s="120"/>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row>
    <row r="27" spans="2:68" ht="15.75" customHeight="1">
      <c r="D27" s="190" t="s">
        <v>217</v>
      </c>
      <c r="E27" s="191"/>
      <c r="F27" s="191"/>
      <c r="G27" s="191"/>
      <c r="H27" s="191"/>
      <c r="I27" s="191"/>
      <c r="J27" s="191"/>
      <c r="K27" s="191"/>
      <c r="L27" s="191"/>
      <c r="M27" s="191"/>
      <c r="N27" s="191"/>
      <c r="O27" s="191"/>
      <c r="P27" s="191"/>
      <c r="Q27" s="191"/>
      <c r="R27" s="191"/>
      <c r="S27" s="191"/>
      <c r="T27" s="191"/>
      <c r="U27" s="191"/>
      <c r="V27" s="191"/>
      <c r="W27" s="191"/>
      <c r="X27" s="191"/>
      <c r="Y27" s="191"/>
      <c r="Z27" s="191"/>
      <c r="AA27" s="191"/>
      <c r="AB27" s="191"/>
      <c r="AC27" s="191"/>
      <c r="AD27" s="191"/>
      <c r="AE27" s="191"/>
      <c r="AF27" s="191"/>
      <c r="AG27" s="191"/>
      <c r="AH27" s="191"/>
      <c r="AI27" s="191"/>
      <c r="AJ27" s="191"/>
      <c r="AK27" s="191"/>
      <c r="AL27" s="191"/>
      <c r="AM27" s="191"/>
      <c r="AN27" s="191"/>
      <c r="AO27" s="191"/>
      <c r="AP27" s="191"/>
      <c r="AQ27" s="191"/>
      <c r="AR27" s="191"/>
      <c r="AS27" s="191"/>
      <c r="AT27" s="191"/>
      <c r="AU27" s="191"/>
      <c r="AV27" s="191"/>
      <c r="AW27" s="191"/>
      <c r="AX27" s="191"/>
      <c r="AY27" s="191"/>
      <c r="AZ27" s="191"/>
      <c r="BA27" s="191"/>
      <c r="BB27" s="191"/>
      <c r="BC27" s="191"/>
      <c r="BD27" s="191"/>
      <c r="BE27" s="191"/>
      <c r="BF27" s="192"/>
      <c r="BG27" s="188" t="s">
        <v>192</v>
      </c>
      <c r="BH27" s="188"/>
      <c r="BI27" s="188"/>
      <c r="BJ27" s="188"/>
      <c r="BK27" s="188"/>
      <c r="BL27" s="188"/>
      <c r="BM27" s="188"/>
      <c r="BN27" s="188"/>
    </row>
    <row r="28" spans="2:68" ht="15.75" customHeight="1">
      <c r="D28" s="195" t="s">
        <v>259</v>
      </c>
      <c r="E28" s="196"/>
      <c r="F28" s="196"/>
      <c r="G28" s="196"/>
      <c r="H28" s="196"/>
      <c r="I28" s="196"/>
      <c r="J28" s="196"/>
      <c r="K28" s="196"/>
      <c r="L28" s="196"/>
      <c r="M28" s="196"/>
      <c r="N28" s="196"/>
      <c r="O28" s="196"/>
      <c r="P28" s="196"/>
      <c r="Q28" s="196"/>
      <c r="R28" s="196"/>
      <c r="S28" s="197"/>
      <c r="T28" s="197"/>
      <c r="U28" s="197"/>
      <c r="V28" s="197"/>
      <c r="W28" s="197"/>
      <c r="X28" s="197"/>
      <c r="Y28" s="197"/>
      <c r="Z28" s="197"/>
      <c r="AA28" s="197"/>
      <c r="AB28" s="197"/>
      <c r="AC28" s="197"/>
      <c r="AD28" s="197"/>
      <c r="AE28" s="197"/>
      <c r="AF28" s="197"/>
      <c r="AG28" s="197"/>
      <c r="AH28" s="197"/>
      <c r="AI28" s="127"/>
      <c r="AJ28" s="127"/>
      <c r="AK28" s="127"/>
      <c r="AL28" s="127"/>
      <c r="AM28" s="127"/>
      <c r="AN28" s="127"/>
      <c r="AO28" s="127"/>
      <c r="AP28" s="127"/>
      <c r="AQ28" s="127"/>
      <c r="AR28" s="127"/>
      <c r="AS28" s="127"/>
      <c r="AT28" s="127"/>
      <c r="AU28" s="127"/>
      <c r="AV28" s="127"/>
      <c r="AW28" s="127"/>
      <c r="AX28" s="127"/>
      <c r="AY28" s="127"/>
      <c r="AZ28" s="127"/>
      <c r="BA28" s="127"/>
      <c r="BB28" s="127"/>
      <c r="BC28" s="127"/>
      <c r="BD28" s="127"/>
      <c r="BE28" s="127"/>
      <c r="BF28" s="123"/>
      <c r="BG28" s="188" t="s">
        <v>289</v>
      </c>
      <c r="BH28" s="188"/>
      <c r="BI28" s="188"/>
      <c r="BJ28" s="188"/>
      <c r="BK28" s="188"/>
      <c r="BL28" s="188"/>
      <c r="BM28" s="188"/>
      <c r="BN28" s="188"/>
    </row>
    <row r="29" spans="2:68" ht="15.75" customHeight="1">
      <c r="D29" s="139" t="s">
        <v>183</v>
      </c>
      <c r="E29" s="140"/>
      <c r="F29" s="140"/>
      <c r="G29" s="140"/>
      <c r="H29" s="140"/>
      <c r="I29" s="140"/>
      <c r="J29" s="140"/>
      <c r="K29" s="140"/>
      <c r="L29" s="140"/>
      <c r="M29" s="140"/>
      <c r="N29" s="140"/>
      <c r="O29" s="140"/>
      <c r="P29" s="140"/>
      <c r="Q29" s="140"/>
      <c r="R29" s="140"/>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5"/>
      <c r="BG29" s="188" t="s">
        <v>191</v>
      </c>
      <c r="BH29" s="188"/>
      <c r="BI29" s="188"/>
      <c r="BJ29" s="188"/>
      <c r="BK29" s="188"/>
      <c r="BL29" s="188"/>
      <c r="BM29" s="188"/>
      <c r="BN29" s="188"/>
    </row>
    <row r="30" spans="2:68" ht="15.75" customHeight="1">
      <c r="D30" s="138" t="s">
        <v>184</v>
      </c>
      <c r="E30" s="141"/>
      <c r="F30" s="141"/>
      <c r="G30" s="141"/>
      <c r="H30" s="141"/>
      <c r="I30" s="141"/>
      <c r="J30" s="141"/>
      <c r="K30" s="141"/>
      <c r="L30" s="141"/>
      <c r="M30" s="141"/>
      <c r="N30" s="141"/>
      <c r="O30" s="141"/>
      <c r="P30" s="141"/>
      <c r="Q30" s="141"/>
      <c r="R30" s="141"/>
      <c r="S30" s="101"/>
      <c r="T30" s="101"/>
      <c r="U30" s="101"/>
      <c r="V30" s="101"/>
      <c r="W30" s="101"/>
      <c r="X30" s="189" t="s">
        <v>145</v>
      </c>
      <c r="Y30" s="189"/>
      <c r="Z30" s="189"/>
      <c r="AA30" s="189"/>
      <c r="AB30" s="189"/>
      <c r="AC30" s="189"/>
      <c r="AD30" s="189"/>
      <c r="AE30" s="189"/>
      <c r="AF30" s="189"/>
      <c r="AG30" s="189"/>
      <c r="AH30" s="189"/>
      <c r="AI30" s="189"/>
      <c r="AJ30" s="189"/>
      <c r="AK30" s="189"/>
      <c r="AL30" s="189"/>
      <c r="AM30" s="189"/>
      <c r="AN30" s="189"/>
      <c r="AO30" s="189"/>
      <c r="AP30" s="189"/>
      <c r="AQ30" s="189"/>
      <c r="AR30" s="189"/>
      <c r="AS30" s="189"/>
      <c r="AT30" s="189"/>
      <c r="AU30" s="189"/>
      <c r="AV30" s="189"/>
      <c r="AW30" s="189"/>
      <c r="AX30" s="189"/>
      <c r="AY30" s="189"/>
      <c r="AZ30" s="189"/>
      <c r="BA30" s="189"/>
      <c r="BB30" s="189"/>
      <c r="BC30" s="189"/>
      <c r="BD30" s="189"/>
      <c r="BE30" s="189"/>
      <c r="BF30" s="123"/>
      <c r="BG30" s="188" t="s">
        <v>191</v>
      </c>
      <c r="BH30" s="188"/>
      <c r="BI30" s="188"/>
      <c r="BJ30" s="188"/>
      <c r="BK30" s="188"/>
      <c r="BL30" s="188"/>
      <c r="BM30" s="188"/>
      <c r="BN30" s="188"/>
    </row>
    <row r="31" spans="2:68" ht="15.75" customHeight="1">
      <c r="D31" s="139" t="s">
        <v>185</v>
      </c>
      <c r="E31" s="140"/>
      <c r="F31" s="140"/>
      <c r="G31" s="140"/>
      <c r="H31" s="140"/>
      <c r="I31" s="140"/>
      <c r="J31" s="140"/>
      <c r="K31" s="140"/>
      <c r="L31" s="140"/>
      <c r="M31" s="140"/>
      <c r="N31" s="140"/>
      <c r="O31" s="140"/>
      <c r="P31" s="140"/>
      <c r="Q31" s="140"/>
      <c r="R31" s="140"/>
      <c r="S31" s="124"/>
      <c r="T31" s="124"/>
      <c r="U31" s="124"/>
      <c r="V31" s="124"/>
      <c r="W31" s="124"/>
      <c r="X31" s="124"/>
      <c r="Y31" s="124"/>
      <c r="Z31" s="124"/>
      <c r="AA31" s="124"/>
      <c r="AB31" s="124"/>
      <c r="AC31" s="124"/>
      <c r="AD31" s="124"/>
      <c r="AE31" s="124"/>
      <c r="AF31" s="124"/>
      <c r="AG31" s="124"/>
      <c r="AH31" s="124"/>
      <c r="AI31" s="124"/>
      <c r="AJ31" s="124"/>
      <c r="AK31" s="124"/>
      <c r="AL31" s="124"/>
      <c r="AM31" s="124"/>
      <c r="AN31" s="124"/>
      <c r="AO31" s="124"/>
      <c r="AP31" s="124"/>
      <c r="AQ31" s="124"/>
      <c r="AR31" s="124"/>
      <c r="AS31" s="124"/>
      <c r="AT31" s="124"/>
      <c r="AU31" s="124"/>
      <c r="AV31" s="124"/>
      <c r="AW31" s="124"/>
      <c r="AX31" s="124"/>
      <c r="AY31" s="124"/>
      <c r="AZ31" s="124"/>
      <c r="BA31" s="124"/>
      <c r="BB31" s="124"/>
      <c r="BC31" s="124"/>
      <c r="BD31" s="124"/>
      <c r="BE31" s="124"/>
      <c r="BF31" s="125"/>
      <c r="BG31" s="188" t="s">
        <v>191</v>
      </c>
      <c r="BH31" s="188"/>
      <c r="BI31" s="188"/>
      <c r="BJ31" s="188"/>
      <c r="BK31" s="188"/>
      <c r="BL31" s="188"/>
      <c r="BM31" s="188"/>
      <c r="BN31" s="188"/>
    </row>
    <row r="32" spans="2:68" ht="15.75" customHeight="1">
      <c r="D32" s="138" t="s">
        <v>186</v>
      </c>
      <c r="E32" s="141"/>
      <c r="F32" s="141"/>
      <c r="G32" s="141"/>
      <c r="H32" s="141"/>
      <c r="I32" s="141"/>
      <c r="J32" s="141"/>
      <c r="K32" s="141"/>
      <c r="L32" s="141"/>
      <c r="M32" s="141"/>
      <c r="N32" s="141"/>
      <c r="O32" s="141"/>
      <c r="P32" s="141"/>
      <c r="Q32" s="141"/>
      <c r="R32" s="14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23"/>
      <c r="BG32" s="188" t="s">
        <v>191</v>
      </c>
      <c r="BH32" s="188"/>
      <c r="BI32" s="188"/>
      <c r="BJ32" s="188"/>
      <c r="BK32" s="188"/>
      <c r="BL32" s="188"/>
      <c r="BM32" s="188"/>
      <c r="BN32" s="188"/>
    </row>
    <row r="33" spans="2:68" ht="15.75" customHeight="1">
      <c r="D33" s="139" t="s">
        <v>241</v>
      </c>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4"/>
      <c r="BC33" s="124"/>
      <c r="BD33" s="124"/>
      <c r="BE33" s="124"/>
      <c r="BF33" s="125"/>
      <c r="BG33" s="188" t="s">
        <v>191</v>
      </c>
      <c r="BH33" s="188"/>
      <c r="BI33" s="188"/>
      <c r="BJ33" s="188"/>
      <c r="BK33" s="188"/>
      <c r="BL33" s="188"/>
      <c r="BM33" s="188"/>
      <c r="BN33" s="188"/>
    </row>
    <row r="34" spans="2:68" ht="15.75" customHeight="1">
      <c r="D34" s="138" t="s">
        <v>187</v>
      </c>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23"/>
      <c r="BG34" s="188" t="s">
        <v>289</v>
      </c>
      <c r="BH34" s="188"/>
      <c r="BI34" s="188"/>
      <c r="BJ34" s="188"/>
      <c r="BK34" s="188"/>
      <c r="BL34" s="188"/>
      <c r="BM34" s="188"/>
      <c r="BN34" s="188"/>
    </row>
    <row r="35" spans="2:68" ht="15.75" customHeight="1">
      <c r="D35" s="139" t="s">
        <v>188</v>
      </c>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124"/>
      <c r="BA35" s="124"/>
      <c r="BB35" s="124"/>
      <c r="BC35" s="124"/>
      <c r="BD35" s="124"/>
      <c r="BE35" s="124"/>
      <c r="BF35" s="125"/>
      <c r="BG35" s="188" t="s">
        <v>289</v>
      </c>
      <c r="BH35" s="188"/>
      <c r="BI35" s="188"/>
      <c r="BJ35" s="188"/>
      <c r="BK35" s="188"/>
      <c r="BL35" s="188"/>
      <c r="BM35" s="188"/>
      <c r="BN35" s="188"/>
    </row>
    <row r="36" spans="2:68" ht="15.75" customHeight="1">
      <c r="D36" s="138" t="s">
        <v>189</v>
      </c>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23"/>
      <c r="BG36" s="188" t="s">
        <v>289</v>
      </c>
      <c r="BH36" s="188"/>
      <c r="BI36" s="188"/>
      <c r="BJ36" s="188"/>
      <c r="BK36" s="188"/>
      <c r="BL36" s="188"/>
      <c r="BM36" s="188"/>
      <c r="BN36" s="188"/>
    </row>
    <row r="37" spans="2:68" ht="15.75" customHeight="1">
      <c r="D37" s="62" t="s">
        <v>146</v>
      </c>
      <c r="J37" s="62" t="s">
        <v>190</v>
      </c>
    </row>
    <row r="38" spans="2:68" ht="15.75" customHeight="1">
      <c r="D38" s="62" t="s">
        <v>147</v>
      </c>
      <c r="J38" s="62" t="s">
        <v>256</v>
      </c>
    </row>
    <row r="39" spans="2:68" ht="15.75" customHeight="1">
      <c r="D39" s="193" t="s">
        <v>148</v>
      </c>
      <c r="E39" s="194"/>
      <c r="F39" s="194"/>
      <c r="G39" s="194"/>
      <c r="H39" s="194"/>
      <c r="J39" s="187" t="s">
        <v>242</v>
      </c>
      <c r="K39" s="187"/>
      <c r="L39" s="187"/>
      <c r="M39" s="187"/>
      <c r="N39" s="187"/>
      <c r="O39" s="187"/>
      <c r="P39" s="187"/>
      <c r="Q39" s="187"/>
      <c r="R39" s="187"/>
      <c r="S39" s="187"/>
      <c r="T39" s="187"/>
      <c r="U39" s="187"/>
      <c r="V39" s="187"/>
      <c r="W39" s="187"/>
      <c r="X39" s="187"/>
      <c r="Y39" s="187"/>
      <c r="Z39" s="187"/>
      <c r="AA39" s="187"/>
      <c r="AB39" s="187"/>
      <c r="AC39" s="187"/>
      <c r="AD39" s="187"/>
      <c r="AE39" s="187"/>
      <c r="AF39" s="187"/>
      <c r="AG39" s="187"/>
      <c r="AH39" s="187"/>
      <c r="AI39" s="187"/>
      <c r="AJ39" s="187"/>
      <c r="AK39" s="187"/>
      <c r="AL39" s="187"/>
      <c r="AM39" s="187"/>
      <c r="AN39" s="187"/>
      <c r="AO39" s="187"/>
      <c r="AP39" s="187"/>
      <c r="AQ39" s="187"/>
      <c r="AR39" s="187"/>
      <c r="AS39" s="187"/>
      <c r="AT39" s="187"/>
      <c r="AU39" s="187"/>
      <c r="AV39" s="187"/>
      <c r="AW39" s="187"/>
      <c r="AX39" s="187"/>
      <c r="AY39" s="187"/>
      <c r="AZ39" s="187"/>
      <c r="BA39" s="187"/>
      <c r="BB39" s="187"/>
      <c r="BC39" s="187"/>
      <c r="BD39" s="187"/>
      <c r="BE39" s="187"/>
      <c r="BF39" s="187"/>
      <c r="BG39" s="187"/>
      <c r="BH39" s="187"/>
      <c r="BI39" s="187"/>
      <c r="BJ39" s="187"/>
      <c r="BK39" s="187"/>
      <c r="BL39" s="187"/>
      <c r="BM39" s="187"/>
      <c r="BN39" s="187"/>
    </row>
    <row r="40" spans="2:68" ht="15.75" customHeight="1">
      <c r="D40" s="194"/>
      <c r="E40" s="194"/>
      <c r="F40" s="194"/>
      <c r="G40" s="194"/>
      <c r="H40" s="194"/>
      <c r="J40" s="187"/>
      <c r="K40" s="187"/>
      <c r="L40" s="187"/>
      <c r="M40" s="187"/>
      <c r="N40" s="187"/>
      <c r="O40" s="187"/>
      <c r="P40" s="187"/>
      <c r="Q40" s="187"/>
      <c r="R40" s="187"/>
      <c r="S40" s="187"/>
      <c r="T40" s="187"/>
      <c r="U40" s="187"/>
      <c r="V40" s="187"/>
      <c r="W40" s="187"/>
      <c r="X40" s="187"/>
      <c r="Y40" s="187"/>
      <c r="Z40" s="187"/>
      <c r="AA40" s="187"/>
      <c r="AB40" s="187"/>
      <c r="AC40" s="187"/>
      <c r="AD40" s="187"/>
      <c r="AE40" s="187"/>
      <c r="AF40" s="187"/>
      <c r="AG40" s="187"/>
      <c r="AH40" s="187"/>
      <c r="AI40" s="187"/>
      <c r="AJ40" s="187"/>
      <c r="AK40" s="187"/>
      <c r="AL40" s="187"/>
      <c r="AM40" s="187"/>
      <c r="AN40" s="187"/>
      <c r="AO40" s="187"/>
      <c r="AP40" s="187"/>
      <c r="AQ40" s="187"/>
      <c r="AR40" s="187"/>
      <c r="AS40" s="187"/>
      <c r="AT40" s="187"/>
      <c r="AU40" s="187"/>
      <c r="AV40" s="187"/>
      <c r="AW40" s="187"/>
      <c r="AX40" s="187"/>
      <c r="AY40" s="187"/>
      <c r="AZ40" s="187"/>
      <c r="BA40" s="187"/>
      <c r="BB40" s="187"/>
      <c r="BC40" s="187"/>
      <c r="BD40" s="187"/>
      <c r="BE40" s="187"/>
      <c r="BF40" s="187"/>
      <c r="BG40" s="187"/>
      <c r="BH40" s="187"/>
      <c r="BI40" s="187"/>
      <c r="BJ40" s="187"/>
      <c r="BK40" s="187"/>
      <c r="BL40" s="187"/>
      <c r="BM40" s="187"/>
      <c r="BN40" s="187"/>
    </row>
    <row r="41" spans="2:68" s="119" customFormat="1" ht="15.75" customHeight="1">
      <c r="B41" s="119" t="s">
        <v>240</v>
      </c>
      <c r="D41" s="118"/>
      <c r="E41" s="118"/>
      <c r="F41" s="118"/>
      <c r="G41" s="118"/>
      <c r="H41" s="118"/>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row>
    <row r="42" spans="2:68" ht="15.75" customHeight="1">
      <c r="B42" s="188" t="s">
        <v>149</v>
      </c>
      <c r="C42" s="188"/>
      <c r="D42" s="188"/>
      <c r="E42" s="188"/>
      <c r="F42" s="188"/>
      <c r="G42" s="188"/>
      <c r="H42" s="188"/>
      <c r="I42" s="188"/>
      <c r="J42" s="188"/>
      <c r="K42" s="188"/>
      <c r="L42" s="188"/>
      <c r="M42" s="202"/>
      <c r="N42" s="202"/>
      <c r="O42" s="202"/>
      <c r="P42" s="202"/>
      <c r="Q42" s="202"/>
      <c r="R42" s="202"/>
      <c r="S42" s="202"/>
      <c r="T42" s="202"/>
      <c r="U42" s="188" t="s">
        <v>150</v>
      </c>
      <c r="V42" s="202"/>
      <c r="W42" s="202"/>
      <c r="X42" s="202"/>
      <c r="Y42" s="202"/>
      <c r="Z42" s="202"/>
      <c r="AA42" s="202"/>
      <c r="AB42" s="202"/>
      <c r="AC42" s="202"/>
      <c r="AD42" s="202"/>
      <c r="AE42" s="202"/>
      <c r="AF42" s="202"/>
      <c r="AG42" s="202"/>
      <c r="AH42" s="202"/>
      <c r="AI42" s="202"/>
      <c r="AJ42" s="202"/>
      <c r="AK42" s="202"/>
      <c r="AL42" s="202"/>
      <c r="AM42" s="188" t="s">
        <v>291</v>
      </c>
      <c r="AN42" s="188"/>
      <c r="AO42" s="188"/>
      <c r="AP42" s="188"/>
      <c r="AQ42" s="188"/>
      <c r="AR42" s="188"/>
      <c r="AS42" s="188"/>
      <c r="AT42" s="188"/>
      <c r="AU42" s="188"/>
      <c r="AV42" s="188"/>
      <c r="AW42" s="188"/>
      <c r="AX42" s="201"/>
      <c r="AY42" s="201"/>
      <c r="AZ42" s="201"/>
      <c r="BA42" s="201"/>
      <c r="BB42" s="201"/>
      <c r="BC42" s="188" t="s">
        <v>168</v>
      </c>
      <c r="BD42" s="207"/>
      <c r="BE42" s="207"/>
      <c r="BF42" s="207"/>
      <c r="BG42" s="207"/>
      <c r="BH42" s="207"/>
      <c r="BI42" s="207"/>
      <c r="BJ42" s="207"/>
      <c r="BK42" s="207"/>
      <c r="BL42" s="207"/>
      <c r="BM42" s="207"/>
      <c r="BN42" s="207"/>
      <c r="BO42" s="207"/>
      <c r="BP42" s="208"/>
    </row>
    <row r="43" spans="2:68" ht="15.75" customHeight="1">
      <c r="B43" s="198"/>
      <c r="C43" s="199"/>
      <c r="D43" s="199"/>
      <c r="E43" s="199"/>
      <c r="F43" s="199"/>
      <c r="G43" s="199"/>
      <c r="H43" s="199"/>
      <c r="I43" s="199"/>
      <c r="J43" s="199"/>
      <c r="K43" s="199"/>
      <c r="L43" s="199"/>
      <c r="M43" s="199"/>
      <c r="N43" s="199"/>
      <c r="O43" s="199"/>
      <c r="P43" s="199"/>
      <c r="Q43" s="199"/>
      <c r="R43" s="199"/>
      <c r="S43" s="199"/>
      <c r="T43" s="200"/>
      <c r="U43" s="198"/>
      <c r="V43" s="199"/>
      <c r="W43" s="199"/>
      <c r="X43" s="199"/>
      <c r="Y43" s="199"/>
      <c r="Z43" s="199"/>
      <c r="AA43" s="199"/>
      <c r="AB43" s="199"/>
      <c r="AC43" s="199"/>
      <c r="AD43" s="199"/>
      <c r="AE43" s="199"/>
      <c r="AF43" s="199"/>
      <c r="AG43" s="199"/>
      <c r="AH43" s="199"/>
      <c r="AI43" s="199"/>
      <c r="AJ43" s="199"/>
      <c r="AK43" s="199"/>
      <c r="AL43" s="199"/>
      <c r="AM43" s="198"/>
      <c r="AN43" s="199"/>
      <c r="AO43" s="199"/>
      <c r="AP43" s="199"/>
      <c r="AQ43" s="199"/>
      <c r="AR43" s="199"/>
      <c r="AS43" s="199"/>
      <c r="AT43" s="199"/>
      <c r="AU43" s="199"/>
      <c r="AV43" s="199"/>
      <c r="AW43" s="199"/>
      <c r="AX43" s="199"/>
      <c r="AY43" s="199"/>
      <c r="AZ43" s="199"/>
      <c r="BA43" s="199"/>
      <c r="BB43" s="199"/>
      <c r="BC43" s="205"/>
      <c r="BD43" s="204"/>
      <c r="BE43" s="203"/>
      <c r="BF43" s="204"/>
      <c r="BG43" s="203"/>
      <c r="BH43" s="204"/>
      <c r="BI43" s="203"/>
      <c r="BJ43" s="204"/>
      <c r="BK43" s="203"/>
      <c r="BL43" s="204"/>
      <c r="BM43" s="203"/>
      <c r="BN43" s="204"/>
      <c r="BO43" s="203"/>
      <c r="BP43" s="209"/>
    </row>
    <row r="44" spans="2:68" ht="15.75" customHeight="1">
      <c r="B44" s="199"/>
      <c r="C44" s="199"/>
      <c r="D44" s="199"/>
      <c r="E44" s="199"/>
      <c r="F44" s="199"/>
      <c r="G44" s="199"/>
      <c r="H44" s="199"/>
      <c r="I44" s="199"/>
      <c r="J44" s="199"/>
      <c r="K44" s="199"/>
      <c r="L44" s="199"/>
      <c r="M44" s="199"/>
      <c r="N44" s="199"/>
      <c r="O44" s="199"/>
      <c r="P44" s="199"/>
      <c r="Q44" s="199"/>
      <c r="R44" s="199"/>
      <c r="S44" s="199"/>
      <c r="T44" s="200"/>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206"/>
      <c r="BD44" s="204"/>
      <c r="BE44" s="204"/>
      <c r="BF44" s="204"/>
      <c r="BG44" s="204"/>
      <c r="BH44" s="204"/>
      <c r="BI44" s="204"/>
      <c r="BJ44" s="204"/>
      <c r="BK44" s="204"/>
      <c r="BL44" s="204"/>
      <c r="BM44" s="204"/>
      <c r="BN44" s="204"/>
      <c r="BO44" s="204"/>
      <c r="BP44" s="209"/>
    </row>
    <row r="45" spans="2:68" ht="15.75" customHeight="1">
      <c r="B45" s="233" t="s">
        <v>290</v>
      </c>
      <c r="C45" s="233"/>
      <c r="D45" s="233"/>
      <c r="E45" s="233"/>
      <c r="F45" s="233"/>
      <c r="G45" s="233"/>
      <c r="H45" s="233"/>
      <c r="I45" s="233"/>
      <c r="J45" s="233"/>
      <c r="K45" s="233"/>
      <c r="L45" s="233"/>
      <c r="M45" s="234"/>
      <c r="N45" s="234"/>
      <c r="O45" s="234"/>
      <c r="P45" s="234"/>
      <c r="Q45" s="234"/>
      <c r="R45" s="234"/>
      <c r="S45" s="234"/>
      <c r="T45" s="234"/>
      <c r="U45" s="223"/>
      <c r="V45" s="224"/>
      <c r="W45" s="224"/>
      <c r="X45" s="224"/>
      <c r="Y45" s="224"/>
      <c r="Z45" s="224"/>
      <c r="AA45" s="224"/>
      <c r="AB45" s="224"/>
      <c r="AC45" s="224"/>
      <c r="AD45" s="224"/>
      <c r="AE45" s="224"/>
      <c r="AF45" s="224"/>
      <c r="AG45" s="224"/>
      <c r="AH45" s="224"/>
      <c r="AI45" s="224"/>
      <c r="AJ45" s="224"/>
      <c r="AK45" s="224"/>
      <c r="AL45" s="224"/>
      <c r="AM45" s="224"/>
      <c r="AN45" s="224"/>
      <c r="AO45" s="224"/>
      <c r="AP45" s="224"/>
      <c r="AQ45" s="224"/>
      <c r="AR45" s="224"/>
      <c r="AS45" s="224"/>
      <c r="AT45" s="224"/>
      <c r="AU45" s="224"/>
      <c r="AV45" s="224"/>
      <c r="AW45" s="224"/>
      <c r="AX45" s="224"/>
      <c r="AY45" s="224"/>
      <c r="AZ45" s="224"/>
      <c r="BA45" s="224"/>
      <c r="BB45" s="224"/>
      <c r="BC45" s="224"/>
      <c r="BD45" s="224"/>
      <c r="BE45" s="224"/>
      <c r="BF45" s="224"/>
      <c r="BG45" s="224"/>
      <c r="BH45" s="224"/>
      <c r="BI45" s="224"/>
      <c r="BJ45" s="224"/>
      <c r="BK45" s="224"/>
      <c r="BL45" s="224"/>
      <c r="BM45" s="224"/>
      <c r="BN45" s="224"/>
      <c r="BO45" s="225"/>
      <c r="BP45" s="225"/>
    </row>
    <row r="46" spans="2:68" ht="15.75" customHeight="1">
      <c r="B46" s="214" t="s">
        <v>151</v>
      </c>
      <c r="C46" s="214"/>
      <c r="D46" s="214"/>
      <c r="E46" s="214"/>
      <c r="F46" s="214"/>
      <c r="G46" s="214"/>
      <c r="H46" s="214"/>
      <c r="I46" s="214"/>
      <c r="J46" s="214"/>
      <c r="K46" s="214"/>
      <c r="L46" s="214"/>
      <c r="M46" s="215"/>
      <c r="N46" s="215"/>
      <c r="O46" s="215"/>
      <c r="P46" s="215"/>
      <c r="Q46" s="215"/>
      <c r="R46" s="215"/>
      <c r="S46" s="215"/>
      <c r="T46" s="215"/>
      <c r="U46" s="226"/>
      <c r="V46" s="166"/>
      <c r="W46" s="166"/>
      <c r="X46" s="166"/>
      <c r="Y46" s="166"/>
      <c r="Z46" s="166"/>
      <c r="AA46" s="166"/>
      <c r="AB46" s="166"/>
      <c r="AC46" s="166"/>
      <c r="AD46" s="166"/>
      <c r="AE46" s="166"/>
      <c r="AF46" s="166"/>
      <c r="AG46" s="166"/>
      <c r="AH46" s="166"/>
      <c r="AI46" s="166"/>
      <c r="AJ46" s="166"/>
      <c r="AK46" s="166"/>
      <c r="AL46" s="166"/>
      <c r="AM46" s="166"/>
      <c r="AN46" s="166"/>
      <c r="AO46" s="166"/>
      <c r="AP46" s="166"/>
      <c r="AQ46" s="166"/>
      <c r="AR46" s="166"/>
      <c r="AS46" s="166"/>
      <c r="AT46" s="166"/>
      <c r="AU46" s="166"/>
      <c r="AV46" s="166"/>
      <c r="AW46" s="166"/>
      <c r="AX46" s="166"/>
      <c r="AY46" s="166"/>
      <c r="AZ46" s="166"/>
      <c r="BA46" s="166"/>
      <c r="BB46" s="166"/>
      <c r="BC46" s="166"/>
      <c r="BD46" s="166"/>
      <c r="BE46" s="166"/>
      <c r="BF46" s="166"/>
      <c r="BG46" s="166"/>
      <c r="BH46" s="166"/>
      <c r="BI46" s="166"/>
      <c r="BJ46" s="166"/>
      <c r="BK46" s="166"/>
      <c r="BL46" s="166"/>
      <c r="BM46" s="166"/>
      <c r="BN46" s="166"/>
      <c r="BO46" s="166"/>
      <c r="BP46" s="227"/>
    </row>
    <row r="47" spans="2:68" s="96" customFormat="1" ht="5.25" customHeight="1">
      <c r="B47" s="102"/>
      <c r="C47" s="102"/>
      <c r="D47" s="102"/>
      <c r="E47" s="102"/>
      <c r="F47" s="102"/>
      <c r="G47" s="102"/>
      <c r="H47" s="102"/>
      <c r="I47" s="102"/>
      <c r="J47" s="102"/>
      <c r="K47" s="102"/>
      <c r="L47" s="102"/>
      <c r="M47" s="103"/>
      <c r="N47" s="103"/>
      <c r="O47" s="103"/>
      <c r="P47" s="103"/>
      <c r="Q47" s="103"/>
      <c r="R47" s="103"/>
      <c r="S47" s="103"/>
      <c r="T47" s="103"/>
      <c r="U47" s="104"/>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row>
    <row r="48" spans="2:68" ht="15.75" customHeight="1">
      <c r="B48" s="59" t="s">
        <v>169</v>
      </c>
    </row>
    <row r="49" spans="2:68" ht="15.75" customHeight="1">
      <c r="B49" s="91" t="s">
        <v>170</v>
      </c>
      <c r="C49" s="92"/>
      <c r="D49" s="92"/>
      <c r="E49" s="92"/>
      <c r="F49" s="92"/>
      <c r="G49" s="92"/>
      <c r="H49" s="92"/>
      <c r="I49" s="92"/>
      <c r="J49" s="92"/>
      <c r="K49" s="92" t="s">
        <v>171</v>
      </c>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3"/>
    </row>
    <row r="50" spans="2:68" s="142" customFormat="1" ht="15.75" customHeight="1">
      <c r="B50" s="210" t="s">
        <v>263</v>
      </c>
      <c r="C50" s="211"/>
      <c r="D50" s="188" t="s">
        <v>117</v>
      </c>
      <c r="E50" s="202"/>
      <c r="F50" s="202"/>
      <c r="G50" s="202"/>
      <c r="H50" s="202"/>
      <c r="I50" s="202"/>
      <c r="J50" s="202"/>
      <c r="K50" s="202"/>
      <c r="L50" s="202"/>
      <c r="M50" s="202"/>
      <c r="N50" s="202"/>
      <c r="O50" s="216"/>
      <c r="P50" s="200"/>
      <c r="Q50" s="200"/>
      <c r="R50" s="200"/>
      <c r="S50" s="200"/>
      <c r="T50" s="200"/>
      <c r="U50" s="200"/>
      <c r="V50" s="200"/>
      <c r="W50" s="200"/>
      <c r="X50" s="200"/>
      <c r="Y50" s="200"/>
      <c r="Z50" s="200"/>
      <c r="AA50" s="200"/>
      <c r="AB50" s="200"/>
      <c r="AC50" s="200"/>
      <c r="AD50" s="200"/>
      <c r="AE50" s="200"/>
      <c r="AF50" s="200"/>
      <c r="AG50" s="200"/>
      <c r="AH50" s="200"/>
      <c r="AI50" s="200"/>
      <c r="AJ50" s="200"/>
      <c r="AK50" s="200"/>
      <c r="AL50" s="200"/>
      <c r="AM50" s="200"/>
      <c r="AN50" s="200"/>
      <c r="AO50" s="200"/>
      <c r="AP50" s="200"/>
      <c r="AQ50" s="200"/>
      <c r="AR50" s="200"/>
      <c r="AS50" s="200"/>
      <c r="AT50" s="200"/>
      <c r="AU50" s="200"/>
      <c r="AV50" s="200"/>
      <c r="AW50" s="200"/>
      <c r="AX50" s="200"/>
      <c r="AY50" s="200"/>
      <c r="AZ50" s="200"/>
      <c r="BA50" s="200"/>
      <c r="BB50" s="200"/>
      <c r="BC50" s="200"/>
      <c r="BD50" s="200"/>
      <c r="BE50" s="200"/>
      <c r="BF50" s="200"/>
      <c r="BG50" s="200"/>
      <c r="BH50" s="200"/>
      <c r="BI50" s="200"/>
      <c r="BJ50" s="200"/>
      <c r="BK50" s="200"/>
      <c r="BL50" s="200"/>
      <c r="BM50" s="200"/>
      <c r="BN50" s="200"/>
      <c r="BO50" s="200"/>
      <c r="BP50" s="200"/>
    </row>
    <row r="51" spans="2:68" s="142" customFormat="1" ht="15.75" customHeight="1">
      <c r="B51" s="211"/>
      <c r="C51" s="211"/>
      <c r="D51" s="212" t="s">
        <v>173</v>
      </c>
      <c r="E51" s="213"/>
      <c r="F51" s="213"/>
      <c r="G51" s="213"/>
      <c r="H51" s="213"/>
      <c r="I51" s="213"/>
      <c r="J51" s="213"/>
      <c r="K51" s="213"/>
      <c r="L51" s="213"/>
      <c r="M51" s="213"/>
      <c r="N51" s="213"/>
      <c r="O51" s="217"/>
      <c r="P51" s="235"/>
      <c r="Q51" s="235"/>
      <c r="R51" s="235"/>
      <c r="S51" s="235"/>
      <c r="T51" s="235"/>
      <c r="U51" s="235"/>
      <c r="V51" s="235"/>
      <c r="W51" s="235"/>
      <c r="X51" s="235"/>
      <c r="Y51" s="235"/>
      <c r="Z51" s="235"/>
      <c r="AA51" s="235"/>
      <c r="AB51" s="235"/>
      <c r="AC51" s="235"/>
      <c r="AD51" s="235"/>
      <c r="AE51" s="235"/>
      <c r="AF51" s="235"/>
      <c r="AG51" s="235"/>
      <c r="AH51" s="235"/>
      <c r="AI51" s="235"/>
      <c r="AJ51" s="235"/>
      <c r="AK51" s="235"/>
      <c r="AL51" s="235"/>
      <c r="AM51" s="235"/>
      <c r="AN51" s="235"/>
      <c r="AO51" s="235"/>
      <c r="AP51" s="235"/>
      <c r="AQ51" s="235"/>
      <c r="AR51" s="235"/>
      <c r="AS51" s="235"/>
      <c r="AT51" s="235"/>
      <c r="AU51" s="235"/>
      <c r="AV51" s="235"/>
      <c r="AW51" s="235"/>
      <c r="AX51" s="235"/>
      <c r="AY51" s="235"/>
      <c r="AZ51" s="235"/>
      <c r="BA51" s="235"/>
      <c r="BB51" s="235"/>
      <c r="BC51" s="235"/>
      <c r="BD51" s="235"/>
      <c r="BE51" s="235"/>
      <c r="BF51" s="235"/>
      <c r="BG51" s="235"/>
      <c r="BH51" s="235"/>
      <c r="BI51" s="235"/>
      <c r="BJ51" s="228" t="s">
        <v>264</v>
      </c>
      <c r="BK51" s="229"/>
      <c r="BL51" s="229"/>
      <c r="BM51" s="229"/>
      <c r="BN51" s="229"/>
      <c r="BO51" s="229"/>
      <c r="BP51" s="230"/>
    </row>
    <row r="52" spans="2:68" s="142" customFormat="1" ht="15.75" customHeight="1">
      <c r="B52" s="211"/>
      <c r="C52" s="211"/>
      <c r="D52" s="214" t="s">
        <v>174</v>
      </c>
      <c r="E52" s="215"/>
      <c r="F52" s="215"/>
      <c r="G52" s="215"/>
      <c r="H52" s="215"/>
      <c r="I52" s="215"/>
      <c r="J52" s="215"/>
      <c r="K52" s="215"/>
      <c r="L52" s="215"/>
      <c r="M52" s="215"/>
      <c r="N52" s="215"/>
      <c r="O52" s="220"/>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221"/>
      <c r="AN52" s="221"/>
      <c r="AO52" s="221"/>
      <c r="AP52" s="221"/>
      <c r="AQ52" s="221"/>
      <c r="AR52" s="221"/>
      <c r="AS52" s="221"/>
      <c r="AT52" s="221"/>
      <c r="AU52" s="221"/>
      <c r="AV52" s="221"/>
      <c r="AW52" s="221"/>
      <c r="AX52" s="221"/>
      <c r="AY52" s="221"/>
      <c r="AZ52" s="221"/>
      <c r="BA52" s="221"/>
      <c r="BB52" s="221"/>
      <c r="BC52" s="221"/>
      <c r="BD52" s="221"/>
      <c r="BE52" s="221"/>
      <c r="BF52" s="221"/>
      <c r="BG52" s="221"/>
      <c r="BH52" s="221"/>
      <c r="BI52" s="221"/>
      <c r="BJ52" s="231"/>
      <c r="BK52" s="231"/>
      <c r="BL52" s="231"/>
      <c r="BM52" s="231"/>
      <c r="BN52" s="231"/>
      <c r="BO52" s="231"/>
      <c r="BP52" s="232"/>
    </row>
    <row r="53" spans="2:68" ht="15.75" customHeight="1">
      <c r="B53" s="210" t="s">
        <v>172</v>
      </c>
      <c r="C53" s="211"/>
      <c r="D53" s="188" t="s">
        <v>117</v>
      </c>
      <c r="E53" s="202"/>
      <c r="F53" s="202"/>
      <c r="G53" s="202"/>
      <c r="H53" s="202"/>
      <c r="I53" s="202"/>
      <c r="J53" s="202"/>
      <c r="K53" s="202"/>
      <c r="L53" s="202"/>
      <c r="M53" s="202"/>
      <c r="N53" s="202"/>
      <c r="O53" s="216"/>
      <c r="P53" s="200"/>
      <c r="Q53" s="200"/>
      <c r="R53" s="200"/>
      <c r="S53" s="200"/>
      <c r="T53" s="200"/>
      <c r="U53" s="200"/>
      <c r="V53" s="200"/>
      <c r="W53" s="200"/>
      <c r="X53" s="200"/>
      <c r="Y53" s="200"/>
      <c r="Z53" s="200"/>
      <c r="AA53" s="200"/>
      <c r="AB53" s="200"/>
      <c r="AC53" s="200"/>
      <c r="AD53" s="200"/>
      <c r="AE53" s="200"/>
      <c r="AF53" s="200"/>
      <c r="AG53" s="200"/>
      <c r="AH53" s="200"/>
      <c r="AI53" s="200"/>
      <c r="AJ53" s="200"/>
      <c r="AK53" s="200"/>
      <c r="AL53" s="200"/>
      <c r="AM53" s="200"/>
      <c r="AN53" s="200"/>
      <c r="AO53" s="200"/>
      <c r="AP53" s="200"/>
      <c r="AQ53" s="200"/>
      <c r="AR53" s="200"/>
      <c r="AS53" s="200"/>
      <c r="AT53" s="200"/>
      <c r="AU53" s="200"/>
      <c r="AV53" s="200"/>
      <c r="AW53" s="200"/>
      <c r="AX53" s="200"/>
      <c r="AY53" s="200"/>
      <c r="AZ53" s="200"/>
      <c r="BA53" s="200"/>
      <c r="BB53" s="200"/>
      <c r="BC53" s="200"/>
      <c r="BD53" s="200"/>
      <c r="BE53" s="200"/>
      <c r="BF53" s="200"/>
      <c r="BG53" s="200"/>
      <c r="BH53" s="200"/>
      <c r="BI53" s="200"/>
      <c r="BJ53" s="200"/>
      <c r="BK53" s="200"/>
      <c r="BL53" s="200"/>
      <c r="BM53" s="200"/>
      <c r="BN53" s="200"/>
      <c r="BO53" s="200"/>
      <c r="BP53" s="200"/>
    </row>
    <row r="54" spans="2:68" ht="15.75" customHeight="1">
      <c r="B54" s="211"/>
      <c r="C54" s="211"/>
      <c r="D54" s="212" t="s">
        <v>173</v>
      </c>
      <c r="E54" s="213"/>
      <c r="F54" s="213"/>
      <c r="G54" s="213"/>
      <c r="H54" s="213"/>
      <c r="I54" s="213"/>
      <c r="J54" s="213"/>
      <c r="K54" s="213"/>
      <c r="L54" s="213"/>
      <c r="M54" s="213"/>
      <c r="N54" s="213"/>
      <c r="O54" s="217"/>
      <c r="P54" s="218"/>
      <c r="Q54" s="218"/>
      <c r="R54" s="218"/>
      <c r="S54" s="218"/>
      <c r="T54" s="218"/>
      <c r="U54" s="218"/>
      <c r="V54" s="218"/>
      <c r="W54" s="218"/>
      <c r="X54" s="218"/>
      <c r="Y54" s="218"/>
      <c r="Z54" s="218"/>
      <c r="AA54" s="218"/>
      <c r="AB54" s="218"/>
      <c r="AC54" s="218"/>
      <c r="AD54" s="218"/>
      <c r="AE54" s="218"/>
      <c r="AF54" s="218"/>
      <c r="AG54" s="218"/>
      <c r="AH54" s="218"/>
      <c r="AI54" s="218"/>
      <c r="AJ54" s="218"/>
      <c r="AK54" s="218"/>
      <c r="AL54" s="218"/>
      <c r="AM54" s="218"/>
      <c r="AN54" s="218"/>
      <c r="AO54" s="218"/>
      <c r="AP54" s="218"/>
      <c r="AQ54" s="218"/>
      <c r="AR54" s="218"/>
      <c r="AS54" s="218"/>
      <c r="AT54" s="218"/>
      <c r="AU54" s="218"/>
      <c r="AV54" s="218"/>
      <c r="AW54" s="218"/>
      <c r="AX54" s="218"/>
      <c r="AY54" s="218"/>
      <c r="AZ54" s="218"/>
      <c r="BA54" s="218"/>
      <c r="BB54" s="218"/>
      <c r="BC54" s="218"/>
      <c r="BD54" s="218"/>
      <c r="BE54" s="218"/>
      <c r="BF54" s="218"/>
      <c r="BG54" s="218"/>
      <c r="BH54" s="218"/>
      <c r="BI54" s="218"/>
      <c r="BJ54" s="218"/>
      <c r="BK54" s="218"/>
      <c r="BL54" s="218"/>
      <c r="BM54" s="218"/>
      <c r="BN54" s="218"/>
      <c r="BO54" s="218"/>
      <c r="BP54" s="219"/>
    </row>
    <row r="55" spans="2:68" ht="15.75" customHeight="1">
      <c r="B55" s="211"/>
      <c r="C55" s="211"/>
      <c r="D55" s="214" t="s">
        <v>174</v>
      </c>
      <c r="E55" s="215"/>
      <c r="F55" s="215"/>
      <c r="G55" s="215"/>
      <c r="H55" s="215"/>
      <c r="I55" s="215"/>
      <c r="J55" s="215"/>
      <c r="K55" s="215"/>
      <c r="L55" s="215"/>
      <c r="M55" s="215"/>
      <c r="N55" s="215"/>
      <c r="O55" s="220"/>
      <c r="P55" s="221"/>
      <c r="Q55" s="221"/>
      <c r="R55" s="221"/>
      <c r="S55" s="221"/>
      <c r="T55" s="221"/>
      <c r="U55" s="221"/>
      <c r="V55" s="221"/>
      <c r="W55" s="221"/>
      <c r="X55" s="221"/>
      <c r="Y55" s="221"/>
      <c r="Z55" s="221"/>
      <c r="AA55" s="221"/>
      <c r="AB55" s="221"/>
      <c r="AC55" s="221"/>
      <c r="AD55" s="221"/>
      <c r="AE55" s="221"/>
      <c r="AF55" s="221"/>
      <c r="AG55" s="221"/>
      <c r="AH55" s="221"/>
      <c r="AI55" s="221"/>
      <c r="AJ55" s="221"/>
      <c r="AK55" s="221"/>
      <c r="AL55" s="221"/>
      <c r="AM55" s="221"/>
      <c r="AN55" s="221"/>
      <c r="AO55" s="221"/>
      <c r="AP55" s="221"/>
      <c r="AQ55" s="221"/>
      <c r="AR55" s="221"/>
      <c r="AS55" s="221"/>
      <c r="AT55" s="221"/>
      <c r="AU55" s="221"/>
      <c r="AV55" s="221"/>
      <c r="AW55" s="221"/>
      <c r="AX55" s="221"/>
      <c r="AY55" s="221"/>
      <c r="AZ55" s="221"/>
      <c r="BA55" s="221"/>
      <c r="BB55" s="221"/>
      <c r="BC55" s="221"/>
      <c r="BD55" s="221"/>
      <c r="BE55" s="221"/>
      <c r="BF55" s="221"/>
      <c r="BG55" s="221"/>
      <c r="BH55" s="221"/>
      <c r="BI55" s="221"/>
      <c r="BJ55" s="221"/>
      <c r="BK55" s="221"/>
      <c r="BL55" s="221"/>
      <c r="BM55" s="221"/>
      <c r="BN55" s="221"/>
      <c r="BO55" s="221"/>
      <c r="BP55" s="222"/>
    </row>
  </sheetData>
  <mergeCells count="62">
    <mergeCell ref="U45:BP45"/>
    <mergeCell ref="U46:BP46"/>
    <mergeCell ref="B50:C52"/>
    <mergeCell ref="D50:N50"/>
    <mergeCell ref="O50:BP50"/>
    <mergeCell ref="D51:N51"/>
    <mergeCell ref="D52:N52"/>
    <mergeCell ref="BJ51:BP52"/>
    <mergeCell ref="B45:T45"/>
    <mergeCell ref="B46:T46"/>
    <mergeCell ref="O51:BI52"/>
    <mergeCell ref="B53:C55"/>
    <mergeCell ref="D53:N53"/>
    <mergeCell ref="D54:N54"/>
    <mergeCell ref="D55:N55"/>
    <mergeCell ref="O53:BP53"/>
    <mergeCell ref="O54:BP55"/>
    <mergeCell ref="BG35:BN35"/>
    <mergeCell ref="BG36:BN36"/>
    <mergeCell ref="BE43:BF44"/>
    <mergeCell ref="BC43:BD44"/>
    <mergeCell ref="BC42:BP42"/>
    <mergeCell ref="BO43:BP44"/>
    <mergeCell ref="BM43:BN44"/>
    <mergeCell ref="BK43:BL44"/>
    <mergeCell ref="BI43:BJ44"/>
    <mergeCell ref="BG43:BH44"/>
    <mergeCell ref="D28:AH28"/>
    <mergeCell ref="AM43:BB44"/>
    <mergeCell ref="U43:AL44"/>
    <mergeCell ref="B43:T44"/>
    <mergeCell ref="AM42:BB42"/>
    <mergeCell ref="U42:AL42"/>
    <mergeCell ref="B42:T42"/>
    <mergeCell ref="D24:L25"/>
    <mergeCell ref="M24:AH25"/>
    <mergeCell ref="AI24:AK25"/>
    <mergeCell ref="AL24:BO25"/>
    <mergeCell ref="J39:BN40"/>
    <mergeCell ref="BG27:BN27"/>
    <mergeCell ref="BG29:BN29"/>
    <mergeCell ref="X30:BE30"/>
    <mergeCell ref="BG30:BN30"/>
    <mergeCell ref="D27:BF27"/>
    <mergeCell ref="BG31:BN31"/>
    <mergeCell ref="BG28:BN28"/>
    <mergeCell ref="D39:H40"/>
    <mergeCell ref="BG32:BN32"/>
    <mergeCell ref="BG33:BN33"/>
    <mergeCell ref="BG34:BN34"/>
    <mergeCell ref="B3:BP4"/>
    <mergeCell ref="AX5:BP5"/>
    <mergeCell ref="AN7:BO7"/>
    <mergeCell ref="AN8:BO9"/>
    <mergeCell ref="AN10:BO12"/>
    <mergeCell ref="Y11:AM12"/>
    <mergeCell ref="B22:BP22"/>
    <mergeCell ref="AN13:BO13"/>
    <mergeCell ref="AN14:BO14"/>
    <mergeCell ref="AN15:BO15"/>
    <mergeCell ref="AN16:BO16"/>
    <mergeCell ref="B18:BP21"/>
  </mergeCells>
  <phoneticPr fontId="18"/>
  <dataValidations disablePrompts="1" count="1">
    <dataValidation type="textLength" allowBlank="1" showInputMessage="1" showErrorMessage="1" sqref="BC43:BP44" xr:uid="{EFB86B8F-BA50-4C1B-9532-209507AEFAEC}">
      <formula1>1</formula1>
      <formula2>1</formula2>
    </dataValidation>
  </dataValidations>
  <printOptions horizontalCentered="1" verticalCentered="1"/>
  <pageMargins left="0.43307086614173229" right="0.43307086614173229" top="0" bottom="0" header="0.31496062992125984" footer="0.31496062992125984"/>
  <pageSetup paperSize="9" scale="98" fitToWidth="2"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9EB52-4B84-4CB5-AB8D-A0248F6E92B7}">
  <dimension ref="A1:AW73"/>
  <sheetViews>
    <sheetView view="pageBreakPreview" zoomScale="70" zoomScaleNormal="70" zoomScaleSheetLayoutView="70" workbookViewId="0">
      <pane xSplit="2" ySplit="11" topLeftCell="C12" activePane="bottomRight" state="frozen"/>
      <selection pane="topRight" activeCell="C1" sqref="C1"/>
      <selection pane="bottomLeft" activeCell="A11" sqref="A11"/>
      <selection pane="bottomRight" activeCell="AW1" sqref="AW1"/>
    </sheetView>
  </sheetViews>
  <sheetFormatPr defaultColWidth="3" defaultRowHeight="17.25" customHeight="1"/>
  <cols>
    <col min="1" max="35" width="3" style="40"/>
    <col min="36" max="39" width="3" style="40" customWidth="1"/>
    <col min="40" max="16384" width="3" style="40"/>
  </cols>
  <sheetData>
    <row r="1" spans="1:49" ht="17.25" customHeight="1">
      <c r="AW1" s="511" t="s">
        <v>292</v>
      </c>
    </row>
    <row r="2" spans="1:49" ht="17.25" customHeight="1">
      <c r="A2" s="236" t="s">
        <v>214</v>
      </c>
      <c r="B2" s="236"/>
      <c r="C2" s="236"/>
      <c r="D2" s="236"/>
      <c r="E2" s="236"/>
      <c r="F2" s="236"/>
      <c r="G2" s="236"/>
      <c r="H2" s="236"/>
      <c r="I2" s="236"/>
      <c r="J2" s="236"/>
      <c r="K2" s="236"/>
      <c r="L2" s="236"/>
      <c r="M2" s="236"/>
      <c r="N2" s="236"/>
      <c r="O2" s="236"/>
      <c r="W2" s="237" t="s">
        <v>212</v>
      </c>
      <c r="X2" s="237"/>
      <c r="Y2" s="237"/>
      <c r="Z2" s="237"/>
      <c r="AA2" s="237"/>
      <c r="AB2" s="237"/>
      <c r="AC2" s="237"/>
      <c r="AD2" s="237" t="str">
        <f>IF(様式第１号!AN10="","",様式第１号!AN10)</f>
        <v/>
      </c>
      <c r="AE2" s="237"/>
      <c r="AF2" s="237"/>
      <c r="AG2" s="237"/>
      <c r="AH2" s="237"/>
      <c r="AI2" s="237"/>
      <c r="AJ2" s="237"/>
      <c r="AK2" s="237"/>
      <c r="AL2" s="237"/>
      <c r="AM2" s="237"/>
      <c r="AN2" s="237"/>
      <c r="AO2" s="237"/>
      <c r="AP2" s="237"/>
      <c r="AQ2" s="237"/>
      <c r="AR2" s="237"/>
      <c r="AS2" s="237"/>
      <c r="AT2" s="237"/>
      <c r="AU2" s="237"/>
      <c r="AV2" s="237"/>
      <c r="AW2" s="237"/>
    </row>
    <row r="3" spans="1:49" ht="17.25" customHeight="1">
      <c r="A3" s="236"/>
      <c r="B3" s="236"/>
      <c r="C3" s="236"/>
      <c r="D3" s="236"/>
      <c r="E3" s="236"/>
      <c r="F3" s="236"/>
      <c r="G3" s="236"/>
      <c r="H3" s="236"/>
      <c r="I3" s="236"/>
      <c r="J3" s="236"/>
      <c r="K3" s="236"/>
      <c r="L3" s="236"/>
      <c r="M3" s="236"/>
      <c r="N3" s="236"/>
      <c r="O3" s="236"/>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7"/>
      <c r="AV3" s="237"/>
      <c r="AW3" s="237"/>
    </row>
    <row r="4" spans="1:49" ht="17.25" customHeight="1">
      <c r="A4" s="112"/>
      <c r="B4" s="112"/>
      <c r="C4" s="111"/>
      <c r="D4" s="111"/>
      <c r="E4" s="111"/>
      <c r="F4" s="111"/>
      <c r="G4" s="111"/>
      <c r="H4" s="111"/>
      <c r="I4" s="111"/>
      <c r="J4" s="111"/>
      <c r="K4" s="111"/>
      <c r="L4" s="111"/>
      <c r="M4" s="111"/>
      <c r="N4" s="111"/>
      <c r="O4" s="111"/>
    </row>
    <row r="5" spans="1:49" ht="17.25" customHeight="1">
      <c r="A5" s="239" t="s">
        <v>243</v>
      </c>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c r="AS5" s="240"/>
      <c r="AT5" s="240"/>
      <c r="AU5" s="240"/>
      <c r="AV5" s="240"/>
    </row>
    <row r="6" spans="1:49" ht="17.25" customHeight="1">
      <c r="A6" s="240"/>
      <c r="B6" s="240"/>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c r="AV6" s="240"/>
    </row>
    <row r="7" spans="1:49" ht="17.25" customHeight="1">
      <c r="A7" s="239" t="s">
        <v>244</v>
      </c>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240"/>
    </row>
    <row r="8" spans="1:49" ht="17.25" customHeight="1">
      <c r="A8" s="240"/>
      <c r="B8" s="240"/>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row>
    <row r="9" spans="1:49" ht="17.25" customHeight="1">
      <c r="A9" s="112"/>
      <c r="B9" s="112"/>
      <c r="C9" s="122"/>
      <c r="D9" s="122"/>
      <c r="E9" s="122"/>
      <c r="F9" s="122"/>
      <c r="G9" s="122"/>
      <c r="H9" s="122"/>
      <c r="I9" s="122"/>
      <c r="J9" s="122"/>
      <c r="K9" s="122"/>
      <c r="L9" s="122"/>
      <c r="M9" s="122"/>
      <c r="N9" s="122"/>
      <c r="O9" s="122"/>
    </row>
    <row r="10" spans="1:49" ht="17.25" customHeight="1">
      <c r="A10" s="237" t="s">
        <v>213</v>
      </c>
      <c r="B10" s="238"/>
      <c r="C10" s="241" t="s">
        <v>0</v>
      </c>
      <c r="D10" s="253"/>
      <c r="E10" s="253"/>
      <c r="F10" s="253"/>
      <c r="G10" s="253"/>
      <c r="H10" s="253"/>
      <c r="I10" s="235"/>
      <c r="J10" s="235"/>
      <c r="K10" s="235"/>
      <c r="L10" s="235"/>
      <c r="M10" s="235"/>
      <c r="N10" s="235"/>
      <c r="O10" s="235"/>
      <c r="P10" s="235"/>
      <c r="Q10" s="235"/>
      <c r="R10" s="235"/>
      <c r="S10" s="235"/>
      <c r="T10" s="235"/>
      <c r="U10" s="235"/>
      <c r="V10" s="235"/>
      <c r="W10" s="235"/>
      <c r="X10" s="235"/>
      <c r="Y10" s="235"/>
      <c r="Z10" s="235"/>
      <c r="AA10" s="254"/>
      <c r="AB10" s="241" t="s">
        <v>286</v>
      </c>
      <c r="AC10" s="242"/>
      <c r="AD10" s="242"/>
      <c r="AE10" s="242"/>
      <c r="AF10" s="242"/>
      <c r="AG10" s="242"/>
      <c r="AH10" s="242"/>
      <c r="AI10" s="242"/>
      <c r="AJ10" s="242"/>
      <c r="AK10" s="242"/>
      <c r="AL10" s="243"/>
      <c r="AM10" s="241" t="s">
        <v>288</v>
      </c>
      <c r="AN10" s="242"/>
      <c r="AO10" s="242"/>
      <c r="AP10" s="242"/>
      <c r="AQ10" s="242"/>
      <c r="AR10" s="242"/>
      <c r="AS10" s="242"/>
      <c r="AT10" s="242"/>
      <c r="AU10" s="242"/>
      <c r="AV10" s="242"/>
      <c r="AW10" s="243"/>
    </row>
    <row r="11" spans="1:49" ht="17.25" customHeight="1">
      <c r="A11" s="238"/>
      <c r="B11" s="238"/>
      <c r="C11" s="244"/>
      <c r="D11" s="245"/>
      <c r="E11" s="245"/>
      <c r="F11" s="245"/>
      <c r="G11" s="245"/>
      <c r="H11" s="245"/>
      <c r="I11" s="221"/>
      <c r="J11" s="221"/>
      <c r="K11" s="221"/>
      <c r="L11" s="221"/>
      <c r="M11" s="221"/>
      <c r="N11" s="221"/>
      <c r="O11" s="221"/>
      <c r="P11" s="221"/>
      <c r="Q11" s="221"/>
      <c r="R11" s="221"/>
      <c r="S11" s="221"/>
      <c r="T11" s="221"/>
      <c r="U11" s="221"/>
      <c r="V11" s="221"/>
      <c r="W11" s="221"/>
      <c r="X11" s="221"/>
      <c r="Y11" s="221"/>
      <c r="Z11" s="221"/>
      <c r="AA11" s="222"/>
      <c r="AB11" s="244"/>
      <c r="AC11" s="245"/>
      <c r="AD11" s="245"/>
      <c r="AE11" s="245"/>
      <c r="AF11" s="245"/>
      <c r="AG11" s="245"/>
      <c r="AH11" s="245"/>
      <c r="AI11" s="245"/>
      <c r="AJ11" s="245"/>
      <c r="AK11" s="245"/>
      <c r="AL11" s="246"/>
      <c r="AM11" s="244"/>
      <c r="AN11" s="245"/>
      <c r="AO11" s="245"/>
      <c r="AP11" s="245"/>
      <c r="AQ11" s="245"/>
      <c r="AR11" s="245"/>
      <c r="AS11" s="245"/>
      <c r="AT11" s="245"/>
      <c r="AU11" s="245"/>
      <c r="AV11" s="245"/>
      <c r="AW11" s="246"/>
    </row>
    <row r="12" spans="1:49" ht="17.25" customHeight="1">
      <c r="A12" s="237">
        <v>1</v>
      </c>
      <c r="B12" s="238"/>
      <c r="C12" s="255"/>
      <c r="D12" s="256"/>
      <c r="E12" s="256"/>
      <c r="F12" s="256"/>
      <c r="G12" s="256"/>
      <c r="H12" s="256"/>
      <c r="I12" s="218"/>
      <c r="J12" s="218"/>
      <c r="K12" s="218"/>
      <c r="L12" s="218"/>
      <c r="M12" s="218"/>
      <c r="N12" s="218"/>
      <c r="O12" s="218"/>
      <c r="P12" s="218"/>
      <c r="Q12" s="218"/>
      <c r="R12" s="218"/>
      <c r="S12" s="235"/>
      <c r="T12" s="235"/>
      <c r="U12" s="235"/>
      <c r="V12" s="235"/>
      <c r="W12" s="235"/>
      <c r="X12" s="235"/>
      <c r="Y12" s="235"/>
      <c r="Z12" s="235"/>
      <c r="AA12" s="254"/>
      <c r="AB12" s="247"/>
      <c r="AC12" s="248"/>
      <c r="AD12" s="248"/>
      <c r="AE12" s="248"/>
      <c r="AF12" s="248"/>
      <c r="AG12" s="248"/>
      <c r="AH12" s="248"/>
      <c r="AI12" s="248"/>
      <c r="AJ12" s="248"/>
      <c r="AK12" s="248"/>
      <c r="AL12" s="249"/>
      <c r="AM12" s="247"/>
      <c r="AN12" s="248"/>
      <c r="AO12" s="248"/>
      <c r="AP12" s="248"/>
      <c r="AQ12" s="248"/>
      <c r="AR12" s="248"/>
      <c r="AS12" s="248"/>
      <c r="AT12" s="248"/>
      <c r="AU12" s="248"/>
      <c r="AV12" s="248"/>
      <c r="AW12" s="249"/>
    </row>
    <row r="13" spans="1:49" ht="17.25" customHeight="1">
      <c r="A13" s="238"/>
      <c r="B13" s="238"/>
      <c r="C13" s="257"/>
      <c r="D13" s="258"/>
      <c r="E13" s="258"/>
      <c r="F13" s="258"/>
      <c r="G13" s="258"/>
      <c r="H13" s="258"/>
      <c r="I13" s="259"/>
      <c r="J13" s="259"/>
      <c r="K13" s="259"/>
      <c r="L13" s="259"/>
      <c r="M13" s="259"/>
      <c r="N13" s="259"/>
      <c r="O13" s="259"/>
      <c r="P13" s="259"/>
      <c r="Q13" s="259"/>
      <c r="R13" s="259"/>
      <c r="S13" s="221"/>
      <c r="T13" s="221"/>
      <c r="U13" s="221"/>
      <c r="V13" s="221"/>
      <c r="W13" s="221"/>
      <c r="X13" s="221"/>
      <c r="Y13" s="221"/>
      <c r="Z13" s="221"/>
      <c r="AA13" s="222"/>
      <c r="AB13" s="250"/>
      <c r="AC13" s="251"/>
      <c r="AD13" s="251"/>
      <c r="AE13" s="251"/>
      <c r="AF13" s="251"/>
      <c r="AG13" s="251"/>
      <c r="AH13" s="251"/>
      <c r="AI13" s="251"/>
      <c r="AJ13" s="251"/>
      <c r="AK13" s="251"/>
      <c r="AL13" s="252"/>
      <c r="AM13" s="250"/>
      <c r="AN13" s="251"/>
      <c r="AO13" s="251"/>
      <c r="AP13" s="251"/>
      <c r="AQ13" s="251"/>
      <c r="AR13" s="251"/>
      <c r="AS13" s="251"/>
      <c r="AT13" s="251"/>
      <c r="AU13" s="251"/>
      <c r="AV13" s="251"/>
      <c r="AW13" s="252"/>
    </row>
    <row r="14" spans="1:49" ht="17.25" customHeight="1">
      <c r="A14" s="237">
        <v>2</v>
      </c>
      <c r="B14" s="238"/>
      <c r="C14" s="255"/>
      <c r="D14" s="256"/>
      <c r="E14" s="256"/>
      <c r="F14" s="256"/>
      <c r="G14" s="256"/>
      <c r="H14" s="256"/>
      <c r="I14" s="218"/>
      <c r="J14" s="218"/>
      <c r="K14" s="218"/>
      <c r="L14" s="218"/>
      <c r="M14" s="218"/>
      <c r="N14" s="218"/>
      <c r="O14" s="218"/>
      <c r="P14" s="218"/>
      <c r="Q14" s="218"/>
      <c r="R14" s="218"/>
      <c r="S14" s="235"/>
      <c r="T14" s="235"/>
      <c r="U14" s="235"/>
      <c r="V14" s="235"/>
      <c r="W14" s="235"/>
      <c r="X14" s="235"/>
      <c r="Y14" s="235"/>
      <c r="Z14" s="235"/>
      <c r="AA14" s="254"/>
      <c r="AB14" s="247"/>
      <c r="AC14" s="248"/>
      <c r="AD14" s="248"/>
      <c r="AE14" s="248"/>
      <c r="AF14" s="248"/>
      <c r="AG14" s="248"/>
      <c r="AH14" s="248"/>
      <c r="AI14" s="248"/>
      <c r="AJ14" s="248"/>
      <c r="AK14" s="248"/>
      <c r="AL14" s="249"/>
      <c r="AM14" s="247"/>
      <c r="AN14" s="248"/>
      <c r="AO14" s="248"/>
      <c r="AP14" s="248"/>
      <c r="AQ14" s="248"/>
      <c r="AR14" s="248"/>
      <c r="AS14" s="248"/>
      <c r="AT14" s="248"/>
      <c r="AU14" s="248"/>
      <c r="AV14" s="248"/>
      <c r="AW14" s="249"/>
    </row>
    <row r="15" spans="1:49" ht="17.25" customHeight="1">
      <c r="A15" s="238"/>
      <c r="B15" s="238"/>
      <c r="C15" s="257"/>
      <c r="D15" s="258"/>
      <c r="E15" s="258"/>
      <c r="F15" s="258"/>
      <c r="G15" s="258"/>
      <c r="H15" s="258"/>
      <c r="I15" s="259"/>
      <c r="J15" s="259"/>
      <c r="K15" s="259"/>
      <c r="L15" s="259"/>
      <c r="M15" s="259"/>
      <c r="N15" s="259"/>
      <c r="O15" s="259"/>
      <c r="P15" s="259"/>
      <c r="Q15" s="259"/>
      <c r="R15" s="259"/>
      <c r="S15" s="221"/>
      <c r="T15" s="221"/>
      <c r="U15" s="221"/>
      <c r="V15" s="221"/>
      <c r="W15" s="221"/>
      <c r="X15" s="221"/>
      <c r="Y15" s="221"/>
      <c r="Z15" s="221"/>
      <c r="AA15" s="222"/>
      <c r="AB15" s="250"/>
      <c r="AC15" s="251"/>
      <c r="AD15" s="251"/>
      <c r="AE15" s="251"/>
      <c r="AF15" s="251"/>
      <c r="AG15" s="251"/>
      <c r="AH15" s="251"/>
      <c r="AI15" s="251"/>
      <c r="AJ15" s="251"/>
      <c r="AK15" s="251"/>
      <c r="AL15" s="252"/>
      <c r="AM15" s="250"/>
      <c r="AN15" s="251"/>
      <c r="AO15" s="251"/>
      <c r="AP15" s="251"/>
      <c r="AQ15" s="251"/>
      <c r="AR15" s="251"/>
      <c r="AS15" s="251"/>
      <c r="AT15" s="251"/>
      <c r="AU15" s="251"/>
      <c r="AV15" s="251"/>
      <c r="AW15" s="252"/>
    </row>
    <row r="16" spans="1:49" ht="17.25" customHeight="1">
      <c r="A16" s="237">
        <v>3</v>
      </c>
      <c r="B16" s="238"/>
      <c r="C16" s="255"/>
      <c r="D16" s="256"/>
      <c r="E16" s="256"/>
      <c r="F16" s="256"/>
      <c r="G16" s="256"/>
      <c r="H16" s="256"/>
      <c r="I16" s="218"/>
      <c r="J16" s="218"/>
      <c r="K16" s="218"/>
      <c r="L16" s="218"/>
      <c r="M16" s="218"/>
      <c r="N16" s="218"/>
      <c r="O16" s="218"/>
      <c r="P16" s="218"/>
      <c r="Q16" s="218"/>
      <c r="R16" s="218"/>
      <c r="S16" s="235"/>
      <c r="T16" s="235"/>
      <c r="U16" s="235"/>
      <c r="V16" s="235"/>
      <c r="W16" s="235"/>
      <c r="X16" s="235"/>
      <c r="Y16" s="235"/>
      <c r="Z16" s="235"/>
      <c r="AA16" s="254"/>
      <c r="AB16" s="247"/>
      <c r="AC16" s="248"/>
      <c r="AD16" s="248"/>
      <c r="AE16" s="248"/>
      <c r="AF16" s="248"/>
      <c r="AG16" s="248"/>
      <c r="AH16" s="248"/>
      <c r="AI16" s="248"/>
      <c r="AJ16" s="248"/>
      <c r="AK16" s="248"/>
      <c r="AL16" s="249"/>
      <c r="AM16" s="247"/>
      <c r="AN16" s="248"/>
      <c r="AO16" s="248"/>
      <c r="AP16" s="248"/>
      <c r="AQ16" s="248"/>
      <c r="AR16" s="248"/>
      <c r="AS16" s="248"/>
      <c r="AT16" s="248"/>
      <c r="AU16" s="248"/>
      <c r="AV16" s="248"/>
      <c r="AW16" s="249"/>
    </row>
    <row r="17" spans="1:49" ht="17.25" customHeight="1">
      <c r="A17" s="238"/>
      <c r="B17" s="238"/>
      <c r="C17" s="257"/>
      <c r="D17" s="258"/>
      <c r="E17" s="258"/>
      <c r="F17" s="258"/>
      <c r="G17" s="258"/>
      <c r="H17" s="258"/>
      <c r="I17" s="259"/>
      <c r="J17" s="259"/>
      <c r="K17" s="259"/>
      <c r="L17" s="259"/>
      <c r="M17" s="259"/>
      <c r="N17" s="259"/>
      <c r="O17" s="259"/>
      <c r="P17" s="259"/>
      <c r="Q17" s="259"/>
      <c r="R17" s="259"/>
      <c r="S17" s="221"/>
      <c r="T17" s="221"/>
      <c r="U17" s="221"/>
      <c r="V17" s="221"/>
      <c r="W17" s="221"/>
      <c r="X17" s="221"/>
      <c r="Y17" s="221"/>
      <c r="Z17" s="221"/>
      <c r="AA17" s="222"/>
      <c r="AB17" s="250"/>
      <c r="AC17" s="251"/>
      <c r="AD17" s="251"/>
      <c r="AE17" s="251"/>
      <c r="AF17" s="251"/>
      <c r="AG17" s="251"/>
      <c r="AH17" s="251"/>
      <c r="AI17" s="251"/>
      <c r="AJ17" s="251"/>
      <c r="AK17" s="251"/>
      <c r="AL17" s="252"/>
      <c r="AM17" s="250"/>
      <c r="AN17" s="251"/>
      <c r="AO17" s="251"/>
      <c r="AP17" s="251"/>
      <c r="AQ17" s="251"/>
      <c r="AR17" s="251"/>
      <c r="AS17" s="251"/>
      <c r="AT17" s="251"/>
      <c r="AU17" s="251"/>
      <c r="AV17" s="251"/>
      <c r="AW17" s="252"/>
    </row>
    <row r="18" spans="1:49" ht="17.25" customHeight="1">
      <c r="A18" s="237">
        <v>4</v>
      </c>
      <c r="B18" s="238"/>
      <c r="C18" s="255"/>
      <c r="D18" s="256"/>
      <c r="E18" s="256"/>
      <c r="F18" s="256"/>
      <c r="G18" s="256"/>
      <c r="H18" s="256"/>
      <c r="I18" s="218"/>
      <c r="J18" s="218"/>
      <c r="K18" s="218"/>
      <c r="L18" s="218"/>
      <c r="M18" s="218"/>
      <c r="N18" s="218"/>
      <c r="O18" s="218"/>
      <c r="P18" s="218"/>
      <c r="Q18" s="218"/>
      <c r="R18" s="218"/>
      <c r="S18" s="235"/>
      <c r="T18" s="235"/>
      <c r="U18" s="235"/>
      <c r="V18" s="235"/>
      <c r="W18" s="235"/>
      <c r="X18" s="235"/>
      <c r="Y18" s="235"/>
      <c r="Z18" s="235"/>
      <c r="AA18" s="254"/>
      <c r="AB18" s="247"/>
      <c r="AC18" s="248"/>
      <c r="AD18" s="248"/>
      <c r="AE18" s="248"/>
      <c r="AF18" s="248"/>
      <c r="AG18" s="248"/>
      <c r="AH18" s="248"/>
      <c r="AI18" s="248"/>
      <c r="AJ18" s="248"/>
      <c r="AK18" s="248"/>
      <c r="AL18" s="249"/>
      <c r="AM18" s="247"/>
      <c r="AN18" s="248"/>
      <c r="AO18" s="248"/>
      <c r="AP18" s="248"/>
      <c r="AQ18" s="248"/>
      <c r="AR18" s="248"/>
      <c r="AS18" s="248"/>
      <c r="AT18" s="248"/>
      <c r="AU18" s="248"/>
      <c r="AV18" s="248"/>
      <c r="AW18" s="249"/>
    </row>
    <row r="19" spans="1:49" ht="17.25" customHeight="1">
      <c r="A19" s="238"/>
      <c r="B19" s="238"/>
      <c r="C19" s="257"/>
      <c r="D19" s="258"/>
      <c r="E19" s="258"/>
      <c r="F19" s="258"/>
      <c r="G19" s="258"/>
      <c r="H19" s="258"/>
      <c r="I19" s="259"/>
      <c r="J19" s="259"/>
      <c r="K19" s="259"/>
      <c r="L19" s="259"/>
      <c r="M19" s="259"/>
      <c r="N19" s="259"/>
      <c r="O19" s="259"/>
      <c r="P19" s="259"/>
      <c r="Q19" s="259"/>
      <c r="R19" s="259"/>
      <c r="S19" s="221"/>
      <c r="T19" s="221"/>
      <c r="U19" s="221"/>
      <c r="V19" s="221"/>
      <c r="W19" s="221"/>
      <c r="X19" s="221"/>
      <c r="Y19" s="221"/>
      <c r="Z19" s="221"/>
      <c r="AA19" s="222"/>
      <c r="AB19" s="250"/>
      <c r="AC19" s="251"/>
      <c r="AD19" s="251"/>
      <c r="AE19" s="251"/>
      <c r="AF19" s="251"/>
      <c r="AG19" s="251"/>
      <c r="AH19" s="251"/>
      <c r="AI19" s="251"/>
      <c r="AJ19" s="251"/>
      <c r="AK19" s="251"/>
      <c r="AL19" s="252"/>
      <c r="AM19" s="250"/>
      <c r="AN19" s="251"/>
      <c r="AO19" s="251"/>
      <c r="AP19" s="251"/>
      <c r="AQ19" s="251"/>
      <c r="AR19" s="251"/>
      <c r="AS19" s="251"/>
      <c r="AT19" s="251"/>
      <c r="AU19" s="251"/>
      <c r="AV19" s="251"/>
      <c r="AW19" s="252"/>
    </row>
    <row r="20" spans="1:49" ht="17.25" customHeight="1">
      <c r="A20" s="237">
        <v>5</v>
      </c>
      <c r="B20" s="238"/>
      <c r="C20" s="255"/>
      <c r="D20" s="256"/>
      <c r="E20" s="256"/>
      <c r="F20" s="256"/>
      <c r="G20" s="256"/>
      <c r="H20" s="256"/>
      <c r="I20" s="218"/>
      <c r="J20" s="218"/>
      <c r="K20" s="218"/>
      <c r="L20" s="218"/>
      <c r="M20" s="218"/>
      <c r="N20" s="218"/>
      <c r="O20" s="218"/>
      <c r="P20" s="218"/>
      <c r="Q20" s="218"/>
      <c r="R20" s="218"/>
      <c r="S20" s="235"/>
      <c r="T20" s="235"/>
      <c r="U20" s="235"/>
      <c r="V20" s="235"/>
      <c r="W20" s="235"/>
      <c r="X20" s="235"/>
      <c r="Y20" s="235"/>
      <c r="Z20" s="235"/>
      <c r="AA20" s="254"/>
      <c r="AB20" s="247"/>
      <c r="AC20" s="248"/>
      <c r="AD20" s="248"/>
      <c r="AE20" s="248"/>
      <c r="AF20" s="248"/>
      <c r="AG20" s="248"/>
      <c r="AH20" s="248"/>
      <c r="AI20" s="248"/>
      <c r="AJ20" s="248"/>
      <c r="AK20" s="248"/>
      <c r="AL20" s="249"/>
      <c r="AM20" s="247"/>
      <c r="AN20" s="248"/>
      <c r="AO20" s="248"/>
      <c r="AP20" s="248"/>
      <c r="AQ20" s="248"/>
      <c r="AR20" s="248"/>
      <c r="AS20" s="248"/>
      <c r="AT20" s="248"/>
      <c r="AU20" s="248"/>
      <c r="AV20" s="248"/>
      <c r="AW20" s="249"/>
    </row>
    <row r="21" spans="1:49" ht="17.25" customHeight="1">
      <c r="A21" s="238"/>
      <c r="B21" s="238"/>
      <c r="C21" s="257"/>
      <c r="D21" s="258"/>
      <c r="E21" s="258"/>
      <c r="F21" s="258"/>
      <c r="G21" s="258"/>
      <c r="H21" s="258"/>
      <c r="I21" s="259"/>
      <c r="J21" s="259"/>
      <c r="K21" s="259"/>
      <c r="L21" s="259"/>
      <c r="M21" s="259"/>
      <c r="N21" s="259"/>
      <c r="O21" s="259"/>
      <c r="P21" s="259"/>
      <c r="Q21" s="259"/>
      <c r="R21" s="259"/>
      <c r="S21" s="221"/>
      <c r="T21" s="221"/>
      <c r="U21" s="221"/>
      <c r="V21" s="221"/>
      <c r="W21" s="221"/>
      <c r="X21" s="221"/>
      <c r="Y21" s="221"/>
      <c r="Z21" s="221"/>
      <c r="AA21" s="222"/>
      <c r="AB21" s="250"/>
      <c r="AC21" s="251"/>
      <c r="AD21" s="251"/>
      <c r="AE21" s="251"/>
      <c r="AF21" s="251"/>
      <c r="AG21" s="251"/>
      <c r="AH21" s="251"/>
      <c r="AI21" s="251"/>
      <c r="AJ21" s="251"/>
      <c r="AK21" s="251"/>
      <c r="AL21" s="252"/>
      <c r="AM21" s="250"/>
      <c r="AN21" s="251"/>
      <c r="AO21" s="251"/>
      <c r="AP21" s="251"/>
      <c r="AQ21" s="251"/>
      <c r="AR21" s="251"/>
      <c r="AS21" s="251"/>
      <c r="AT21" s="251"/>
      <c r="AU21" s="251"/>
      <c r="AV21" s="251"/>
      <c r="AW21" s="252"/>
    </row>
    <row r="22" spans="1:49" ht="17.25" customHeight="1">
      <c r="A22" s="237">
        <v>6</v>
      </c>
      <c r="B22" s="238"/>
      <c r="C22" s="255"/>
      <c r="D22" s="256"/>
      <c r="E22" s="256"/>
      <c r="F22" s="256"/>
      <c r="G22" s="256"/>
      <c r="H22" s="256"/>
      <c r="I22" s="218"/>
      <c r="J22" s="218"/>
      <c r="K22" s="218"/>
      <c r="L22" s="218"/>
      <c r="M22" s="218"/>
      <c r="N22" s="218"/>
      <c r="O22" s="218"/>
      <c r="P22" s="218"/>
      <c r="Q22" s="218"/>
      <c r="R22" s="218"/>
      <c r="S22" s="235"/>
      <c r="T22" s="235"/>
      <c r="U22" s="235"/>
      <c r="V22" s="235"/>
      <c r="W22" s="235"/>
      <c r="X22" s="235"/>
      <c r="Y22" s="235"/>
      <c r="Z22" s="235"/>
      <c r="AA22" s="254"/>
      <c r="AB22" s="247"/>
      <c r="AC22" s="248"/>
      <c r="AD22" s="248"/>
      <c r="AE22" s="248"/>
      <c r="AF22" s="248"/>
      <c r="AG22" s="248"/>
      <c r="AH22" s="248"/>
      <c r="AI22" s="248"/>
      <c r="AJ22" s="248"/>
      <c r="AK22" s="248"/>
      <c r="AL22" s="249"/>
      <c r="AM22" s="247"/>
      <c r="AN22" s="248"/>
      <c r="AO22" s="248"/>
      <c r="AP22" s="248"/>
      <c r="AQ22" s="248"/>
      <c r="AR22" s="248"/>
      <c r="AS22" s="248"/>
      <c r="AT22" s="248"/>
      <c r="AU22" s="248"/>
      <c r="AV22" s="248"/>
      <c r="AW22" s="249"/>
    </row>
    <row r="23" spans="1:49" ht="17.25" customHeight="1">
      <c r="A23" s="238"/>
      <c r="B23" s="238"/>
      <c r="C23" s="257"/>
      <c r="D23" s="258"/>
      <c r="E23" s="258"/>
      <c r="F23" s="258"/>
      <c r="G23" s="258"/>
      <c r="H23" s="258"/>
      <c r="I23" s="259"/>
      <c r="J23" s="259"/>
      <c r="K23" s="259"/>
      <c r="L23" s="259"/>
      <c r="M23" s="259"/>
      <c r="N23" s="259"/>
      <c r="O23" s="259"/>
      <c r="P23" s="259"/>
      <c r="Q23" s="259"/>
      <c r="R23" s="259"/>
      <c r="S23" s="221"/>
      <c r="T23" s="221"/>
      <c r="U23" s="221"/>
      <c r="V23" s="221"/>
      <c r="W23" s="221"/>
      <c r="X23" s="221"/>
      <c r="Y23" s="221"/>
      <c r="Z23" s="221"/>
      <c r="AA23" s="222"/>
      <c r="AB23" s="250"/>
      <c r="AC23" s="251"/>
      <c r="AD23" s="251"/>
      <c r="AE23" s="251"/>
      <c r="AF23" s="251"/>
      <c r="AG23" s="251"/>
      <c r="AH23" s="251"/>
      <c r="AI23" s="251"/>
      <c r="AJ23" s="251"/>
      <c r="AK23" s="251"/>
      <c r="AL23" s="252"/>
      <c r="AM23" s="250"/>
      <c r="AN23" s="251"/>
      <c r="AO23" s="251"/>
      <c r="AP23" s="251"/>
      <c r="AQ23" s="251"/>
      <c r="AR23" s="251"/>
      <c r="AS23" s="251"/>
      <c r="AT23" s="251"/>
      <c r="AU23" s="251"/>
      <c r="AV23" s="251"/>
      <c r="AW23" s="252"/>
    </row>
    <row r="24" spans="1:49" ht="17.25" customHeight="1">
      <c r="A24" s="237">
        <v>7</v>
      </c>
      <c r="B24" s="238"/>
      <c r="C24" s="255"/>
      <c r="D24" s="256"/>
      <c r="E24" s="256"/>
      <c r="F24" s="256"/>
      <c r="G24" s="256"/>
      <c r="H24" s="256"/>
      <c r="I24" s="218"/>
      <c r="J24" s="218"/>
      <c r="K24" s="218"/>
      <c r="L24" s="218"/>
      <c r="M24" s="218"/>
      <c r="N24" s="218"/>
      <c r="O24" s="218"/>
      <c r="P24" s="218"/>
      <c r="Q24" s="218"/>
      <c r="R24" s="218"/>
      <c r="S24" s="235"/>
      <c r="T24" s="235"/>
      <c r="U24" s="235"/>
      <c r="V24" s="235"/>
      <c r="W24" s="235"/>
      <c r="X24" s="235"/>
      <c r="Y24" s="235"/>
      <c r="Z24" s="235"/>
      <c r="AA24" s="254"/>
      <c r="AB24" s="247"/>
      <c r="AC24" s="248"/>
      <c r="AD24" s="248"/>
      <c r="AE24" s="248"/>
      <c r="AF24" s="248"/>
      <c r="AG24" s="248"/>
      <c r="AH24" s="248"/>
      <c r="AI24" s="248"/>
      <c r="AJ24" s="248"/>
      <c r="AK24" s="248"/>
      <c r="AL24" s="249"/>
      <c r="AM24" s="247"/>
      <c r="AN24" s="248"/>
      <c r="AO24" s="248"/>
      <c r="AP24" s="248"/>
      <c r="AQ24" s="248"/>
      <c r="AR24" s="248"/>
      <c r="AS24" s="248"/>
      <c r="AT24" s="248"/>
      <c r="AU24" s="248"/>
      <c r="AV24" s="248"/>
      <c r="AW24" s="249"/>
    </row>
    <row r="25" spans="1:49" ht="17.25" customHeight="1">
      <c r="A25" s="238"/>
      <c r="B25" s="238"/>
      <c r="C25" s="257"/>
      <c r="D25" s="258"/>
      <c r="E25" s="258"/>
      <c r="F25" s="258"/>
      <c r="G25" s="258"/>
      <c r="H25" s="258"/>
      <c r="I25" s="259"/>
      <c r="J25" s="259"/>
      <c r="K25" s="259"/>
      <c r="L25" s="259"/>
      <c r="M25" s="259"/>
      <c r="N25" s="259"/>
      <c r="O25" s="259"/>
      <c r="P25" s="259"/>
      <c r="Q25" s="259"/>
      <c r="R25" s="259"/>
      <c r="S25" s="221"/>
      <c r="T25" s="221"/>
      <c r="U25" s="221"/>
      <c r="V25" s="221"/>
      <c r="W25" s="221"/>
      <c r="X25" s="221"/>
      <c r="Y25" s="221"/>
      <c r="Z25" s="221"/>
      <c r="AA25" s="222"/>
      <c r="AB25" s="250"/>
      <c r="AC25" s="251"/>
      <c r="AD25" s="251"/>
      <c r="AE25" s="251"/>
      <c r="AF25" s="251"/>
      <c r="AG25" s="251"/>
      <c r="AH25" s="251"/>
      <c r="AI25" s="251"/>
      <c r="AJ25" s="251"/>
      <c r="AK25" s="251"/>
      <c r="AL25" s="252"/>
      <c r="AM25" s="250"/>
      <c r="AN25" s="251"/>
      <c r="AO25" s="251"/>
      <c r="AP25" s="251"/>
      <c r="AQ25" s="251"/>
      <c r="AR25" s="251"/>
      <c r="AS25" s="251"/>
      <c r="AT25" s="251"/>
      <c r="AU25" s="251"/>
      <c r="AV25" s="251"/>
      <c r="AW25" s="252"/>
    </row>
    <row r="26" spans="1:49" ht="17.25" customHeight="1">
      <c r="A26" s="237">
        <v>8</v>
      </c>
      <c r="B26" s="238"/>
      <c r="C26" s="255"/>
      <c r="D26" s="256"/>
      <c r="E26" s="256"/>
      <c r="F26" s="256"/>
      <c r="G26" s="256"/>
      <c r="H26" s="256"/>
      <c r="I26" s="218"/>
      <c r="J26" s="218"/>
      <c r="K26" s="218"/>
      <c r="L26" s="218"/>
      <c r="M26" s="218"/>
      <c r="N26" s="218"/>
      <c r="O26" s="218"/>
      <c r="P26" s="218"/>
      <c r="Q26" s="218"/>
      <c r="R26" s="218"/>
      <c r="S26" s="235"/>
      <c r="T26" s="235"/>
      <c r="U26" s="235"/>
      <c r="V26" s="235"/>
      <c r="W26" s="235"/>
      <c r="X26" s="235"/>
      <c r="Y26" s="235"/>
      <c r="Z26" s="235"/>
      <c r="AA26" s="254"/>
      <c r="AB26" s="247"/>
      <c r="AC26" s="248"/>
      <c r="AD26" s="248"/>
      <c r="AE26" s="248"/>
      <c r="AF26" s="248"/>
      <c r="AG26" s="248"/>
      <c r="AH26" s="248"/>
      <c r="AI26" s="248"/>
      <c r="AJ26" s="248"/>
      <c r="AK26" s="248"/>
      <c r="AL26" s="249"/>
      <c r="AM26" s="247"/>
      <c r="AN26" s="248"/>
      <c r="AO26" s="248"/>
      <c r="AP26" s="248"/>
      <c r="AQ26" s="248"/>
      <c r="AR26" s="248"/>
      <c r="AS26" s="248"/>
      <c r="AT26" s="248"/>
      <c r="AU26" s="248"/>
      <c r="AV26" s="248"/>
      <c r="AW26" s="249"/>
    </row>
    <row r="27" spans="1:49" ht="17.25" customHeight="1">
      <c r="A27" s="238"/>
      <c r="B27" s="238"/>
      <c r="C27" s="257"/>
      <c r="D27" s="258"/>
      <c r="E27" s="258"/>
      <c r="F27" s="258"/>
      <c r="G27" s="258"/>
      <c r="H27" s="258"/>
      <c r="I27" s="259"/>
      <c r="J27" s="259"/>
      <c r="K27" s="259"/>
      <c r="L27" s="259"/>
      <c r="M27" s="259"/>
      <c r="N27" s="259"/>
      <c r="O27" s="259"/>
      <c r="P27" s="259"/>
      <c r="Q27" s="259"/>
      <c r="R27" s="259"/>
      <c r="S27" s="221"/>
      <c r="T27" s="221"/>
      <c r="U27" s="221"/>
      <c r="V27" s="221"/>
      <c r="W27" s="221"/>
      <c r="X27" s="221"/>
      <c r="Y27" s="221"/>
      <c r="Z27" s="221"/>
      <c r="AA27" s="222"/>
      <c r="AB27" s="250"/>
      <c r="AC27" s="251"/>
      <c r="AD27" s="251"/>
      <c r="AE27" s="251"/>
      <c r="AF27" s="251"/>
      <c r="AG27" s="251"/>
      <c r="AH27" s="251"/>
      <c r="AI27" s="251"/>
      <c r="AJ27" s="251"/>
      <c r="AK27" s="251"/>
      <c r="AL27" s="252"/>
      <c r="AM27" s="250"/>
      <c r="AN27" s="251"/>
      <c r="AO27" s="251"/>
      <c r="AP27" s="251"/>
      <c r="AQ27" s="251"/>
      <c r="AR27" s="251"/>
      <c r="AS27" s="251"/>
      <c r="AT27" s="251"/>
      <c r="AU27" s="251"/>
      <c r="AV27" s="251"/>
      <c r="AW27" s="252"/>
    </row>
    <row r="28" spans="1:49" ht="17.25" customHeight="1">
      <c r="A28" s="237">
        <v>9</v>
      </c>
      <c r="B28" s="238"/>
      <c r="C28" s="255"/>
      <c r="D28" s="256"/>
      <c r="E28" s="256"/>
      <c r="F28" s="256"/>
      <c r="G28" s="256"/>
      <c r="H28" s="256"/>
      <c r="I28" s="218"/>
      <c r="J28" s="218"/>
      <c r="K28" s="218"/>
      <c r="L28" s="218"/>
      <c r="M28" s="218"/>
      <c r="N28" s="218"/>
      <c r="O28" s="218"/>
      <c r="P28" s="218"/>
      <c r="Q28" s="218"/>
      <c r="R28" s="218"/>
      <c r="S28" s="235"/>
      <c r="T28" s="235"/>
      <c r="U28" s="235"/>
      <c r="V28" s="235"/>
      <c r="W28" s="235"/>
      <c r="X28" s="235"/>
      <c r="Y28" s="235"/>
      <c r="Z28" s="235"/>
      <c r="AA28" s="254"/>
      <c r="AB28" s="247"/>
      <c r="AC28" s="248"/>
      <c r="AD28" s="248"/>
      <c r="AE28" s="248"/>
      <c r="AF28" s="248"/>
      <c r="AG28" s="248"/>
      <c r="AH28" s="248"/>
      <c r="AI28" s="248"/>
      <c r="AJ28" s="248"/>
      <c r="AK28" s="248"/>
      <c r="AL28" s="249"/>
      <c r="AM28" s="247"/>
      <c r="AN28" s="248"/>
      <c r="AO28" s="248"/>
      <c r="AP28" s="248"/>
      <c r="AQ28" s="248"/>
      <c r="AR28" s="248"/>
      <c r="AS28" s="248"/>
      <c r="AT28" s="248"/>
      <c r="AU28" s="248"/>
      <c r="AV28" s="248"/>
      <c r="AW28" s="249"/>
    </row>
    <row r="29" spans="1:49" ht="17.25" customHeight="1">
      <c r="A29" s="238"/>
      <c r="B29" s="238"/>
      <c r="C29" s="257"/>
      <c r="D29" s="258"/>
      <c r="E29" s="258"/>
      <c r="F29" s="258"/>
      <c r="G29" s="258"/>
      <c r="H29" s="258"/>
      <c r="I29" s="259"/>
      <c r="J29" s="259"/>
      <c r="K29" s="259"/>
      <c r="L29" s="259"/>
      <c r="M29" s="259"/>
      <c r="N29" s="259"/>
      <c r="O29" s="259"/>
      <c r="P29" s="259"/>
      <c r="Q29" s="259"/>
      <c r="R29" s="259"/>
      <c r="S29" s="221"/>
      <c r="T29" s="221"/>
      <c r="U29" s="221"/>
      <c r="V29" s="221"/>
      <c r="W29" s="221"/>
      <c r="X29" s="221"/>
      <c r="Y29" s="221"/>
      <c r="Z29" s="221"/>
      <c r="AA29" s="222"/>
      <c r="AB29" s="250"/>
      <c r="AC29" s="251"/>
      <c r="AD29" s="251"/>
      <c r="AE29" s="251"/>
      <c r="AF29" s="251"/>
      <c r="AG29" s="251"/>
      <c r="AH29" s="251"/>
      <c r="AI29" s="251"/>
      <c r="AJ29" s="251"/>
      <c r="AK29" s="251"/>
      <c r="AL29" s="252"/>
      <c r="AM29" s="250"/>
      <c r="AN29" s="251"/>
      <c r="AO29" s="251"/>
      <c r="AP29" s="251"/>
      <c r="AQ29" s="251"/>
      <c r="AR29" s="251"/>
      <c r="AS29" s="251"/>
      <c r="AT29" s="251"/>
      <c r="AU29" s="251"/>
      <c r="AV29" s="251"/>
      <c r="AW29" s="252"/>
    </row>
    <row r="30" spans="1:49" ht="17.25" customHeight="1">
      <c r="A30" s="237">
        <v>10</v>
      </c>
      <c r="B30" s="238"/>
      <c r="C30" s="255"/>
      <c r="D30" s="256"/>
      <c r="E30" s="256"/>
      <c r="F30" s="256"/>
      <c r="G30" s="256"/>
      <c r="H30" s="256"/>
      <c r="I30" s="218"/>
      <c r="J30" s="218"/>
      <c r="K30" s="218"/>
      <c r="L30" s="218"/>
      <c r="M30" s="218"/>
      <c r="N30" s="218"/>
      <c r="O30" s="218"/>
      <c r="P30" s="218"/>
      <c r="Q30" s="218"/>
      <c r="R30" s="218"/>
      <c r="S30" s="235"/>
      <c r="T30" s="235"/>
      <c r="U30" s="235"/>
      <c r="V30" s="235"/>
      <c r="W30" s="235"/>
      <c r="X30" s="235"/>
      <c r="Y30" s="235"/>
      <c r="Z30" s="235"/>
      <c r="AA30" s="254"/>
      <c r="AB30" s="247"/>
      <c r="AC30" s="248"/>
      <c r="AD30" s="248"/>
      <c r="AE30" s="248"/>
      <c r="AF30" s="248"/>
      <c r="AG30" s="248"/>
      <c r="AH30" s="248"/>
      <c r="AI30" s="248"/>
      <c r="AJ30" s="248"/>
      <c r="AK30" s="248"/>
      <c r="AL30" s="249"/>
      <c r="AM30" s="247"/>
      <c r="AN30" s="248"/>
      <c r="AO30" s="248"/>
      <c r="AP30" s="248"/>
      <c r="AQ30" s="248"/>
      <c r="AR30" s="248"/>
      <c r="AS30" s="248"/>
      <c r="AT30" s="248"/>
      <c r="AU30" s="248"/>
      <c r="AV30" s="248"/>
      <c r="AW30" s="249"/>
    </row>
    <row r="31" spans="1:49" ht="17.25" customHeight="1">
      <c r="A31" s="238"/>
      <c r="B31" s="238"/>
      <c r="C31" s="257"/>
      <c r="D31" s="258"/>
      <c r="E31" s="258"/>
      <c r="F31" s="258"/>
      <c r="G31" s="258"/>
      <c r="H31" s="258"/>
      <c r="I31" s="259"/>
      <c r="J31" s="259"/>
      <c r="K31" s="259"/>
      <c r="L31" s="259"/>
      <c r="M31" s="259"/>
      <c r="N31" s="259"/>
      <c r="O31" s="259"/>
      <c r="P31" s="259"/>
      <c r="Q31" s="259"/>
      <c r="R31" s="259"/>
      <c r="S31" s="221"/>
      <c r="T31" s="221"/>
      <c r="U31" s="221"/>
      <c r="V31" s="221"/>
      <c r="W31" s="221"/>
      <c r="X31" s="221"/>
      <c r="Y31" s="221"/>
      <c r="Z31" s="221"/>
      <c r="AA31" s="222"/>
      <c r="AB31" s="250"/>
      <c r="AC31" s="251"/>
      <c r="AD31" s="251"/>
      <c r="AE31" s="251"/>
      <c r="AF31" s="251"/>
      <c r="AG31" s="251"/>
      <c r="AH31" s="251"/>
      <c r="AI31" s="251"/>
      <c r="AJ31" s="251"/>
      <c r="AK31" s="251"/>
      <c r="AL31" s="252"/>
      <c r="AM31" s="250"/>
      <c r="AN31" s="251"/>
      <c r="AO31" s="251"/>
      <c r="AP31" s="251"/>
      <c r="AQ31" s="251"/>
      <c r="AR31" s="251"/>
      <c r="AS31" s="251"/>
      <c r="AT31" s="251"/>
      <c r="AU31" s="251"/>
      <c r="AV31" s="251"/>
      <c r="AW31" s="252"/>
    </row>
    <row r="32" spans="1:49" ht="17.25" customHeight="1">
      <c r="A32" s="237">
        <v>11</v>
      </c>
      <c r="B32" s="238"/>
      <c r="C32" s="255"/>
      <c r="D32" s="256"/>
      <c r="E32" s="256"/>
      <c r="F32" s="256"/>
      <c r="G32" s="256"/>
      <c r="H32" s="256"/>
      <c r="I32" s="218"/>
      <c r="J32" s="218"/>
      <c r="K32" s="218"/>
      <c r="L32" s="218"/>
      <c r="M32" s="218"/>
      <c r="N32" s="218"/>
      <c r="O32" s="218"/>
      <c r="P32" s="218"/>
      <c r="Q32" s="218"/>
      <c r="R32" s="218"/>
      <c r="S32" s="235"/>
      <c r="T32" s="235"/>
      <c r="U32" s="235"/>
      <c r="V32" s="235"/>
      <c r="W32" s="235"/>
      <c r="X32" s="235"/>
      <c r="Y32" s="235"/>
      <c r="Z32" s="235"/>
      <c r="AA32" s="254"/>
      <c r="AB32" s="247"/>
      <c r="AC32" s="248"/>
      <c r="AD32" s="248"/>
      <c r="AE32" s="248"/>
      <c r="AF32" s="248"/>
      <c r="AG32" s="248"/>
      <c r="AH32" s="248"/>
      <c r="AI32" s="248"/>
      <c r="AJ32" s="248"/>
      <c r="AK32" s="248"/>
      <c r="AL32" s="249"/>
      <c r="AM32" s="247"/>
      <c r="AN32" s="248"/>
      <c r="AO32" s="248"/>
      <c r="AP32" s="248"/>
      <c r="AQ32" s="248"/>
      <c r="AR32" s="248"/>
      <c r="AS32" s="248"/>
      <c r="AT32" s="248"/>
      <c r="AU32" s="248"/>
      <c r="AV32" s="248"/>
      <c r="AW32" s="249"/>
    </row>
    <row r="33" spans="1:49" ht="17.25" customHeight="1">
      <c r="A33" s="238"/>
      <c r="B33" s="238"/>
      <c r="C33" s="257"/>
      <c r="D33" s="258"/>
      <c r="E33" s="258"/>
      <c r="F33" s="258"/>
      <c r="G33" s="258"/>
      <c r="H33" s="258"/>
      <c r="I33" s="259"/>
      <c r="J33" s="259"/>
      <c r="K33" s="259"/>
      <c r="L33" s="259"/>
      <c r="M33" s="259"/>
      <c r="N33" s="259"/>
      <c r="O33" s="259"/>
      <c r="P33" s="259"/>
      <c r="Q33" s="259"/>
      <c r="R33" s="259"/>
      <c r="S33" s="221"/>
      <c r="T33" s="221"/>
      <c r="U33" s="221"/>
      <c r="V33" s="221"/>
      <c r="W33" s="221"/>
      <c r="X33" s="221"/>
      <c r="Y33" s="221"/>
      <c r="Z33" s="221"/>
      <c r="AA33" s="222"/>
      <c r="AB33" s="250"/>
      <c r="AC33" s="251"/>
      <c r="AD33" s="251"/>
      <c r="AE33" s="251"/>
      <c r="AF33" s="251"/>
      <c r="AG33" s="251"/>
      <c r="AH33" s="251"/>
      <c r="AI33" s="251"/>
      <c r="AJ33" s="251"/>
      <c r="AK33" s="251"/>
      <c r="AL33" s="252"/>
      <c r="AM33" s="250"/>
      <c r="AN33" s="251"/>
      <c r="AO33" s="251"/>
      <c r="AP33" s="251"/>
      <c r="AQ33" s="251"/>
      <c r="AR33" s="251"/>
      <c r="AS33" s="251"/>
      <c r="AT33" s="251"/>
      <c r="AU33" s="251"/>
      <c r="AV33" s="251"/>
      <c r="AW33" s="252"/>
    </row>
    <row r="34" spans="1:49" ht="17.25" customHeight="1">
      <c r="A34" s="237">
        <v>12</v>
      </c>
      <c r="B34" s="238"/>
      <c r="C34" s="255"/>
      <c r="D34" s="256"/>
      <c r="E34" s="256"/>
      <c r="F34" s="256"/>
      <c r="G34" s="256"/>
      <c r="H34" s="256"/>
      <c r="I34" s="218"/>
      <c r="J34" s="218"/>
      <c r="K34" s="218"/>
      <c r="L34" s="218"/>
      <c r="M34" s="218"/>
      <c r="N34" s="218"/>
      <c r="O34" s="218"/>
      <c r="P34" s="218"/>
      <c r="Q34" s="218"/>
      <c r="R34" s="218"/>
      <c r="S34" s="235"/>
      <c r="T34" s="235"/>
      <c r="U34" s="235"/>
      <c r="V34" s="235"/>
      <c r="W34" s="235"/>
      <c r="X34" s="235"/>
      <c r="Y34" s="235"/>
      <c r="Z34" s="235"/>
      <c r="AA34" s="254"/>
      <c r="AB34" s="247"/>
      <c r="AC34" s="248"/>
      <c r="AD34" s="248"/>
      <c r="AE34" s="248"/>
      <c r="AF34" s="248"/>
      <c r="AG34" s="248"/>
      <c r="AH34" s="248"/>
      <c r="AI34" s="248"/>
      <c r="AJ34" s="248"/>
      <c r="AK34" s="248"/>
      <c r="AL34" s="249"/>
      <c r="AM34" s="247"/>
      <c r="AN34" s="248"/>
      <c r="AO34" s="248"/>
      <c r="AP34" s="248"/>
      <c r="AQ34" s="248"/>
      <c r="AR34" s="248"/>
      <c r="AS34" s="248"/>
      <c r="AT34" s="248"/>
      <c r="AU34" s="248"/>
      <c r="AV34" s="248"/>
      <c r="AW34" s="249"/>
    </row>
    <row r="35" spans="1:49" ht="17.25" customHeight="1">
      <c r="A35" s="238"/>
      <c r="B35" s="238"/>
      <c r="C35" s="257"/>
      <c r="D35" s="258"/>
      <c r="E35" s="258"/>
      <c r="F35" s="258"/>
      <c r="G35" s="258"/>
      <c r="H35" s="258"/>
      <c r="I35" s="259"/>
      <c r="J35" s="259"/>
      <c r="K35" s="259"/>
      <c r="L35" s="259"/>
      <c r="M35" s="259"/>
      <c r="N35" s="259"/>
      <c r="O35" s="259"/>
      <c r="P35" s="259"/>
      <c r="Q35" s="259"/>
      <c r="R35" s="259"/>
      <c r="S35" s="221"/>
      <c r="T35" s="221"/>
      <c r="U35" s="221"/>
      <c r="V35" s="221"/>
      <c r="W35" s="221"/>
      <c r="X35" s="221"/>
      <c r="Y35" s="221"/>
      <c r="Z35" s="221"/>
      <c r="AA35" s="222"/>
      <c r="AB35" s="250"/>
      <c r="AC35" s="251"/>
      <c r="AD35" s="251"/>
      <c r="AE35" s="251"/>
      <c r="AF35" s="251"/>
      <c r="AG35" s="251"/>
      <c r="AH35" s="251"/>
      <c r="AI35" s="251"/>
      <c r="AJ35" s="251"/>
      <c r="AK35" s="251"/>
      <c r="AL35" s="252"/>
      <c r="AM35" s="250"/>
      <c r="AN35" s="251"/>
      <c r="AO35" s="251"/>
      <c r="AP35" s="251"/>
      <c r="AQ35" s="251"/>
      <c r="AR35" s="251"/>
      <c r="AS35" s="251"/>
      <c r="AT35" s="251"/>
      <c r="AU35" s="251"/>
      <c r="AV35" s="251"/>
      <c r="AW35" s="252"/>
    </row>
    <row r="36" spans="1:49" ht="17.25" customHeight="1">
      <c r="A36" s="237">
        <v>13</v>
      </c>
      <c r="B36" s="238"/>
      <c r="C36" s="255"/>
      <c r="D36" s="256"/>
      <c r="E36" s="256"/>
      <c r="F36" s="256"/>
      <c r="G36" s="256"/>
      <c r="H36" s="256"/>
      <c r="I36" s="218"/>
      <c r="J36" s="218"/>
      <c r="K36" s="218"/>
      <c r="L36" s="218"/>
      <c r="M36" s="218"/>
      <c r="N36" s="218"/>
      <c r="O36" s="218"/>
      <c r="P36" s="218"/>
      <c r="Q36" s="218"/>
      <c r="R36" s="218"/>
      <c r="S36" s="235"/>
      <c r="T36" s="235"/>
      <c r="U36" s="235"/>
      <c r="V36" s="235"/>
      <c r="W36" s="235"/>
      <c r="X36" s="235"/>
      <c r="Y36" s="235"/>
      <c r="Z36" s="235"/>
      <c r="AA36" s="254"/>
      <c r="AB36" s="247"/>
      <c r="AC36" s="248"/>
      <c r="AD36" s="248"/>
      <c r="AE36" s="248"/>
      <c r="AF36" s="248"/>
      <c r="AG36" s="248"/>
      <c r="AH36" s="248"/>
      <c r="AI36" s="248"/>
      <c r="AJ36" s="248"/>
      <c r="AK36" s="248"/>
      <c r="AL36" s="249"/>
      <c r="AM36" s="247"/>
      <c r="AN36" s="248"/>
      <c r="AO36" s="248"/>
      <c r="AP36" s="248"/>
      <c r="AQ36" s="248"/>
      <c r="AR36" s="248"/>
      <c r="AS36" s="248"/>
      <c r="AT36" s="248"/>
      <c r="AU36" s="248"/>
      <c r="AV36" s="248"/>
      <c r="AW36" s="249"/>
    </row>
    <row r="37" spans="1:49" ht="17.25" customHeight="1">
      <c r="A37" s="238"/>
      <c r="B37" s="238"/>
      <c r="C37" s="257"/>
      <c r="D37" s="258"/>
      <c r="E37" s="258"/>
      <c r="F37" s="258"/>
      <c r="G37" s="258"/>
      <c r="H37" s="258"/>
      <c r="I37" s="259"/>
      <c r="J37" s="259"/>
      <c r="K37" s="259"/>
      <c r="L37" s="259"/>
      <c r="M37" s="259"/>
      <c r="N37" s="259"/>
      <c r="O37" s="259"/>
      <c r="P37" s="259"/>
      <c r="Q37" s="259"/>
      <c r="R37" s="259"/>
      <c r="S37" s="221"/>
      <c r="T37" s="221"/>
      <c r="U37" s="221"/>
      <c r="V37" s="221"/>
      <c r="W37" s="221"/>
      <c r="X37" s="221"/>
      <c r="Y37" s="221"/>
      <c r="Z37" s="221"/>
      <c r="AA37" s="222"/>
      <c r="AB37" s="250"/>
      <c r="AC37" s="251"/>
      <c r="AD37" s="251"/>
      <c r="AE37" s="251"/>
      <c r="AF37" s="251"/>
      <c r="AG37" s="251"/>
      <c r="AH37" s="251"/>
      <c r="AI37" s="251"/>
      <c r="AJ37" s="251"/>
      <c r="AK37" s="251"/>
      <c r="AL37" s="252"/>
      <c r="AM37" s="250"/>
      <c r="AN37" s="251"/>
      <c r="AO37" s="251"/>
      <c r="AP37" s="251"/>
      <c r="AQ37" s="251"/>
      <c r="AR37" s="251"/>
      <c r="AS37" s="251"/>
      <c r="AT37" s="251"/>
      <c r="AU37" s="251"/>
      <c r="AV37" s="251"/>
      <c r="AW37" s="252"/>
    </row>
    <row r="38" spans="1:49" ht="17.25" customHeight="1">
      <c r="A38" s="237">
        <v>14</v>
      </c>
      <c r="B38" s="238"/>
      <c r="C38" s="255"/>
      <c r="D38" s="256"/>
      <c r="E38" s="256"/>
      <c r="F38" s="256"/>
      <c r="G38" s="256"/>
      <c r="H38" s="256"/>
      <c r="I38" s="218"/>
      <c r="J38" s="218"/>
      <c r="K38" s="218"/>
      <c r="L38" s="218"/>
      <c r="M38" s="218"/>
      <c r="N38" s="218"/>
      <c r="O38" s="218"/>
      <c r="P38" s="218"/>
      <c r="Q38" s="218"/>
      <c r="R38" s="218"/>
      <c r="S38" s="235"/>
      <c r="T38" s="235"/>
      <c r="U38" s="235"/>
      <c r="V38" s="235"/>
      <c r="W38" s="235"/>
      <c r="X38" s="235"/>
      <c r="Y38" s="235"/>
      <c r="Z38" s="235"/>
      <c r="AA38" s="254"/>
      <c r="AB38" s="247"/>
      <c r="AC38" s="248"/>
      <c r="AD38" s="248"/>
      <c r="AE38" s="248"/>
      <c r="AF38" s="248"/>
      <c r="AG38" s="248"/>
      <c r="AH38" s="248"/>
      <c r="AI38" s="248"/>
      <c r="AJ38" s="248"/>
      <c r="AK38" s="248"/>
      <c r="AL38" s="249"/>
      <c r="AM38" s="247"/>
      <c r="AN38" s="248"/>
      <c r="AO38" s="248"/>
      <c r="AP38" s="248"/>
      <c r="AQ38" s="248"/>
      <c r="AR38" s="248"/>
      <c r="AS38" s="248"/>
      <c r="AT38" s="248"/>
      <c r="AU38" s="248"/>
      <c r="AV38" s="248"/>
      <c r="AW38" s="249"/>
    </row>
    <row r="39" spans="1:49" ht="17.25" customHeight="1">
      <c r="A39" s="238"/>
      <c r="B39" s="238"/>
      <c r="C39" s="257"/>
      <c r="D39" s="258"/>
      <c r="E39" s="258"/>
      <c r="F39" s="258"/>
      <c r="G39" s="258"/>
      <c r="H39" s="258"/>
      <c r="I39" s="259"/>
      <c r="J39" s="259"/>
      <c r="K39" s="259"/>
      <c r="L39" s="259"/>
      <c r="M39" s="259"/>
      <c r="N39" s="259"/>
      <c r="O39" s="259"/>
      <c r="P39" s="259"/>
      <c r="Q39" s="259"/>
      <c r="R39" s="259"/>
      <c r="S39" s="221"/>
      <c r="T39" s="221"/>
      <c r="U39" s="221"/>
      <c r="V39" s="221"/>
      <c r="W39" s="221"/>
      <c r="X39" s="221"/>
      <c r="Y39" s="221"/>
      <c r="Z39" s="221"/>
      <c r="AA39" s="222"/>
      <c r="AB39" s="250"/>
      <c r="AC39" s="251"/>
      <c r="AD39" s="251"/>
      <c r="AE39" s="251"/>
      <c r="AF39" s="251"/>
      <c r="AG39" s="251"/>
      <c r="AH39" s="251"/>
      <c r="AI39" s="251"/>
      <c r="AJ39" s="251"/>
      <c r="AK39" s="251"/>
      <c r="AL39" s="252"/>
      <c r="AM39" s="250"/>
      <c r="AN39" s="251"/>
      <c r="AO39" s="251"/>
      <c r="AP39" s="251"/>
      <c r="AQ39" s="251"/>
      <c r="AR39" s="251"/>
      <c r="AS39" s="251"/>
      <c r="AT39" s="251"/>
      <c r="AU39" s="251"/>
      <c r="AV39" s="251"/>
      <c r="AW39" s="252"/>
    </row>
    <row r="40" spans="1:49" ht="17.25" customHeight="1">
      <c r="A40" s="237">
        <v>15</v>
      </c>
      <c r="B40" s="238"/>
      <c r="C40" s="255"/>
      <c r="D40" s="256"/>
      <c r="E40" s="256"/>
      <c r="F40" s="256"/>
      <c r="G40" s="256"/>
      <c r="H40" s="256"/>
      <c r="I40" s="218"/>
      <c r="J40" s="218"/>
      <c r="K40" s="218"/>
      <c r="L40" s="218"/>
      <c r="M40" s="218"/>
      <c r="N40" s="218"/>
      <c r="O40" s="218"/>
      <c r="P40" s="218"/>
      <c r="Q40" s="218"/>
      <c r="R40" s="218"/>
      <c r="S40" s="235"/>
      <c r="T40" s="235"/>
      <c r="U40" s="235"/>
      <c r="V40" s="235"/>
      <c r="W40" s="235"/>
      <c r="X40" s="235"/>
      <c r="Y40" s="235"/>
      <c r="Z40" s="235"/>
      <c r="AA40" s="254"/>
      <c r="AB40" s="247"/>
      <c r="AC40" s="248"/>
      <c r="AD40" s="248"/>
      <c r="AE40" s="248"/>
      <c r="AF40" s="248"/>
      <c r="AG40" s="248"/>
      <c r="AH40" s="248"/>
      <c r="AI40" s="248"/>
      <c r="AJ40" s="248"/>
      <c r="AK40" s="248"/>
      <c r="AL40" s="249"/>
      <c r="AM40" s="247"/>
      <c r="AN40" s="248"/>
      <c r="AO40" s="248"/>
      <c r="AP40" s="248"/>
      <c r="AQ40" s="248"/>
      <c r="AR40" s="248"/>
      <c r="AS40" s="248"/>
      <c r="AT40" s="248"/>
      <c r="AU40" s="248"/>
      <c r="AV40" s="248"/>
      <c r="AW40" s="249"/>
    </row>
    <row r="41" spans="1:49" ht="17.25" customHeight="1">
      <c r="A41" s="238"/>
      <c r="B41" s="238"/>
      <c r="C41" s="257"/>
      <c r="D41" s="258"/>
      <c r="E41" s="258"/>
      <c r="F41" s="258"/>
      <c r="G41" s="258"/>
      <c r="H41" s="258"/>
      <c r="I41" s="259"/>
      <c r="J41" s="259"/>
      <c r="K41" s="259"/>
      <c r="L41" s="259"/>
      <c r="M41" s="259"/>
      <c r="N41" s="259"/>
      <c r="O41" s="259"/>
      <c r="P41" s="259"/>
      <c r="Q41" s="259"/>
      <c r="R41" s="259"/>
      <c r="S41" s="221"/>
      <c r="T41" s="221"/>
      <c r="U41" s="221"/>
      <c r="V41" s="221"/>
      <c r="W41" s="221"/>
      <c r="X41" s="221"/>
      <c r="Y41" s="221"/>
      <c r="Z41" s="221"/>
      <c r="AA41" s="222"/>
      <c r="AB41" s="250"/>
      <c r="AC41" s="251"/>
      <c r="AD41" s="251"/>
      <c r="AE41" s="251"/>
      <c r="AF41" s="251"/>
      <c r="AG41" s="251"/>
      <c r="AH41" s="251"/>
      <c r="AI41" s="251"/>
      <c r="AJ41" s="251"/>
      <c r="AK41" s="251"/>
      <c r="AL41" s="252"/>
      <c r="AM41" s="250"/>
      <c r="AN41" s="251"/>
      <c r="AO41" s="251"/>
      <c r="AP41" s="251"/>
      <c r="AQ41" s="251"/>
      <c r="AR41" s="251"/>
      <c r="AS41" s="251"/>
      <c r="AT41" s="251"/>
      <c r="AU41" s="251"/>
      <c r="AV41" s="251"/>
      <c r="AW41" s="252"/>
    </row>
    <row r="42" spans="1:49" ht="17.25" customHeight="1">
      <c r="A42" s="237">
        <v>16</v>
      </c>
      <c r="B42" s="238"/>
      <c r="C42" s="255"/>
      <c r="D42" s="256"/>
      <c r="E42" s="256"/>
      <c r="F42" s="256"/>
      <c r="G42" s="256"/>
      <c r="H42" s="256"/>
      <c r="I42" s="218"/>
      <c r="J42" s="218"/>
      <c r="K42" s="218"/>
      <c r="L42" s="218"/>
      <c r="M42" s="218"/>
      <c r="N42" s="218"/>
      <c r="O42" s="218"/>
      <c r="P42" s="218"/>
      <c r="Q42" s="218"/>
      <c r="R42" s="218"/>
      <c r="S42" s="235"/>
      <c r="T42" s="235"/>
      <c r="U42" s="235"/>
      <c r="V42" s="235"/>
      <c r="W42" s="235"/>
      <c r="X42" s="235"/>
      <c r="Y42" s="235"/>
      <c r="Z42" s="235"/>
      <c r="AA42" s="254"/>
      <c r="AB42" s="247"/>
      <c r="AC42" s="248"/>
      <c r="AD42" s="248"/>
      <c r="AE42" s="248"/>
      <c r="AF42" s="248"/>
      <c r="AG42" s="248"/>
      <c r="AH42" s="248"/>
      <c r="AI42" s="248"/>
      <c r="AJ42" s="248"/>
      <c r="AK42" s="248"/>
      <c r="AL42" s="249"/>
      <c r="AM42" s="247"/>
      <c r="AN42" s="248"/>
      <c r="AO42" s="248"/>
      <c r="AP42" s="248"/>
      <c r="AQ42" s="248"/>
      <c r="AR42" s="248"/>
      <c r="AS42" s="248"/>
      <c r="AT42" s="248"/>
      <c r="AU42" s="248"/>
      <c r="AV42" s="248"/>
      <c r="AW42" s="249"/>
    </row>
    <row r="43" spans="1:49" ht="17.25" customHeight="1">
      <c r="A43" s="238"/>
      <c r="B43" s="238"/>
      <c r="C43" s="257"/>
      <c r="D43" s="258"/>
      <c r="E43" s="258"/>
      <c r="F43" s="258"/>
      <c r="G43" s="258"/>
      <c r="H43" s="258"/>
      <c r="I43" s="259"/>
      <c r="J43" s="259"/>
      <c r="K43" s="259"/>
      <c r="L43" s="259"/>
      <c r="M43" s="259"/>
      <c r="N43" s="259"/>
      <c r="O43" s="259"/>
      <c r="P43" s="259"/>
      <c r="Q43" s="259"/>
      <c r="R43" s="259"/>
      <c r="S43" s="221"/>
      <c r="T43" s="221"/>
      <c r="U43" s="221"/>
      <c r="V43" s="221"/>
      <c r="W43" s="221"/>
      <c r="X43" s="221"/>
      <c r="Y43" s="221"/>
      <c r="Z43" s="221"/>
      <c r="AA43" s="222"/>
      <c r="AB43" s="250"/>
      <c r="AC43" s="251"/>
      <c r="AD43" s="251"/>
      <c r="AE43" s="251"/>
      <c r="AF43" s="251"/>
      <c r="AG43" s="251"/>
      <c r="AH43" s="251"/>
      <c r="AI43" s="251"/>
      <c r="AJ43" s="251"/>
      <c r="AK43" s="251"/>
      <c r="AL43" s="252"/>
      <c r="AM43" s="250"/>
      <c r="AN43" s="251"/>
      <c r="AO43" s="251"/>
      <c r="AP43" s="251"/>
      <c r="AQ43" s="251"/>
      <c r="AR43" s="251"/>
      <c r="AS43" s="251"/>
      <c r="AT43" s="251"/>
      <c r="AU43" s="251"/>
      <c r="AV43" s="251"/>
      <c r="AW43" s="252"/>
    </row>
    <row r="44" spans="1:49" ht="17.25" customHeight="1">
      <c r="A44" s="237">
        <v>17</v>
      </c>
      <c r="B44" s="238"/>
      <c r="C44" s="255"/>
      <c r="D44" s="256"/>
      <c r="E44" s="256"/>
      <c r="F44" s="256"/>
      <c r="G44" s="256"/>
      <c r="H44" s="256"/>
      <c r="I44" s="218"/>
      <c r="J44" s="218"/>
      <c r="K44" s="218"/>
      <c r="L44" s="218"/>
      <c r="M44" s="218"/>
      <c r="N44" s="218"/>
      <c r="O44" s="218"/>
      <c r="P44" s="218"/>
      <c r="Q44" s="218"/>
      <c r="R44" s="218"/>
      <c r="S44" s="235"/>
      <c r="T44" s="235"/>
      <c r="U44" s="235"/>
      <c r="V44" s="235"/>
      <c r="W44" s="235"/>
      <c r="X44" s="235"/>
      <c r="Y44" s="235"/>
      <c r="Z44" s="235"/>
      <c r="AA44" s="254"/>
      <c r="AB44" s="247"/>
      <c r="AC44" s="248"/>
      <c r="AD44" s="248"/>
      <c r="AE44" s="248"/>
      <c r="AF44" s="248"/>
      <c r="AG44" s="248"/>
      <c r="AH44" s="248"/>
      <c r="AI44" s="248"/>
      <c r="AJ44" s="248"/>
      <c r="AK44" s="248"/>
      <c r="AL44" s="249"/>
      <c r="AM44" s="247"/>
      <c r="AN44" s="248"/>
      <c r="AO44" s="248"/>
      <c r="AP44" s="248"/>
      <c r="AQ44" s="248"/>
      <c r="AR44" s="248"/>
      <c r="AS44" s="248"/>
      <c r="AT44" s="248"/>
      <c r="AU44" s="248"/>
      <c r="AV44" s="248"/>
      <c r="AW44" s="249"/>
    </row>
    <row r="45" spans="1:49" ht="17.25" customHeight="1">
      <c r="A45" s="238"/>
      <c r="B45" s="238"/>
      <c r="C45" s="257"/>
      <c r="D45" s="258"/>
      <c r="E45" s="258"/>
      <c r="F45" s="258"/>
      <c r="G45" s="258"/>
      <c r="H45" s="258"/>
      <c r="I45" s="259"/>
      <c r="J45" s="259"/>
      <c r="K45" s="259"/>
      <c r="L45" s="259"/>
      <c r="M45" s="259"/>
      <c r="N45" s="259"/>
      <c r="O45" s="259"/>
      <c r="P45" s="259"/>
      <c r="Q45" s="259"/>
      <c r="R45" s="259"/>
      <c r="S45" s="221"/>
      <c r="T45" s="221"/>
      <c r="U45" s="221"/>
      <c r="V45" s="221"/>
      <c r="W45" s="221"/>
      <c r="X45" s="221"/>
      <c r="Y45" s="221"/>
      <c r="Z45" s="221"/>
      <c r="AA45" s="222"/>
      <c r="AB45" s="250"/>
      <c r="AC45" s="251"/>
      <c r="AD45" s="251"/>
      <c r="AE45" s="251"/>
      <c r="AF45" s="251"/>
      <c r="AG45" s="251"/>
      <c r="AH45" s="251"/>
      <c r="AI45" s="251"/>
      <c r="AJ45" s="251"/>
      <c r="AK45" s="251"/>
      <c r="AL45" s="252"/>
      <c r="AM45" s="250"/>
      <c r="AN45" s="251"/>
      <c r="AO45" s="251"/>
      <c r="AP45" s="251"/>
      <c r="AQ45" s="251"/>
      <c r="AR45" s="251"/>
      <c r="AS45" s="251"/>
      <c r="AT45" s="251"/>
      <c r="AU45" s="251"/>
      <c r="AV45" s="251"/>
      <c r="AW45" s="252"/>
    </row>
    <row r="46" spans="1:49" ht="17.25" customHeight="1">
      <c r="A46" s="237">
        <v>18</v>
      </c>
      <c r="B46" s="238"/>
      <c r="C46" s="255"/>
      <c r="D46" s="256"/>
      <c r="E46" s="256"/>
      <c r="F46" s="256"/>
      <c r="G46" s="256"/>
      <c r="H46" s="256"/>
      <c r="I46" s="218"/>
      <c r="J46" s="218"/>
      <c r="K46" s="218"/>
      <c r="L46" s="218"/>
      <c r="M46" s="218"/>
      <c r="N46" s="218"/>
      <c r="O46" s="218"/>
      <c r="P46" s="218"/>
      <c r="Q46" s="218"/>
      <c r="R46" s="218"/>
      <c r="S46" s="235"/>
      <c r="T46" s="235"/>
      <c r="U46" s="235"/>
      <c r="V46" s="235"/>
      <c r="W46" s="235"/>
      <c r="X46" s="235"/>
      <c r="Y46" s="235"/>
      <c r="Z46" s="235"/>
      <c r="AA46" s="254"/>
      <c r="AB46" s="247"/>
      <c r="AC46" s="248"/>
      <c r="AD46" s="248"/>
      <c r="AE46" s="248"/>
      <c r="AF46" s="248"/>
      <c r="AG46" s="248"/>
      <c r="AH46" s="248"/>
      <c r="AI46" s="248"/>
      <c r="AJ46" s="248"/>
      <c r="AK46" s="248"/>
      <c r="AL46" s="249"/>
      <c r="AM46" s="247"/>
      <c r="AN46" s="248"/>
      <c r="AO46" s="248"/>
      <c r="AP46" s="248"/>
      <c r="AQ46" s="248"/>
      <c r="AR46" s="248"/>
      <c r="AS46" s="248"/>
      <c r="AT46" s="248"/>
      <c r="AU46" s="248"/>
      <c r="AV46" s="248"/>
      <c r="AW46" s="249"/>
    </row>
    <row r="47" spans="1:49" ht="17.25" customHeight="1">
      <c r="A47" s="238"/>
      <c r="B47" s="238"/>
      <c r="C47" s="257"/>
      <c r="D47" s="258"/>
      <c r="E47" s="258"/>
      <c r="F47" s="258"/>
      <c r="G47" s="258"/>
      <c r="H47" s="258"/>
      <c r="I47" s="259"/>
      <c r="J47" s="259"/>
      <c r="K47" s="259"/>
      <c r="L47" s="259"/>
      <c r="M47" s="259"/>
      <c r="N47" s="259"/>
      <c r="O47" s="259"/>
      <c r="P47" s="259"/>
      <c r="Q47" s="259"/>
      <c r="R47" s="259"/>
      <c r="S47" s="221"/>
      <c r="T47" s="221"/>
      <c r="U47" s="221"/>
      <c r="V47" s="221"/>
      <c r="W47" s="221"/>
      <c r="X47" s="221"/>
      <c r="Y47" s="221"/>
      <c r="Z47" s="221"/>
      <c r="AA47" s="222"/>
      <c r="AB47" s="250"/>
      <c r="AC47" s="251"/>
      <c r="AD47" s="251"/>
      <c r="AE47" s="251"/>
      <c r="AF47" s="251"/>
      <c r="AG47" s="251"/>
      <c r="AH47" s="251"/>
      <c r="AI47" s="251"/>
      <c r="AJ47" s="251"/>
      <c r="AK47" s="251"/>
      <c r="AL47" s="252"/>
      <c r="AM47" s="250"/>
      <c r="AN47" s="251"/>
      <c r="AO47" s="251"/>
      <c r="AP47" s="251"/>
      <c r="AQ47" s="251"/>
      <c r="AR47" s="251"/>
      <c r="AS47" s="251"/>
      <c r="AT47" s="251"/>
      <c r="AU47" s="251"/>
      <c r="AV47" s="251"/>
      <c r="AW47" s="252"/>
    </row>
    <row r="48" spans="1:49" ht="17.25" customHeight="1">
      <c r="A48" s="237">
        <v>19</v>
      </c>
      <c r="B48" s="238"/>
      <c r="C48" s="255"/>
      <c r="D48" s="256"/>
      <c r="E48" s="256"/>
      <c r="F48" s="256"/>
      <c r="G48" s="256"/>
      <c r="H48" s="256"/>
      <c r="I48" s="218"/>
      <c r="J48" s="218"/>
      <c r="K48" s="218"/>
      <c r="L48" s="218"/>
      <c r="M48" s="218"/>
      <c r="N48" s="218"/>
      <c r="O48" s="218"/>
      <c r="P48" s="218"/>
      <c r="Q48" s="218"/>
      <c r="R48" s="218"/>
      <c r="S48" s="235"/>
      <c r="T48" s="235"/>
      <c r="U48" s="235"/>
      <c r="V48" s="235"/>
      <c r="W48" s="235"/>
      <c r="X48" s="235"/>
      <c r="Y48" s="235"/>
      <c r="Z48" s="235"/>
      <c r="AA48" s="254"/>
      <c r="AB48" s="247"/>
      <c r="AC48" s="248"/>
      <c r="AD48" s="248"/>
      <c r="AE48" s="248"/>
      <c r="AF48" s="248"/>
      <c r="AG48" s="248"/>
      <c r="AH48" s="248"/>
      <c r="AI48" s="248"/>
      <c r="AJ48" s="248"/>
      <c r="AK48" s="248"/>
      <c r="AL48" s="249"/>
      <c r="AM48" s="247"/>
      <c r="AN48" s="248"/>
      <c r="AO48" s="248"/>
      <c r="AP48" s="248"/>
      <c r="AQ48" s="248"/>
      <c r="AR48" s="248"/>
      <c r="AS48" s="248"/>
      <c r="AT48" s="248"/>
      <c r="AU48" s="248"/>
      <c r="AV48" s="248"/>
      <c r="AW48" s="249"/>
    </row>
    <row r="49" spans="1:49" ht="17.25" customHeight="1">
      <c r="A49" s="238"/>
      <c r="B49" s="238"/>
      <c r="C49" s="257"/>
      <c r="D49" s="258"/>
      <c r="E49" s="258"/>
      <c r="F49" s="258"/>
      <c r="G49" s="258"/>
      <c r="H49" s="258"/>
      <c r="I49" s="259"/>
      <c r="J49" s="259"/>
      <c r="K49" s="259"/>
      <c r="L49" s="259"/>
      <c r="M49" s="259"/>
      <c r="N49" s="259"/>
      <c r="O49" s="259"/>
      <c r="P49" s="259"/>
      <c r="Q49" s="259"/>
      <c r="R49" s="259"/>
      <c r="S49" s="221"/>
      <c r="T49" s="221"/>
      <c r="U49" s="221"/>
      <c r="V49" s="221"/>
      <c r="W49" s="221"/>
      <c r="X49" s="221"/>
      <c r="Y49" s="221"/>
      <c r="Z49" s="221"/>
      <c r="AA49" s="222"/>
      <c r="AB49" s="250"/>
      <c r="AC49" s="251"/>
      <c r="AD49" s="251"/>
      <c r="AE49" s="251"/>
      <c r="AF49" s="251"/>
      <c r="AG49" s="251"/>
      <c r="AH49" s="251"/>
      <c r="AI49" s="251"/>
      <c r="AJ49" s="251"/>
      <c r="AK49" s="251"/>
      <c r="AL49" s="252"/>
      <c r="AM49" s="250"/>
      <c r="AN49" s="251"/>
      <c r="AO49" s="251"/>
      <c r="AP49" s="251"/>
      <c r="AQ49" s="251"/>
      <c r="AR49" s="251"/>
      <c r="AS49" s="251"/>
      <c r="AT49" s="251"/>
      <c r="AU49" s="251"/>
      <c r="AV49" s="251"/>
      <c r="AW49" s="252"/>
    </row>
    <row r="50" spans="1:49" ht="17.25" customHeight="1">
      <c r="A50" s="237">
        <v>20</v>
      </c>
      <c r="B50" s="238"/>
      <c r="C50" s="255"/>
      <c r="D50" s="256"/>
      <c r="E50" s="256"/>
      <c r="F50" s="256"/>
      <c r="G50" s="256"/>
      <c r="H50" s="256"/>
      <c r="I50" s="218"/>
      <c r="J50" s="218"/>
      <c r="K50" s="218"/>
      <c r="L50" s="218"/>
      <c r="M50" s="218"/>
      <c r="N50" s="218"/>
      <c r="O50" s="218"/>
      <c r="P50" s="218"/>
      <c r="Q50" s="218"/>
      <c r="R50" s="218"/>
      <c r="S50" s="235"/>
      <c r="T50" s="235"/>
      <c r="U50" s="235"/>
      <c r="V50" s="235"/>
      <c r="W50" s="235"/>
      <c r="X50" s="235"/>
      <c r="Y50" s="235"/>
      <c r="Z50" s="235"/>
      <c r="AA50" s="254"/>
      <c r="AB50" s="247"/>
      <c r="AC50" s="248"/>
      <c r="AD50" s="248"/>
      <c r="AE50" s="248"/>
      <c r="AF50" s="248"/>
      <c r="AG50" s="248"/>
      <c r="AH50" s="248"/>
      <c r="AI50" s="248"/>
      <c r="AJ50" s="248"/>
      <c r="AK50" s="248"/>
      <c r="AL50" s="249"/>
      <c r="AM50" s="247"/>
      <c r="AN50" s="248"/>
      <c r="AO50" s="248"/>
      <c r="AP50" s="248"/>
      <c r="AQ50" s="248"/>
      <c r="AR50" s="248"/>
      <c r="AS50" s="248"/>
      <c r="AT50" s="248"/>
      <c r="AU50" s="248"/>
      <c r="AV50" s="248"/>
      <c r="AW50" s="249"/>
    </row>
    <row r="51" spans="1:49" ht="17.25" customHeight="1">
      <c r="A51" s="238"/>
      <c r="B51" s="238"/>
      <c r="C51" s="257"/>
      <c r="D51" s="258"/>
      <c r="E51" s="258"/>
      <c r="F51" s="258"/>
      <c r="G51" s="258"/>
      <c r="H51" s="258"/>
      <c r="I51" s="259"/>
      <c r="J51" s="259"/>
      <c r="K51" s="259"/>
      <c r="L51" s="259"/>
      <c r="M51" s="259"/>
      <c r="N51" s="259"/>
      <c r="O51" s="259"/>
      <c r="P51" s="259"/>
      <c r="Q51" s="259"/>
      <c r="R51" s="259"/>
      <c r="S51" s="221"/>
      <c r="T51" s="221"/>
      <c r="U51" s="221"/>
      <c r="V51" s="221"/>
      <c r="W51" s="221"/>
      <c r="X51" s="221"/>
      <c r="Y51" s="221"/>
      <c r="Z51" s="221"/>
      <c r="AA51" s="222"/>
      <c r="AB51" s="250"/>
      <c r="AC51" s="251"/>
      <c r="AD51" s="251"/>
      <c r="AE51" s="251"/>
      <c r="AF51" s="251"/>
      <c r="AG51" s="251"/>
      <c r="AH51" s="251"/>
      <c r="AI51" s="251"/>
      <c r="AJ51" s="251"/>
      <c r="AK51" s="251"/>
      <c r="AL51" s="252"/>
      <c r="AM51" s="250"/>
      <c r="AN51" s="251"/>
      <c r="AO51" s="251"/>
      <c r="AP51" s="251"/>
      <c r="AQ51" s="251"/>
      <c r="AR51" s="251"/>
      <c r="AS51" s="251"/>
      <c r="AT51" s="251"/>
      <c r="AU51" s="251"/>
      <c r="AV51" s="251"/>
      <c r="AW51" s="252"/>
    </row>
    <row r="52" spans="1:49" ht="17.25" customHeight="1">
      <c r="A52" s="237">
        <v>21</v>
      </c>
      <c r="B52" s="238"/>
      <c r="C52" s="255"/>
      <c r="D52" s="256"/>
      <c r="E52" s="256"/>
      <c r="F52" s="256"/>
      <c r="G52" s="256"/>
      <c r="H52" s="256"/>
      <c r="I52" s="218"/>
      <c r="J52" s="218"/>
      <c r="K52" s="218"/>
      <c r="L52" s="218"/>
      <c r="M52" s="218"/>
      <c r="N52" s="218"/>
      <c r="O52" s="218"/>
      <c r="P52" s="218"/>
      <c r="Q52" s="218"/>
      <c r="R52" s="218"/>
      <c r="S52" s="235"/>
      <c r="T52" s="235"/>
      <c r="U52" s="235"/>
      <c r="V52" s="235"/>
      <c r="W52" s="235"/>
      <c r="X52" s="235"/>
      <c r="Y52" s="235"/>
      <c r="Z52" s="235"/>
      <c r="AA52" s="254"/>
      <c r="AB52" s="247"/>
      <c r="AC52" s="248"/>
      <c r="AD52" s="248"/>
      <c r="AE52" s="248"/>
      <c r="AF52" s="248"/>
      <c r="AG52" s="248"/>
      <c r="AH52" s="248"/>
      <c r="AI52" s="248"/>
      <c r="AJ52" s="248"/>
      <c r="AK52" s="248"/>
      <c r="AL52" s="249"/>
      <c r="AM52" s="247"/>
      <c r="AN52" s="248"/>
      <c r="AO52" s="248"/>
      <c r="AP52" s="248"/>
      <c r="AQ52" s="248"/>
      <c r="AR52" s="248"/>
      <c r="AS52" s="248"/>
      <c r="AT52" s="248"/>
      <c r="AU52" s="248"/>
      <c r="AV52" s="248"/>
      <c r="AW52" s="249"/>
    </row>
    <row r="53" spans="1:49" ht="17.25" customHeight="1">
      <c r="A53" s="238"/>
      <c r="B53" s="238"/>
      <c r="C53" s="257"/>
      <c r="D53" s="258"/>
      <c r="E53" s="258"/>
      <c r="F53" s="258"/>
      <c r="G53" s="258"/>
      <c r="H53" s="258"/>
      <c r="I53" s="259"/>
      <c r="J53" s="259"/>
      <c r="K53" s="259"/>
      <c r="L53" s="259"/>
      <c r="M53" s="259"/>
      <c r="N53" s="259"/>
      <c r="O53" s="259"/>
      <c r="P53" s="259"/>
      <c r="Q53" s="259"/>
      <c r="R53" s="259"/>
      <c r="S53" s="221"/>
      <c r="T53" s="221"/>
      <c r="U53" s="221"/>
      <c r="V53" s="221"/>
      <c r="W53" s="221"/>
      <c r="X53" s="221"/>
      <c r="Y53" s="221"/>
      <c r="Z53" s="221"/>
      <c r="AA53" s="222"/>
      <c r="AB53" s="250"/>
      <c r="AC53" s="251"/>
      <c r="AD53" s="251"/>
      <c r="AE53" s="251"/>
      <c r="AF53" s="251"/>
      <c r="AG53" s="251"/>
      <c r="AH53" s="251"/>
      <c r="AI53" s="251"/>
      <c r="AJ53" s="251"/>
      <c r="AK53" s="251"/>
      <c r="AL53" s="252"/>
      <c r="AM53" s="250"/>
      <c r="AN53" s="251"/>
      <c r="AO53" s="251"/>
      <c r="AP53" s="251"/>
      <c r="AQ53" s="251"/>
      <c r="AR53" s="251"/>
      <c r="AS53" s="251"/>
      <c r="AT53" s="251"/>
      <c r="AU53" s="251"/>
      <c r="AV53" s="251"/>
      <c r="AW53" s="252"/>
    </row>
    <row r="54" spans="1:49" ht="17.25" customHeight="1">
      <c r="A54" s="237">
        <v>22</v>
      </c>
      <c r="B54" s="238"/>
      <c r="C54" s="255"/>
      <c r="D54" s="256"/>
      <c r="E54" s="256"/>
      <c r="F54" s="256"/>
      <c r="G54" s="256"/>
      <c r="H54" s="256"/>
      <c r="I54" s="218"/>
      <c r="J54" s="218"/>
      <c r="K54" s="218"/>
      <c r="L54" s="218"/>
      <c r="M54" s="218"/>
      <c r="N54" s="218"/>
      <c r="O54" s="218"/>
      <c r="P54" s="218"/>
      <c r="Q54" s="218"/>
      <c r="R54" s="218"/>
      <c r="S54" s="235"/>
      <c r="T54" s="235"/>
      <c r="U54" s="235"/>
      <c r="V54" s="235"/>
      <c r="W54" s="235"/>
      <c r="X54" s="235"/>
      <c r="Y54" s="235"/>
      <c r="Z54" s="235"/>
      <c r="AA54" s="254"/>
      <c r="AB54" s="247"/>
      <c r="AC54" s="248"/>
      <c r="AD54" s="248"/>
      <c r="AE54" s="248"/>
      <c r="AF54" s="248"/>
      <c r="AG54" s="248"/>
      <c r="AH54" s="248"/>
      <c r="AI54" s="248"/>
      <c r="AJ54" s="248"/>
      <c r="AK54" s="248"/>
      <c r="AL54" s="249"/>
      <c r="AM54" s="247"/>
      <c r="AN54" s="248"/>
      <c r="AO54" s="248"/>
      <c r="AP54" s="248"/>
      <c r="AQ54" s="248"/>
      <c r="AR54" s="248"/>
      <c r="AS54" s="248"/>
      <c r="AT54" s="248"/>
      <c r="AU54" s="248"/>
      <c r="AV54" s="248"/>
      <c r="AW54" s="249"/>
    </row>
    <row r="55" spans="1:49" ht="17.25" customHeight="1">
      <c r="A55" s="238"/>
      <c r="B55" s="238"/>
      <c r="C55" s="257"/>
      <c r="D55" s="258"/>
      <c r="E55" s="258"/>
      <c r="F55" s="258"/>
      <c r="G55" s="258"/>
      <c r="H55" s="258"/>
      <c r="I55" s="259"/>
      <c r="J55" s="259"/>
      <c r="K55" s="259"/>
      <c r="L55" s="259"/>
      <c r="M55" s="259"/>
      <c r="N55" s="259"/>
      <c r="O55" s="259"/>
      <c r="P55" s="259"/>
      <c r="Q55" s="259"/>
      <c r="R55" s="259"/>
      <c r="S55" s="221"/>
      <c r="T55" s="221"/>
      <c r="U55" s="221"/>
      <c r="V55" s="221"/>
      <c r="W55" s="221"/>
      <c r="X55" s="221"/>
      <c r="Y55" s="221"/>
      <c r="Z55" s="221"/>
      <c r="AA55" s="222"/>
      <c r="AB55" s="250"/>
      <c r="AC55" s="251"/>
      <c r="AD55" s="251"/>
      <c r="AE55" s="251"/>
      <c r="AF55" s="251"/>
      <c r="AG55" s="251"/>
      <c r="AH55" s="251"/>
      <c r="AI55" s="251"/>
      <c r="AJ55" s="251"/>
      <c r="AK55" s="251"/>
      <c r="AL55" s="252"/>
      <c r="AM55" s="250"/>
      <c r="AN55" s="251"/>
      <c r="AO55" s="251"/>
      <c r="AP55" s="251"/>
      <c r="AQ55" s="251"/>
      <c r="AR55" s="251"/>
      <c r="AS55" s="251"/>
      <c r="AT55" s="251"/>
      <c r="AU55" s="251"/>
      <c r="AV55" s="251"/>
      <c r="AW55" s="252"/>
    </row>
    <row r="56" spans="1:49" ht="17.25" customHeight="1">
      <c r="A56" s="237">
        <v>23</v>
      </c>
      <c r="B56" s="238"/>
      <c r="C56" s="255"/>
      <c r="D56" s="256"/>
      <c r="E56" s="256"/>
      <c r="F56" s="256"/>
      <c r="G56" s="256"/>
      <c r="H56" s="256"/>
      <c r="I56" s="218"/>
      <c r="J56" s="218"/>
      <c r="K56" s="218"/>
      <c r="L56" s="218"/>
      <c r="M56" s="218"/>
      <c r="N56" s="218"/>
      <c r="O56" s="218"/>
      <c r="P56" s="218"/>
      <c r="Q56" s="218"/>
      <c r="R56" s="218"/>
      <c r="S56" s="235"/>
      <c r="T56" s="235"/>
      <c r="U56" s="235"/>
      <c r="V56" s="235"/>
      <c r="W56" s="235"/>
      <c r="X56" s="235"/>
      <c r="Y56" s="235"/>
      <c r="Z56" s="235"/>
      <c r="AA56" s="254"/>
      <c r="AB56" s="247"/>
      <c r="AC56" s="248"/>
      <c r="AD56" s="248"/>
      <c r="AE56" s="248"/>
      <c r="AF56" s="248"/>
      <c r="AG56" s="248"/>
      <c r="AH56" s="248"/>
      <c r="AI56" s="248"/>
      <c r="AJ56" s="248"/>
      <c r="AK56" s="248"/>
      <c r="AL56" s="249"/>
      <c r="AM56" s="247"/>
      <c r="AN56" s="248"/>
      <c r="AO56" s="248"/>
      <c r="AP56" s="248"/>
      <c r="AQ56" s="248"/>
      <c r="AR56" s="248"/>
      <c r="AS56" s="248"/>
      <c r="AT56" s="248"/>
      <c r="AU56" s="248"/>
      <c r="AV56" s="248"/>
      <c r="AW56" s="249"/>
    </row>
    <row r="57" spans="1:49" ht="17.25" customHeight="1">
      <c r="A57" s="238"/>
      <c r="B57" s="238"/>
      <c r="C57" s="257"/>
      <c r="D57" s="258"/>
      <c r="E57" s="258"/>
      <c r="F57" s="258"/>
      <c r="G57" s="258"/>
      <c r="H57" s="258"/>
      <c r="I57" s="259"/>
      <c r="J57" s="259"/>
      <c r="K57" s="259"/>
      <c r="L57" s="259"/>
      <c r="M57" s="259"/>
      <c r="N57" s="259"/>
      <c r="O57" s="259"/>
      <c r="P57" s="259"/>
      <c r="Q57" s="259"/>
      <c r="R57" s="259"/>
      <c r="S57" s="221"/>
      <c r="T57" s="221"/>
      <c r="U57" s="221"/>
      <c r="V57" s="221"/>
      <c r="W57" s="221"/>
      <c r="X57" s="221"/>
      <c r="Y57" s="221"/>
      <c r="Z57" s="221"/>
      <c r="AA57" s="222"/>
      <c r="AB57" s="250"/>
      <c r="AC57" s="251"/>
      <c r="AD57" s="251"/>
      <c r="AE57" s="251"/>
      <c r="AF57" s="251"/>
      <c r="AG57" s="251"/>
      <c r="AH57" s="251"/>
      <c r="AI57" s="251"/>
      <c r="AJ57" s="251"/>
      <c r="AK57" s="251"/>
      <c r="AL57" s="252"/>
      <c r="AM57" s="250"/>
      <c r="AN57" s="251"/>
      <c r="AO57" s="251"/>
      <c r="AP57" s="251"/>
      <c r="AQ57" s="251"/>
      <c r="AR57" s="251"/>
      <c r="AS57" s="251"/>
      <c r="AT57" s="251"/>
      <c r="AU57" s="251"/>
      <c r="AV57" s="251"/>
      <c r="AW57" s="252"/>
    </row>
    <row r="58" spans="1:49" ht="17.25" customHeight="1">
      <c r="A58" s="237">
        <v>24</v>
      </c>
      <c r="B58" s="238"/>
      <c r="C58" s="255"/>
      <c r="D58" s="256"/>
      <c r="E58" s="256"/>
      <c r="F58" s="256"/>
      <c r="G58" s="256"/>
      <c r="H58" s="256"/>
      <c r="I58" s="218"/>
      <c r="J58" s="218"/>
      <c r="K58" s="218"/>
      <c r="L58" s="218"/>
      <c r="M58" s="218"/>
      <c r="N58" s="218"/>
      <c r="O58" s="218"/>
      <c r="P58" s="218"/>
      <c r="Q58" s="218"/>
      <c r="R58" s="218"/>
      <c r="S58" s="235"/>
      <c r="T58" s="235"/>
      <c r="U58" s="235"/>
      <c r="V58" s="235"/>
      <c r="W58" s="235"/>
      <c r="X58" s="235"/>
      <c r="Y58" s="235"/>
      <c r="Z58" s="235"/>
      <c r="AA58" s="254"/>
      <c r="AB58" s="247"/>
      <c r="AC58" s="248"/>
      <c r="AD58" s="248"/>
      <c r="AE58" s="248"/>
      <c r="AF58" s="248"/>
      <c r="AG58" s="248"/>
      <c r="AH58" s="248"/>
      <c r="AI58" s="248"/>
      <c r="AJ58" s="248"/>
      <c r="AK58" s="248"/>
      <c r="AL58" s="249"/>
      <c r="AM58" s="247"/>
      <c r="AN58" s="248"/>
      <c r="AO58" s="248"/>
      <c r="AP58" s="248"/>
      <c r="AQ58" s="248"/>
      <c r="AR58" s="248"/>
      <c r="AS58" s="248"/>
      <c r="AT58" s="248"/>
      <c r="AU58" s="248"/>
      <c r="AV58" s="248"/>
      <c r="AW58" s="249"/>
    </row>
    <row r="59" spans="1:49" ht="17.25" customHeight="1">
      <c r="A59" s="238"/>
      <c r="B59" s="238"/>
      <c r="C59" s="257"/>
      <c r="D59" s="258"/>
      <c r="E59" s="258"/>
      <c r="F59" s="258"/>
      <c r="G59" s="258"/>
      <c r="H59" s="258"/>
      <c r="I59" s="259"/>
      <c r="J59" s="259"/>
      <c r="K59" s="259"/>
      <c r="L59" s="259"/>
      <c r="M59" s="259"/>
      <c r="N59" s="259"/>
      <c r="O59" s="259"/>
      <c r="P59" s="259"/>
      <c r="Q59" s="259"/>
      <c r="R59" s="259"/>
      <c r="S59" s="221"/>
      <c r="T59" s="221"/>
      <c r="U59" s="221"/>
      <c r="V59" s="221"/>
      <c r="W59" s="221"/>
      <c r="X59" s="221"/>
      <c r="Y59" s="221"/>
      <c r="Z59" s="221"/>
      <c r="AA59" s="222"/>
      <c r="AB59" s="250"/>
      <c r="AC59" s="251"/>
      <c r="AD59" s="251"/>
      <c r="AE59" s="251"/>
      <c r="AF59" s="251"/>
      <c r="AG59" s="251"/>
      <c r="AH59" s="251"/>
      <c r="AI59" s="251"/>
      <c r="AJ59" s="251"/>
      <c r="AK59" s="251"/>
      <c r="AL59" s="252"/>
      <c r="AM59" s="250"/>
      <c r="AN59" s="251"/>
      <c r="AO59" s="251"/>
      <c r="AP59" s="251"/>
      <c r="AQ59" s="251"/>
      <c r="AR59" s="251"/>
      <c r="AS59" s="251"/>
      <c r="AT59" s="251"/>
      <c r="AU59" s="251"/>
      <c r="AV59" s="251"/>
      <c r="AW59" s="252"/>
    </row>
    <row r="60" spans="1:49" ht="17.25" customHeight="1">
      <c r="A60" s="237">
        <v>25</v>
      </c>
      <c r="B60" s="238"/>
      <c r="C60" s="255"/>
      <c r="D60" s="256"/>
      <c r="E60" s="256"/>
      <c r="F60" s="256"/>
      <c r="G60" s="256"/>
      <c r="H60" s="256"/>
      <c r="I60" s="218"/>
      <c r="J60" s="218"/>
      <c r="K60" s="218"/>
      <c r="L60" s="218"/>
      <c r="M60" s="218"/>
      <c r="N60" s="218"/>
      <c r="O60" s="218"/>
      <c r="P60" s="218"/>
      <c r="Q60" s="218"/>
      <c r="R60" s="218"/>
      <c r="S60" s="235"/>
      <c r="T60" s="235"/>
      <c r="U60" s="235"/>
      <c r="V60" s="235"/>
      <c r="W60" s="235"/>
      <c r="X60" s="235"/>
      <c r="Y60" s="235"/>
      <c r="Z60" s="235"/>
      <c r="AA60" s="254"/>
      <c r="AB60" s="247"/>
      <c r="AC60" s="248"/>
      <c r="AD60" s="248"/>
      <c r="AE60" s="248"/>
      <c r="AF60" s="248"/>
      <c r="AG60" s="248"/>
      <c r="AH60" s="248"/>
      <c r="AI60" s="248"/>
      <c r="AJ60" s="248"/>
      <c r="AK60" s="248"/>
      <c r="AL60" s="249"/>
      <c r="AM60" s="247"/>
      <c r="AN60" s="248"/>
      <c r="AO60" s="248"/>
      <c r="AP60" s="248"/>
      <c r="AQ60" s="248"/>
      <c r="AR60" s="248"/>
      <c r="AS60" s="248"/>
      <c r="AT60" s="248"/>
      <c r="AU60" s="248"/>
      <c r="AV60" s="248"/>
      <c r="AW60" s="249"/>
    </row>
    <row r="61" spans="1:49" ht="17.25" customHeight="1">
      <c r="A61" s="238"/>
      <c r="B61" s="238"/>
      <c r="C61" s="257"/>
      <c r="D61" s="258"/>
      <c r="E61" s="258"/>
      <c r="F61" s="258"/>
      <c r="G61" s="258"/>
      <c r="H61" s="258"/>
      <c r="I61" s="259"/>
      <c r="J61" s="259"/>
      <c r="K61" s="259"/>
      <c r="L61" s="259"/>
      <c r="M61" s="259"/>
      <c r="N61" s="259"/>
      <c r="O61" s="259"/>
      <c r="P61" s="259"/>
      <c r="Q61" s="259"/>
      <c r="R61" s="259"/>
      <c r="S61" s="221"/>
      <c r="T61" s="221"/>
      <c r="U61" s="221"/>
      <c r="V61" s="221"/>
      <c r="W61" s="221"/>
      <c r="X61" s="221"/>
      <c r="Y61" s="221"/>
      <c r="Z61" s="221"/>
      <c r="AA61" s="222"/>
      <c r="AB61" s="250"/>
      <c r="AC61" s="251"/>
      <c r="AD61" s="251"/>
      <c r="AE61" s="251"/>
      <c r="AF61" s="251"/>
      <c r="AG61" s="251"/>
      <c r="AH61" s="251"/>
      <c r="AI61" s="251"/>
      <c r="AJ61" s="251"/>
      <c r="AK61" s="251"/>
      <c r="AL61" s="252"/>
      <c r="AM61" s="250"/>
      <c r="AN61" s="251"/>
      <c r="AO61" s="251"/>
      <c r="AP61" s="251"/>
      <c r="AQ61" s="251"/>
      <c r="AR61" s="251"/>
      <c r="AS61" s="251"/>
      <c r="AT61" s="251"/>
      <c r="AU61" s="251"/>
      <c r="AV61" s="251"/>
      <c r="AW61" s="252"/>
    </row>
    <row r="62" spans="1:49" ht="17.25" customHeight="1">
      <c r="A62" s="237">
        <v>26</v>
      </c>
      <c r="B62" s="238"/>
      <c r="C62" s="255"/>
      <c r="D62" s="256"/>
      <c r="E62" s="256"/>
      <c r="F62" s="256"/>
      <c r="G62" s="256"/>
      <c r="H62" s="256"/>
      <c r="I62" s="218"/>
      <c r="J62" s="218"/>
      <c r="K62" s="218"/>
      <c r="L62" s="218"/>
      <c r="M62" s="218"/>
      <c r="N62" s="218"/>
      <c r="O62" s="218"/>
      <c r="P62" s="218"/>
      <c r="Q62" s="218"/>
      <c r="R62" s="218"/>
      <c r="S62" s="235"/>
      <c r="T62" s="235"/>
      <c r="U62" s="235"/>
      <c r="V62" s="235"/>
      <c r="W62" s="235"/>
      <c r="X62" s="235"/>
      <c r="Y62" s="235"/>
      <c r="Z62" s="235"/>
      <c r="AA62" s="254"/>
      <c r="AB62" s="247"/>
      <c r="AC62" s="248"/>
      <c r="AD62" s="248"/>
      <c r="AE62" s="248"/>
      <c r="AF62" s="248"/>
      <c r="AG62" s="248"/>
      <c r="AH62" s="248"/>
      <c r="AI62" s="248"/>
      <c r="AJ62" s="248"/>
      <c r="AK62" s="248"/>
      <c r="AL62" s="249"/>
      <c r="AM62" s="247"/>
      <c r="AN62" s="248"/>
      <c r="AO62" s="248"/>
      <c r="AP62" s="248"/>
      <c r="AQ62" s="248"/>
      <c r="AR62" s="248"/>
      <c r="AS62" s="248"/>
      <c r="AT62" s="248"/>
      <c r="AU62" s="248"/>
      <c r="AV62" s="248"/>
      <c r="AW62" s="249"/>
    </row>
    <row r="63" spans="1:49" ht="17.25" customHeight="1">
      <c r="A63" s="238"/>
      <c r="B63" s="238"/>
      <c r="C63" s="257"/>
      <c r="D63" s="258"/>
      <c r="E63" s="258"/>
      <c r="F63" s="258"/>
      <c r="G63" s="258"/>
      <c r="H63" s="258"/>
      <c r="I63" s="259"/>
      <c r="J63" s="259"/>
      <c r="K63" s="259"/>
      <c r="L63" s="259"/>
      <c r="M63" s="259"/>
      <c r="N63" s="259"/>
      <c r="O63" s="259"/>
      <c r="P63" s="259"/>
      <c r="Q63" s="259"/>
      <c r="R63" s="259"/>
      <c r="S63" s="221"/>
      <c r="T63" s="221"/>
      <c r="U63" s="221"/>
      <c r="V63" s="221"/>
      <c r="W63" s="221"/>
      <c r="X63" s="221"/>
      <c r="Y63" s="221"/>
      <c r="Z63" s="221"/>
      <c r="AA63" s="222"/>
      <c r="AB63" s="250"/>
      <c r="AC63" s="251"/>
      <c r="AD63" s="251"/>
      <c r="AE63" s="251"/>
      <c r="AF63" s="251"/>
      <c r="AG63" s="251"/>
      <c r="AH63" s="251"/>
      <c r="AI63" s="251"/>
      <c r="AJ63" s="251"/>
      <c r="AK63" s="251"/>
      <c r="AL63" s="252"/>
      <c r="AM63" s="250"/>
      <c r="AN63" s="251"/>
      <c r="AO63" s="251"/>
      <c r="AP63" s="251"/>
      <c r="AQ63" s="251"/>
      <c r="AR63" s="251"/>
      <c r="AS63" s="251"/>
      <c r="AT63" s="251"/>
      <c r="AU63" s="251"/>
      <c r="AV63" s="251"/>
      <c r="AW63" s="252"/>
    </row>
    <row r="64" spans="1:49" ht="17.25" customHeight="1">
      <c r="A64" s="237">
        <v>27</v>
      </c>
      <c r="B64" s="238"/>
      <c r="C64" s="255"/>
      <c r="D64" s="256"/>
      <c r="E64" s="256"/>
      <c r="F64" s="256"/>
      <c r="G64" s="256"/>
      <c r="H64" s="256"/>
      <c r="I64" s="218"/>
      <c r="J64" s="218"/>
      <c r="K64" s="218"/>
      <c r="L64" s="218"/>
      <c r="M64" s="218"/>
      <c r="N64" s="218"/>
      <c r="O64" s="218"/>
      <c r="P64" s="218"/>
      <c r="Q64" s="218"/>
      <c r="R64" s="218"/>
      <c r="S64" s="235"/>
      <c r="T64" s="235"/>
      <c r="U64" s="235"/>
      <c r="V64" s="235"/>
      <c r="W64" s="235"/>
      <c r="X64" s="235"/>
      <c r="Y64" s="235"/>
      <c r="Z64" s="235"/>
      <c r="AA64" s="254"/>
      <c r="AB64" s="247"/>
      <c r="AC64" s="248"/>
      <c r="AD64" s="248"/>
      <c r="AE64" s="248"/>
      <c r="AF64" s="248"/>
      <c r="AG64" s="248"/>
      <c r="AH64" s="248"/>
      <c r="AI64" s="248"/>
      <c r="AJ64" s="248"/>
      <c r="AK64" s="248"/>
      <c r="AL64" s="249"/>
      <c r="AM64" s="247"/>
      <c r="AN64" s="248"/>
      <c r="AO64" s="248"/>
      <c r="AP64" s="248"/>
      <c r="AQ64" s="248"/>
      <c r="AR64" s="248"/>
      <c r="AS64" s="248"/>
      <c r="AT64" s="248"/>
      <c r="AU64" s="248"/>
      <c r="AV64" s="248"/>
      <c r="AW64" s="249"/>
    </row>
    <row r="65" spans="1:49" ht="17.25" customHeight="1">
      <c r="A65" s="238"/>
      <c r="B65" s="238"/>
      <c r="C65" s="257"/>
      <c r="D65" s="258"/>
      <c r="E65" s="258"/>
      <c r="F65" s="258"/>
      <c r="G65" s="258"/>
      <c r="H65" s="258"/>
      <c r="I65" s="259"/>
      <c r="J65" s="259"/>
      <c r="K65" s="259"/>
      <c r="L65" s="259"/>
      <c r="M65" s="259"/>
      <c r="N65" s="259"/>
      <c r="O65" s="259"/>
      <c r="P65" s="259"/>
      <c r="Q65" s="259"/>
      <c r="R65" s="259"/>
      <c r="S65" s="221"/>
      <c r="T65" s="221"/>
      <c r="U65" s="221"/>
      <c r="V65" s="221"/>
      <c r="W65" s="221"/>
      <c r="X65" s="221"/>
      <c r="Y65" s="221"/>
      <c r="Z65" s="221"/>
      <c r="AA65" s="222"/>
      <c r="AB65" s="250"/>
      <c r="AC65" s="251"/>
      <c r="AD65" s="251"/>
      <c r="AE65" s="251"/>
      <c r="AF65" s="251"/>
      <c r="AG65" s="251"/>
      <c r="AH65" s="251"/>
      <c r="AI65" s="251"/>
      <c r="AJ65" s="251"/>
      <c r="AK65" s="251"/>
      <c r="AL65" s="252"/>
      <c r="AM65" s="250"/>
      <c r="AN65" s="251"/>
      <c r="AO65" s="251"/>
      <c r="AP65" s="251"/>
      <c r="AQ65" s="251"/>
      <c r="AR65" s="251"/>
      <c r="AS65" s="251"/>
      <c r="AT65" s="251"/>
      <c r="AU65" s="251"/>
      <c r="AV65" s="251"/>
      <c r="AW65" s="252"/>
    </row>
    <row r="66" spans="1:49" ht="17.25" customHeight="1">
      <c r="A66" s="237">
        <v>28</v>
      </c>
      <c r="B66" s="238"/>
      <c r="C66" s="255"/>
      <c r="D66" s="256"/>
      <c r="E66" s="256"/>
      <c r="F66" s="256"/>
      <c r="G66" s="256"/>
      <c r="H66" s="256"/>
      <c r="I66" s="218"/>
      <c r="J66" s="218"/>
      <c r="K66" s="218"/>
      <c r="L66" s="218"/>
      <c r="M66" s="218"/>
      <c r="N66" s="218"/>
      <c r="O66" s="218"/>
      <c r="P66" s="218"/>
      <c r="Q66" s="218"/>
      <c r="R66" s="218"/>
      <c r="S66" s="235"/>
      <c r="T66" s="235"/>
      <c r="U66" s="235"/>
      <c r="V66" s="235"/>
      <c r="W66" s="235"/>
      <c r="X66" s="235"/>
      <c r="Y66" s="235"/>
      <c r="Z66" s="235"/>
      <c r="AA66" s="254"/>
      <c r="AB66" s="247"/>
      <c r="AC66" s="248"/>
      <c r="AD66" s="248"/>
      <c r="AE66" s="248"/>
      <c r="AF66" s="248"/>
      <c r="AG66" s="248"/>
      <c r="AH66" s="248"/>
      <c r="AI66" s="248"/>
      <c r="AJ66" s="248"/>
      <c r="AK66" s="248"/>
      <c r="AL66" s="249"/>
      <c r="AM66" s="247"/>
      <c r="AN66" s="248"/>
      <c r="AO66" s="248"/>
      <c r="AP66" s="248"/>
      <c r="AQ66" s="248"/>
      <c r="AR66" s="248"/>
      <c r="AS66" s="248"/>
      <c r="AT66" s="248"/>
      <c r="AU66" s="248"/>
      <c r="AV66" s="248"/>
      <c r="AW66" s="249"/>
    </row>
    <row r="67" spans="1:49" ht="17.25" customHeight="1">
      <c r="A67" s="238"/>
      <c r="B67" s="238"/>
      <c r="C67" s="257"/>
      <c r="D67" s="258"/>
      <c r="E67" s="258"/>
      <c r="F67" s="258"/>
      <c r="G67" s="258"/>
      <c r="H67" s="258"/>
      <c r="I67" s="259"/>
      <c r="J67" s="259"/>
      <c r="K67" s="259"/>
      <c r="L67" s="259"/>
      <c r="M67" s="259"/>
      <c r="N67" s="259"/>
      <c r="O67" s="259"/>
      <c r="P67" s="259"/>
      <c r="Q67" s="259"/>
      <c r="R67" s="259"/>
      <c r="S67" s="221"/>
      <c r="T67" s="221"/>
      <c r="U67" s="221"/>
      <c r="V67" s="221"/>
      <c r="W67" s="221"/>
      <c r="X67" s="221"/>
      <c r="Y67" s="221"/>
      <c r="Z67" s="221"/>
      <c r="AA67" s="222"/>
      <c r="AB67" s="250"/>
      <c r="AC67" s="251"/>
      <c r="AD67" s="251"/>
      <c r="AE67" s="251"/>
      <c r="AF67" s="251"/>
      <c r="AG67" s="251"/>
      <c r="AH67" s="251"/>
      <c r="AI67" s="251"/>
      <c r="AJ67" s="251"/>
      <c r="AK67" s="251"/>
      <c r="AL67" s="252"/>
      <c r="AM67" s="250"/>
      <c r="AN67" s="251"/>
      <c r="AO67" s="251"/>
      <c r="AP67" s="251"/>
      <c r="AQ67" s="251"/>
      <c r="AR67" s="251"/>
      <c r="AS67" s="251"/>
      <c r="AT67" s="251"/>
      <c r="AU67" s="251"/>
      <c r="AV67" s="251"/>
      <c r="AW67" s="252"/>
    </row>
    <row r="68" spans="1:49" ht="17.25" customHeight="1">
      <c r="A68" s="237">
        <v>29</v>
      </c>
      <c r="B68" s="238"/>
      <c r="C68" s="255"/>
      <c r="D68" s="256"/>
      <c r="E68" s="256"/>
      <c r="F68" s="256"/>
      <c r="G68" s="256"/>
      <c r="H68" s="256"/>
      <c r="I68" s="218"/>
      <c r="J68" s="218"/>
      <c r="K68" s="218"/>
      <c r="L68" s="218"/>
      <c r="M68" s="218"/>
      <c r="N68" s="218"/>
      <c r="O68" s="218"/>
      <c r="P68" s="218"/>
      <c r="Q68" s="218"/>
      <c r="R68" s="218"/>
      <c r="S68" s="235"/>
      <c r="T68" s="235"/>
      <c r="U68" s="235"/>
      <c r="V68" s="235"/>
      <c r="W68" s="235"/>
      <c r="X68" s="235"/>
      <c r="Y68" s="235"/>
      <c r="Z68" s="235"/>
      <c r="AA68" s="254"/>
      <c r="AB68" s="247"/>
      <c r="AC68" s="248"/>
      <c r="AD68" s="248"/>
      <c r="AE68" s="248"/>
      <c r="AF68" s="248"/>
      <c r="AG68" s="248"/>
      <c r="AH68" s="248"/>
      <c r="AI68" s="248"/>
      <c r="AJ68" s="248"/>
      <c r="AK68" s="248"/>
      <c r="AL68" s="249"/>
      <c r="AM68" s="247"/>
      <c r="AN68" s="248"/>
      <c r="AO68" s="248"/>
      <c r="AP68" s="248"/>
      <c r="AQ68" s="248"/>
      <c r="AR68" s="248"/>
      <c r="AS68" s="248"/>
      <c r="AT68" s="248"/>
      <c r="AU68" s="248"/>
      <c r="AV68" s="248"/>
      <c r="AW68" s="249"/>
    </row>
    <row r="69" spans="1:49" ht="17.25" customHeight="1">
      <c r="A69" s="238"/>
      <c r="B69" s="238"/>
      <c r="C69" s="257"/>
      <c r="D69" s="258"/>
      <c r="E69" s="258"/>
      <c r="F69" s="258"/>
      <c r="G69" s="258"/>
      <c r="H69" s="258"/>
      <c r="I69" s="259"/>
      <c r="J69" s="259"/>
      <c r="K69" s="259"/>
      <c r="L69" s="259"/>
      <c r="M69" s="259"/>
      <c r="N69" s="259"/>
      <c r="O69" s="259"/>
      <c r="P69" s="259"/>
      <c r="Q69" s="259"/>
      <c r="R69" s="259"/>
      <c r="S69" s="221"/>
      <c r="T69" s="221"/>
      <c r="U69" s="221"/>
      <c r="V69" s="221"/>
      <c r="W69" s="221"/>
      <c r="X69" s="221"/>
      <c r="Y69" s="221"/>
      <c r="Z69" s="221"/>
      <c r="AA69" s="222"/>
      <c r="AB69" s="250"/>
      <c r="AC69" s="251"/>
      <c r="AD69" s="251"/>
      <c r="AE69" s="251"/>
      <c r="AF69" s="251"/>
      <c r="AG69" s="251"/>
      <c r="AH69" s="251"/>
      <c r="AI69" s="251"/>
      <c r="AJ69" s="251"/>
      <c r="AK69" s="251"/>
      <c r="AL69" s="252"/>
      <c r="AM69" s="250"/>
      <c r="AN69" s="251"/>
      <c r="AO69" s="251"/>
      <c r="AP69" s="251"/>
      <c r="AQ69" s="251"/>
      <c r="AR69" s="251"/>
      <c r="AS69" s="251"/>
      <c r="AT69" s="251"/>
      <c r="AU69" s="251"/>
      <c r="AV69" s="251"/>
      <c r="AW69" s="252"/>
    </row>
    <row r="70" spans="1:49" ht="17.25" customHeight="1">
      <c r="A70" s="237">
        <v>30</v>
      </c>
      <c r="B70" s="238"/>
      <c r="C70" s="255"/>
      <c r="D70" s="256"/>
      <c r="E70" s="256"/>
      <c r="F70" s="256"/>
      <c r="G70" s="256"/>
      <c r="H70" s="256"/>
      <c r="I70" s="218"/>
      <c r="J70" s="218"/>
      <c r="K70" s="218"/>
      <c r="L70" s="218"/>
      <c r="M70" s="218"/>
      <c r="N70" s="218"/>
      <c r="O70" s="218"/>
      <c r="P70" s="218"/>
      <c r="Q70" s="218"/>
      <c r="R70" s="218"/>
      <c r="S70" s="235"/>
      <c r="T70" s="235"/>
      <c r="U70" s="235"/>
      <c r="V70" s="235"/>
      <c r="W70" s="235"/>
      <c r="X70" s="235"/>
      <c r="Y70" s="235"/>
      <c r="Z70" s="235"/>
      <c r="AA70" s="254"/>
      <c r="AB70" s="247"/>
      <c r="AC70" s="248"/>
      <c r="AD70" s="248"/>
      <c r="AE70" s="248"/>
      <c r="AF70" s="248"/>
      <c r="AG70" s="248"/>
      <c r="AH70" s="248"/>
      <c r="AI70" s="248"/>
      <c r="AJ70" s="248"/>
      <c r="AK70" s="248"/>
      <c r="AL70" s="249"/>
      <c r="AM70" s="247"/>
      <c r="AN70" s="248"/>
      <c r="AO70" s="248"/>
      <c r="AP70" s="248"/>
      <c r="AQ70" s="248"/>
      <c r="AR70" s="248"/>
      <c r="AS70" s="248"/>
      <c r="AT70" s="248"/>
      <c r="AU70" s="248"/>
      <c r="AV70" s="248"/>
      <c r="AW70" s="249"/>
    </row>
    <row r="71" spans="1:49" ht="17.25" customHeight="1">
      <c r="A71" s="238"/>
      <c r="B71" s="238"/>
      <c r="C71" s="257"/>
      <c r="D71" s="258"/>
      <c r="E71" s="258"/>
      <c r="F71" s="258"/>
      <c r="G71" s="258"/>
      <c r="H71" s="258"/>
      <c r="I71" s="259"/>
      <c r="J71" s="259"/>
      <c r="K71" s="259"/>
      <c r="L71" s="259"/>
      <c r="M71" s="259"/>
      <c r="N71" s="259"/>
      <c r="O71" s="259"/>
      <c r="P71" s="259"/>
      <c r="Q71" s="259"/>
      <c r="R71" s="259"/>
      <c r="S71" s="221"/>
      <c r="T71" s="221"/>
      <c r="U71" s="221"/>
      <c r="V71" s="221"/>
      <c r="W71" s="221"/>
      <c r="X71" s="221"/>
      <c r="Y71" s="221"/>
      <c r="Z71" s="221"/>
      <c r="AA71" s="222"/>
      <c r="AB71" s="250"/>
      <c r="AC71" s="251"/>
      <c r="AD71" s="251"/>
      <c r="AE71" s="251"/>
      <c r="AF71" s="251"/>
      <c r="AG71" s="251"/>
      <c r="AH71" s="251"/>
      <c r="AI71" s="251"/>
      <c r="AJ71" s="251"/>
      <c r="AK71" s="251"/>
      <c r="AL71" s="252"/>
      <c r="AM71" s="250"/>
      <c r="AN71" s="251"/>
      <c r="AO71" s="251"/>
      <c r="AP71" s="251"/>
      <c r="AQ71" s="251"/>
      <c r="AR71" s="251"/>
      <c r="AS71" s="251"/>
      <c r="AT71" s="251"/>
      <c r="AU71" s="251"/>
      <c r="AV71" s="251"/>
      <c r="AW71" s="252"/>
    </row>
    <row r="72" spans="1:49" ht="17.25" customHeight="1">
      <c r="AB72" s="260" t="s">
        <v>12</v>
      </c>
      <c r="AC72" s="261"/>
      <c r="AD72" s="261"/>
      <c r="AE72" s="261"/>
      <c r="AF72" s="261"/>
      <c r="AG72" s="261"/>
      <c r="AH72" s="261"/>
      <c r="AI72" s="261"/>
      <c r="AJ72" s="261"/>
      <c r="AK72" s="261"/>
      <c r="AL72" s="262"/>
      <c r="AM72" s="266">
        <f>SUM(AM12:AW71)</f>
        <v>0</v>
      </c>
      <c r="AN72" s="267"/>
      <c r="AO72" s="267"/>
      <c r="AP72" s="267"/>
      <c r="AQ72" s="267"/>
      <c r="AR72" s="267"/>
      <c r="AS72" s="267"/>
      <c r="AT72" s="267"/>
      <c r="AU72" s="267"/>
      <c r="AV72" s="267"/>
      <c r="AW72" s="268"/>
    </row>
    <row r="73" spans="1:49" ht="17.25" customHeight="1">
      <c r="AB73" s="263"/>
      <c r="AC73" s="264"/>
      <c r="AD73" s="264"/>
      <c r="AE73" s="264"/>
      <c r="AF73" s="264"/>
      <c r="AG73" s="264"/>
      <c r="AH73" s="264"/>
      <c r="AI73" s="264"/>
      <c r="AJ73" s="264"/>
      <c r="AK73" s="264"/>
      <c r="AL73" s="265"/>
      <c r="AM73" s="269"/>
      <c r="AN73" s="270"/>
      <c r="AO73" s="270"/>
      <c r="AP73" s="270"/>
      <c r="AQ73" s="270"/>
      <c r="AR73" s="270"/>
      <c r="AS73" s="270"/>
      <c r="AT73" s="270"/>
      <c r="AU73" s="270"/>
      <c r="AV73" s="270"/>
      <c r="AW73" s="271"/>
    </row>
  </sheetData>
  <mergeCells count="131">
    <mergeCell ref="A68:B69"/>
    <mergeCell ref="C68:AA69"/>
    <mergeCell ref="AB68:AL69"/>
    <mergeCell ref="AM68:AW69"/>
    <mergeCell ref="AB62:AL63"/>
    <mergeCell ref="AM62:AW63"/>
    <mergeCell ref="A64:B65"/>
    <mergeCell ref="C64:AA65"/>
    <mergeCell ref="AB64:AL65"/>
    <mergeCell ref="AM64:AW65"/>
    <mergeCell ref="A66:B67"/>
    <mergeCell ref="C66:AA67"/>
    <mergeCell ref="AB66:AL67"/>
    <mergeCell ref="AM66:AW67"/>
    <mergeCell ref="C16:AA17"/>
    <mergeCell ref="C18:AA19"/>
    <mergeCell ref="C20:AA21"/>
    <mergeCell ref="C22:AA23"/>
    <mergeCell ref="C24:AA25"/>
    <mergeCell ref="C26:AA27"/>
    <mergeCell ref="C36:AA37"/>
    <mergeCell ref="C38:AA39"/>
    <mergeCell ref="C40:AA41"/>
    <mergeCell ref="AB52:AL53"/>
    <mergeCell ref="AM52:AW53"/>
    <mergeCell ref="AM44:AW45"/>
    <mergeCell ref="A46:B47"/>
    <mergeCell ref="AB46:AL47"/>
    <mergeCell ref="AM46:AW47"/>
    <mergeCell ref="A50:B51"/>
    <mergeCell ref="AB50:AL51"/>
    <mergeCell ref="AM50:AW51"/>
    <mergeCell ref="A52:B53"/>
    <mergeCell ref="AB48:AL49"/>
    <mergeCell ref="AM48:AW49"/>
    <mergeCell ref="A48:B49"/>
    <mergeCell ref="C44:AA45"/>
    <mergeCell ref="C46:AA47"/>
    <mergeCell ref="C48:AA49"/>
    <mergeCell ref="C50:AA51"/>
    <mergeCell ref="C52:AA53"/>
    <mergeCell ref="AB72:AL73"/>
    <mergeCell ref="AM72:AW73"/>
    <mergeCell ref="A54:B55"/>
    <mergeCell ref="AB54:AL55"/>
    <mergeCell ref="AM54:AW55"/>
    <mergeCell ref="A70:B71"/>
    <mergeCell ref="AB70:AL71"/>
    <mergeCell ref="AM70:AW71"/>
    <mergeCell ref="C54:AA55"/>
    <mergeCell ref="C70:AA71"/>
    <mergeCell ref="A56:B57"/>
    <mergeCell ref="C56:AA57"/>
    <mergeCell ref="AB56:AL57"/>
    <mergeCell ref="AM56:AW57"/>
    <mergeCell ref="A58:B59"/>
    <mergeCell ref="C58:AA59"/>
    <mergeCell ref="AB58:AL59"/>
    <mergeCell ref="AM58:AW59"/>
    <mergeCell ref="A60:B61"/>
    <mergeCell ref="C60:AA61"/>
    <mergeCell ref="AB60:AL61"/>
    <mergeCell ref="AM60:AW61"/>
    <mergeCell ref="A62:B63"/>
    <mergeCell ref="C62:AA63"/>
    <mergeCell ref="A34:B35"/>
    <mergeCell ref="AB34:AL35"/>
    <mergeCell ref="AM34:AW35"/>
    <mergeCell ref="C32:AA33"/>
    <mergeCell ref="C34:AA35"/>
    <mergeCell ref="A28:B29"/>
    <mergeCell ref="AB28:AL29"/>
    <mergeCell ref="AM28:AW29"/>
    <mergeCell ref="A30:B31"/>
    <mergeCell ref="AB30:AL31"/>
    <mergeCell ref="AM30:AW31"/>
    <mergeCell ref="C28:AA29"/>
    <mergeCell ref="C30:AA31"/>
    <mergeCell ref="AB16:AL17"/>
    <mergeCell ref="AM16:AW17"/>
    <mergeCell ref="A18:B19"/>
    <mergeCell ref="AB18:AL19"/>
    <mergeCell ref="AM18:AW19"/>
    <mergeCell ref="A16:B17"/>
    <mergeCell ref="AB38:AL39"/>
    <mergeCell ref="AM38:AW39"/>
    <mergeCell ref="A38:B39"/>
    <mergeCell ref="A24:B25"/>
    <mergeCell ref="AB24:AL25"/>
    <mergeCell ref="AM24:AW25"/>
    <mergeCell ref="A26:B27"/>
    <mergeCell ref="AB26:AL27"/>
    <mergeCell ref="AM26:AW27"/>
    <mergeCell ref="A20:B21"/>
    <mergeCell ref="AB20:AL21"/>
    <mergeCell ref="AM20:AW21"/>
    <mergeCell ref="A22:B23"/>
    <mergeCell ref="AB22:AL23"/>
    <mergeCell ref="AM22:AW23"/>
    <mergeCell ref="A32:B33"/>
    <mergeCell ref="AB32:AL33"/>
    <mergeCell ref="AM32:AW33"/>
    <mergeCell ref="A40:B41"/>
    <mergeCell ref="AB40:AL41"/>
    <mergeCell ref="AM40:AW41"/>
    <mergeCell ref="A42:B43"/>
    <mergeCell ref="AB42:AL43"/>
    <mergeCell ref="AM42:AW43"/>
    <mergeCell ref="A44:B45"/>
    <mergeCell ref="AB44:AL45"/>
    <mergeCell ref="AB36:AL37"/>
    <mergeCell ref="AM36:AW37"/>
    <mergeCell ref="A36:B37"/>
    <mergeCell ref="C42:AA43"/>
    <mergeCell ref="A2:O3"/>
    <mergeCell ref="AD2:AW3"/>
    <mergeCell ref="W2:AC3"/>
    <mergeCell ref="A10:B11"/>
    <mergeCell ref="A5:AV6"/>
    <mergeCell ref="A7:AV8"/>
    <mergeCell ref="AM10:AW11"/>
    <mergeCell ref="AM12:AW13"/>
    <mergeCell ref="A14:B15"/>
    <mergeCell ref="AB14:AL15"/>
    <mergeCell ref="AM14:AW15"/>
    <mergeCell ref="A12:B13"/>
    <mergeCell ref="AB10:AL11"/>
    <mergeCell ref="AB12:AL13"/>
    <mergeCell ref="C10:AA11"/>
    <mergeCell ref="C12:AA13"/>
    <mergeCell ref="C14:AA15"/>
  </mergeCells>
  <phoneticPr fontId="18"/>
  <dataValidations count="1">
    <dataValidation type="list" allowBlank="1" showInputMessage="1" showErrorMessage="1" sqref="AB12:AL71" xr:uid="{A3D6E5ED-49AE-401B-8C41-3A4B8C8CE722}">
      <formula1>"農事用電力A(低圧),低圧電力,農事用電力A(高圧),ビジネス動力,従量電灯A,シンプルコース,スマートコース,定額電灯"</formula1>
    </dataValidation>
  </dataValidations>
  <pageMargins left="0.11811023622047245" right="0.11811023622047245" top="0.35433070866141736" bottom="0.35433070866141736" header="0.31496062992125984" footer="0.31496062992125984"/>
  <pageSetup paperSize="9" scale="63"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7A822-FB3A-4E42-9523-FFE25DB597CE}">
  <dimension ref="A1:CI77"/>
  <sheetViews>
    <sheetView view="pageBreakPreview" zoomScale="55" zoomScaleNormal="70" zoomScaleSheetLayoutView="55" workbookViewId="0">
      <selection activeCell="AV1" sqref="AV1"/>
    </sheetView>
  </sheetViews>
  <sheetFormatPr defaultColWidth="3" defaultRowHeight="17.25" customHeight="1"/>
  <cols>
    <col min="1" max="24" width="3" style="20"/>
    <col min="25" max="35" width="3" style="40"/>
    <col min="36" max="39" width="3" style="40" customWidth="1"/>
    <col min="40" max="42" width="3" style="40"/>
    <col min="43" max="16384" width="3" style="20"/>
  </cols>
  <sheetData>
    <row r="1" spans="1:48" s="40" customFormat="1" ht="17.25" customHeight="1">
      <c r="AV1" s="511" t="s">
        <v>293</v>
      </c>
    </row>
    <row r="2" spans="1:48" ht="17.25" customHeight="1">
      <c r="A2" s="236" t="s">
        <v>114</v>
      </c>
      <c r="B2" s="236"/>
      <c r="C2" s="236"/>
      <c r="D2" s="236"/>
      <c r="E2" s="236"/>
      <c r="F2" s="236"/>
      <c r="G2" s="236"/>
      <c r="H2" s="236"/>
      <c r="I2" s="236"/>
      <c r="J2" s="236"/>
      <c r="K2" s="236"/>
      <c r="L2" s="236"/>
      <c r="M2" s="236"/>
      <c r="N2" s="236"/>
      <c r="O2" s="236"/>
      <c r="P2" s="236"/>
      <c r="Q2" s="236"/>
      <c r="R2" s="236"/>
      <c r="S2" s="236"/>
      <c r="T2" s="309"/>
      <c r="U2" s="309"/>
      <c r="V2" s="309"/>
      <c r="W2" s="309"/>
      <c r="X2" s="309"/>
      <c r="Y2" s="309"/>
      <c r="Z2" s="309"/>
      <c r="AA2" s="309"/>
      <c r="AB2" s="309"/>
      <c r="AC2" s="309"/>
      <c r="AD2" s="309"/>
      <c r="AE2" s="309"/>
      <c r="AF2" s="309"/>
      <c r="AG2" s="309"/>
      <c r="AH2" s="309"/>
      <c r="AI2" s="309"/>
      <c r="AJ2" s="309"/>
      <c r="AK2" s="309"/>
      <c r="AL2" s="309"/>
      <c r="AM2" s="309"/>
      <c r="AN2" s="309"/>
      <c r="AO2" s="309"/>
      <c r="AP2" s="309"/>
      <c r="AQ2" s="309"/>
      <c r="AR2" s="309"/>
      <c r="AS2" s="309"/>
      <c r="AT2" s="309"/>
      <c r="AU2" s="309"/>
      <c r="AV2" s="309"/>
    </row>
    <row r="3" spans="1:48" s="40" customFormat="1" ht="17.25" customHeight="1">
      <c r="A3" s="236"/>
      <c r="B3" s="236"/>
      <c r="C3" s="236"/>
      <c r="D3" s="236"/>
      <c r="E3" s="236"/>
      <c r="F3" s="236"/>
      <c r="G3" s="236"/>
      <c r="H3" s="236"/>
      <c r="I3" s="236"/>
      <c r="J3" s="236"/>
      <c r="K3" s="236"/>
      <c r="L3" s="236"/>
      <c r="M3" s="236"/>
      <c r="N3" s="236"/>
      <c r="O3" s="236"/>
      <c r="P3" s="236"/>
      <c r="Q3" s="236"/>
      <c r="R3" s="236"/>
      <c r="S3" s="236"/>
      <c r="T3" s="309"/>
      <c r="U3" s="309"/>
      <c r="V3" s="309"/>
      <c r="W3" s="309"/>
      <c r="X3" s="309"/>
      <c r="Y3" s="309"/>
      <c r="Z3" s="309"/>
      <c r="AA3" s="309"/>
      <c r="AB3" s="309"/>
      <c r="AC3" s="309"/>
      <c r="AD3" s="309"/>
      <c r="AE3" s="309"/>
      <c r="AF3" s="309"/>
      <c r="AG3" s="309"/>
      <c r="AH3" s="309"/>
      <c r="AI3" s="309"/>
      <c r="AJ3" s="309"/>
      <c r="AK3" s="309"/>
      <c r="AL3" s="309"/>
      <c r="AM3" s="309"/>
      <c r="AN3" s="309"/>
      <c r="AO3" s="309"/>
      <c r="AP3" s="309"/>
      <c r="AQ3" s="309"/>
      <c r="AR3" s="309"/>
      <c r="AS3" s="309"/>
      <c r="AT3" s="309"/>
      <c r="AU3" s="309"/>
      <c r="AV3" s="309"/>
    </row>
    <row r="4" spans="1:48" ht="17.25" customHeight="1">
      <c r="V4" s="237" t="s">
        <v>212</v>
      </c>
      <c r="W4" s="237"/>
      <c r="X4" s="237"/>
      <c r="Y4" s="237"/>
      <c r="Z4" s="237"/>
      <c r="AA4" s="237"/>
      <c r="AB4" s="237"/>
      <c r="AC4" s="237" t="str">
        <f>IF(様式第１号!AN10="","",様式第１号!AN10)</f>
        <v/>
      </c>
      <c r="AD4" s="237"/>
      <c r="AE4" s="237"/>
      <c r="AF4" s="237"/>
      <c r="AG4" s="237"/>
      <c r="AH4" s="237"/>
      <c r="AI4" s="237"/>
      <c r="AJ4" s="237"/>
      <c r="AK4" s="237"/>
      <c r="AL4" s="237"/>
      <c r="AM4" s="237"/>
      <c r="AN4" s="237"/>
      <c r="AO4" s="237"/>
      <c r="AP4" s="237"/>
      <c r="AQ4" s="237"/>
      <c r="AR4" s="237"/>
      <c r="AS4" s="237"/>
      <c r="AT4" s="237"/>
      <c r="AU4" s="237"/>
      <c r="AV4" s="237"/>
    </row>
    <row r="5" spans="1:48" ht="17.25" customHeight="1">
      <c r="A5" s="236" t="s">
        <v>211</v>
      </c>
      <c r="B5" s="236"/>
      <c r="C5" s="236"/>
      <c r="D5" s="236"/>
      <c r="E5" s="236"/>
      <c r="F5" s="236"/>
      <c r="G5" s="236"/>
      <c r="H5" s="236"/>
      <c r="I5" s="236"/>
      <c r="J5" s="236"/>
      <c r="K5" s="236"/>
      <c r="L5" s="236"/>
      <c r="M5" s="236"/>
      <c r="N5" s="236"/>
      <c r="O5" s="236"/>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237"/>
    </row>
    <row r="6" spans="1:48" s="40" customFormat="1" ht="17.25" customHeight="1">
      <c r="A6" s="236"/>
      <c r="B6" s="236"/>
      <c r="C6" s="236"/>
      <c r="D6" s="236"/>
      <c r="E6" s="236"/>
      <c r="F6" s="236"/>
      <c r="G6" s="236"/>
      <c r="H6" s="236"/>
      <c r="I6" s="236"/>
      <c r="J6" s="236"/>
      <c r="K6" s="236"/>
      <c r="L6" s="236"/>
      <c r="M6" s="236"/>
      <c r="N6" s="236"/>
      <c r="O6" s="236"/>
    </row>
    <row r="7" spans="1:48" ht="17.25" customHeight="1">
      <c r="A7" s="112"/>
      <c r="B7" s="236" t="s">
        <v>40</v>
      </c>
      <c r="C7" s="236"/>
      <c r="D7" s="236"/>
      <c r="E7" s="236"/>
      <c r="F7" s="236"/>
      <c r="G7" s="236"/>
      <c r="H7" s="236"/>
      <c r="I7" s="236"/>
      <c r="J7" s="236"/>
      <c r="K7" s="236"/>
      <c r="L7" s="236"/>
      <c r="M7" s="236"/>
      <c r="N7" s="236"/>
      <c r="O7" s="236"/>
    </row>
    <row r="8" spans="1:48" s="40" customFormat="1" ht="17.25" customHeight="1">
      <c r="A8" s="112"/>
      <c r="B8" s="310"/>
      <c r="C8" s="310"/>
      <c r="D8" s="310"/>
      <c r="E8" s="310"/>
      <c r="F8" s="310"/>
      <c r="G8" s="310"/>
      <c r="H8" s="310"/>
      <c r="I8" s="310"/>
      <c r="J8" s="310"/>
      <c r="K8" s="310"/>
      <c r="L8" s="310"/>
      <c r="M8" s="310"/>
      <c r="N8" s="311"/>
      <c r="O8" s="311"/>
    </row>
    <row r="9" spans="1:48" ht="17.25" customHeight="1">
      <c r="B9" s="237" t="s">
        <v>0</v>
      </c>
      <c r="C9" s="238"/>
      <c r="D9" s="238"/>
      <c r="E9" s="238"/>
      <c r="F9" s="238"/>
      <c r="G9" s="238"/>
      <c r="H9" s="201"/>
      <c r="I9" s="201"/>
      <c r="J9" s="201"/>
      <c r="K9" s="201"/>
      <c r="L9" s="201"/>
      <c r="M9" s="201"/>
      <c r="N9" s="312"/>
      <c r="O9" s="312"/>
      <c r="P9" s="312"/>
      <c r="Q9" s="312"/>
      <c r="R9" s="312"/>
      <c r="S9" s="312"/>
      <c r="T9" s="312"/>
      <c r="U9" s="312"/>
      <c r="V9" s="312"/>
      <c r="W9" s="312"/>
      <c r="X9" s="312"/>
      <c r="Y9" s="312"/>
      <c r="Z9" s="312"/>
      <c r="AA9" s="312"/>
      <c r="AB9" s="312"/>
      <c r="AC9" s="312"/>
      <c r="AD9" s="201"/>
      <c r="AE9" s="201"/>
      <c r="AF9" s="201"/>
      <c r="AG9" s="201"/>
      <c r="AH9" s="201"/>
      <c r="AI9" s="201"/>
      <c r="AJ9" s="201"/>
      <c r="AK9" s="201"/>
      <c r="AL9" s="201"/>
      <c r="AM9" s="201"/>
      <c r="AN9" s="201"/>
      <c r="AO9" s="201"/>
      <c r="AP9" s="201"/>
      <c r="AQ9" s="201"/>
      <c r="AR9" s="201"/>
      <c r="AS9" s="201"/>
    </row>
    <row r="10" spans="1:48" s="40" customFormat="1" ht="17.25" customHeight="1">
      <c r="B10" s="238"/>
      <c r="C10" s="238"/>
      <c r="D10" s="238"/>
      <c r="E10" s="238"/>
      <c r="F10" s="238"/>
      <c r="G10" s="238"/>
      <c r="H10" s="201"/>
      <c r="I10" s="201"/>
      <c r="J10" s="201"/>
      <c r="K10" s="201"/>
      <c r="L10" s="201"/>
      <c r="M10" s="201"/>
      <c r="N10" s="312"/>
      <c r="O10" s="312"/>
      <c r="P10" s="312"/>
      <c r="Q10" s="312"/>
      <c r="R10" s="312"/>
      <c r="S10" s="312"/>
      <c r="T10" s="312"/>
      <c r="U10" s="312"/>
      <c r="V10" s="312"/>
      <c r="W10" s="312"/>
      <c r="X10" s="312"/>
      <c r="Y10" s="312"/>
      <c r="Z10" s="312"/>
      <c r="AA10" s="312"/>
      <c r="AB10" s="312"/>
      <c r="AC10" s="312"/>
      <c r="AD10" s="201"/>
      <c r="AE10" s="201"/>
      <c r="AF10" s="201"/>
      <c r="AG10" s="201"/>
      <c r="AH10" s="201"/>
      <c r="AI10" s="201"/>
      <c r="AJ10" s="201"/>
      <c r="AK10" s="201"/>
      <c r="AL10" s="201"/>
      <c r="AM10" s="201"/>
      <c r="AN10" s="201"/>
      <c r="AO10" s="201"/>
      <c r="AP10" s="201"/>
      <c r="AQ10" s="201"/>
      <c r="AR10" s="201"/>
      <c r="AS10" s="201"/>
    </row>
    <row r="11" spans="1:48" ht="17.25" customHeight="1">
      <c r="B11" s="238" t="s">
        <v>41</v>
      </c>
      <c r="C11" s="238"/>
      <c r="D11" s="238"/>
      <c r="E11" s="238"/>
      <c r="F11" s="238"/>
      <c r="G11" s="238"/>
      <c r="H11" s="201"/>
      <c r="I11" s="201"/>
      <c r="J11" s="201"/>
      <c r="K11" s="201"/>
      <c r="L11" s="201"/>
      <c r="M11" s="201"/>
      <c r="N11" s="312"/>
      <c r="O11" s="312"/>
      <c r="P11" s="312"/>
      <c r="Q11" s="312"/>
      <c r="R11" s="312"/>
      <c r="S11" s="312"/>
      <c r="T11" s="312"/>
      <c r="U11" s="312"/>
      <c r="V11" s="312"/>
      <c r="W11" s="312"/>
      <c r="X11" s="312"/>
      <c r="Y11" s="312"/>
      <c r="Z11" s="312"/>
      <c r="AA11" s="312"/>
      <c r="AB11" s="312"/>
      <c r="AC11" s="312"/>
      <c r="AD11" s="201"/>
      <c r="AE11" s="201"/>
      <c r="AF11" s="201"/>
      <c r="AG11" s="201"/>
      <c r="AH11" s="201"/>
      <c r="AI11" s="201"/>
      <c r="AJ11" s="201"/>
      <c r="AK11" s="201"/>
      <c r="AL11" s="201"/>
      <c r="AM11" s="201"/>
      <c r="AN11" s="201"/>
      <c r="AO11" s="201"/>
      <c r="AP11" s="201"/>
      <c r="AQ11" s="201"/>
      <c r="AR11" s="201"/>
      <c r="AS11" s="201"/>
    </row>
    <row r="12" spans="1:48" s="40" customFormat="1" ht="17.25" customHeight="1">
      <c r="B12" s="238"/>
      <c r="C12" s="238"/>
      <c r="D12" s="238"/>
      <c r="E12" s="238"/>
      <c r="F12" s="238"/>
      <c r="G12" s="238"/>
      <c r="H12" s="201"/>
      <c r="I12" s="201"/>
      <c r="J12" s="201"/>
      <c r="K12" s="201"/>
      <c r="L12" s="201"/>
      <c r="M12" s="201"/>
      <c r="N12" s="312"/>
      <c r="O12" s="312"/>
      <c r="P12" s="312"/>
      <c r="Q12" s="312"/>
      <c r="R12" s="312"/>
      <c r="S12" s="312"/>
      <c r="T12" s="312"/>
      <c r="U12" s="312"/>
      <c r="V12" s="312"/>
      <c r="W12" s="312"/>
      <c r="X12" s="312"/>
      <c r="Y12" s="312"/>
      <c r="Z12" s="312"/>
      <c r="AA12" s="312"/>
      <c r="AB12" s="312"/>
      <c r="AC12" s="312"/>
      <c r="AD12" s="201"/>
      <c r="AE12" s="201"/>
      <c r="AF12" s="201"/>
      <c r="AG12" s="201"/>
      <c r="AH12" s="201"/>
      <c r="AI12" s="201"/>
      <c r="AJ12" s="201"/>
      <c r="AK12" s="201"/>
      <c r="AL12" s="201"/>
      <c r="AM12" s="201"/>
      <c r="AN12" s="201"/>
      <c r="AO12" s="201"/>
      <c r="AP12" s="201"/>
      <c r="AQ12" s="201"/>
      <c r="AR12" s="201"/>
      <c r="AS12" s="201"/>
    </row>
    <row r="13" spans="1:48" ht="17.25" customHeight="1">
      <c r="B13" s="238" t="s">
        <v>42</v>
      </c>
      <c r="C13" s="238"/>
      <c r="D13" s="238"/>
      <c r="E13" s="238"/>
      <c r="F13" s="238"/>
      <c r="G13" s="238"/>
      <c r="H13" s="202"/>
      <c r="I13" s="202"/>
      <c r="J13" s="202"/>
      <c r="K13" s="202"/>
      <c r="L13" s="202"/>
      <c r="M13" s="202"/>
      <c r="N13" s="313"/>
      <c r="O13" s="314"/>
      <c r="P13" s="314"/>
      <c r="Q13" s="314"/>
      <c r="R13" s="314"/>
      <c r="S13" s="315"/>
      <c r="T13" s="315"/>
      <c r="U13" s="315"/>
      <c r="V13" s="315"/>
      <c r="W13" s="315"/>
      <c r="X13" s="316"/>
      <c r="Y13" s="237" t="s">
        <v>199</v>
      </c>
      <c r="Z13" s="238"/>
      <c r="AA13" s="238"/>
      <c r="AB13" s="238"/>
      <c r="AC13" s="238"/>
      <c r="AD13" s="238"/>
      <c r="AE13" s="238"/>
      <c r="AF13" s="238"/>
      <c r="AG13" s="238"/>
      <c r="AH13" s="238"/>
      <c r="AI13" s="255"/>
      <c r="AJ13" s="321"/>
      <c r="AK13" s="321"/>
      <c r="AL13" s="321"/>
      <c r="AM13" s="321"/>
      <c r="AN13" s="321"/>
      <c r="AO13" s="321"/>
      <c r="AP13" s="321"/>
      <c r="AQ13" s="321"/>
      <c r="AR13" s="321"/>
      <c r="AS13" s="322"/>
    </row>
    <row r="14" spans="1:48" s="40" customFormat="1" ht="17.25" customHeight="1">
      <c r="B14" s="238"/>
      <c r="C14" s="238"/>
      <c r="D14" s="238"/>
      <c r="E14" s="238"/>
      <c r="F14" s="238"/>
      <c r="G14" s="238"/>
      <c r="H14" s="202"/>
      <c r="I14" s="202"/>
      <c r="J14" s="202"/>
      <c r="K14" s="202"/>
      <c r="L14" s="202"/>
      <c r="M14" s="202"/>
      <c r="N14" s="317"/>
      <c r="O14" s="318"/>
      <c r="P14" s="318"/>
      <c r="Q14" s="318"/>
      <c r="R14" s="318"/>
      <c r="S14" s="319"/>
      <c r="T14" s="319"/>
      <c r="U14" s="319"/>
      <c r="V14" s="319"/>
      <c r="W14" s="319"/>
      <c r="X14" s="320"/>
      <c r="Y14" s="238"/>
      <c r="Z14" s="238"/>
      <c r="AA14" s="238"/>
      <c r="AB14" s="238"/>
      <c r="AC14" s="238"/>
      <c r="AD14" s="238"/>
      <c r="AE14" s="238"/>
      <c r="AF14" s="238"/>
      <c r="AG14" s="238"/>
      <c r="AH14" s="238"/>
      <c r="AI14" s="323"/>
      <c r="AJ14" s="324"/>
      <c r="AK14" s="324"/>
      <c r="AL14" s="324"/>
      <c r="AM14" s="324"/>
      <c r="AN14" s="324"/>
      <c r="AO14" s="324"/>
      <c r="AP14" s="324"/>
      <c r="AQ14" s="324"/>
      <c r="AR14" s="324"/>
      <c r="AS14" s="325"/>
    </row>
    <row r="16" spans="1:48" ht="17.25" customHeight="1">
      <c r="B16" s="272" t="s">
        <v>13</v>
      </c>
      <c r="C16" s="273"/>
      <c r="D16" s="273"/>
      <c r="E16" s="273"/>
      <c r="F16" s="273"/>
      <c r="G16" s="273"/>
      <c r="H16" s="273"/>
      <c r="I16" s="273"/>
      <c r="J16" s="273"/>
      <c r="K16" s="273"/>
      <c r="L16" s="273"/>
      <c r="M16" s="273"/>
      <c r="N16" s="273"/>
      <c r="O16" s="273"/>
    </row>
    <row r="17" spans="2:50" s="40" customFormat="1" ht="17.25" customHeight="1">
      <c r="B17" s="273"/>
      <c r="C17" s="273"/>
      <c r="D17" s="273"/>
      <c r="E17" s="273"/>
      <c r="F17" s="273"/>
      <c r="G17" s="273"/>
      <c r="H17" s="273"/>
      <c r="I17" s="273"/>
      <c r="J17" s="273"/>
      <c r="K17" s="273"/>
      <c r="L17" s="273"/>
      <c r="M17" s="273"/>
      <c r="N17" s="273"/>
      <c r="O17" s="273"/>
    </row>
    <row r="18" spans="2:50" ht="17.25" customHeight="1">
      <c r="B18" s="12" t="s">
        <v>102</v>
      </c>
      <c r="C18" s="12"/>
      <c r="D18" s="12"/>
      <c r="E18" s="12"/>
      <c r="F18" s="12"/>
      <c r="G18" s="12"/>
      <c r="H18" s="12"/>
      <c r="I18" s="12"/>
      <c r="J18" s="12"/>
      <c r="K18" s="12"/>
      <c r="L18" s="12"/>
      <c r="M18" s="12"/>
      <c r="N18" s="12"/>
    </row>
    <row r="19" spans="2:50" ht="17.25" customHeight="1">
      <c r="B19" s="291">
        <v>770</v>
      </c>
      <c r="C19" s="292"/>
      <c r="D19" s="292"/>
      <c r="E19" s="292"/>
      <c r="F19" s="292"/>
      <c r="G19" s="272" t="s">
        <v>14</v>
      </c>
      <c r="H19" s="273"/>
      <c r="I19" s="293"/>
      <c r="J19" s="240"/>
      <c r="K19" s="240"/>
      <c r="L19" s="240"/>
      <c r="M19" s="294">
        <f>N13</f>
        <v>0</v>
      </c>
      <c r="N19" s="292"/>
      <c r="O19" s="292"/>
      <c r="P19" s="201"/>
      <c r="Q19" s="201"/>
      <c r="R19" s="272" t="s">
        <v>200</v>
      </c>
      <c r="S19" s="240"/>
      <c r="T19" s="240"/>
      <c r="U19" s="240"/>
      <c r="V19" s="272">
        <v>1.85</v>
      </c>
      <c r="W19" s="240"/>
      <c r="X19" s="240"/>
      <c r="Y19" s="275" t="s">
        <v>15</v>
      </c>
      <c r="Z19" s="291">
        <f>AI13/100</f>
        <v>0</v>
      </c>
      <c r="AA19" s="292"/>
      <c r="AB19" s="292"/>
      <c r="AC19" s="295" t="s">
        <v>16</v>
      </c>
      <c r="AD19" s="236"/>
      <c r="AE19" s="280">
        <f>B19*M19*(V19-Z19)</f>
        <v>0</v>
      </c>
      <c r="AF19" s="273"/>
      <c r="AG19" s="273"/>
      <c r="AH19" s="273"/>
      <c r="AI19" s="273"/>
      <c r="AJ19" s="273"/>
      <c r="AK19" s="240"/>
      <c r="AL19" s="240"/>
      <c r="AM19" s="272" t="s">
        <v>17</v>
      </c>
      <c r="AN19" s="273"/>
      <c r="AO19" s="20"/>
      <c r="AP19" s="20"/>
      <c r="AR19" s="12"/>
      <c r="AV19" s="12"/>
      <c r="AW19" s="12"/>
      <c r="AX19" s="12"/>
    </row>
    <row r="20" spans="2:50" s="40" customFormat="1" ht="17.25" customHeight="1">
      <c r="B20" s="292"/>
      <c r="C20" s="292"/>
      <c r="D20" s="292"/>
      <c r="E20" s="292"/>
      <c r="F20" s="292"/>
      <c r="G20" s="273"/>
      <c r="H20" s="273"/>
      <c r="I20" s="293"/>
      <c r="J20" s="240"/>
      <c r="K20" s="240"/>
      <c r="L20" s="240"/>
      <c r="M20" s="292"/>
      <c r="N20" s="292"/>
      <c r="O20" s="292"/>
      <c r="P20" s="201"/>
      <c r="Q20" s="201"/>
      <c r="R20" s="240"/>
      <c r="S20" s="240"/>
      <c r="T20" s="240"/>
      <c r="U20" s="240"/>
      <c r="V20" s="240"/>
      <c r="W20" s="240"/>
      <c r="X20" s="240"/>
      <c r="Y20" s="240"/>
      <c r="Z20" s="292"/>
      <c r="AA20" s="292"/>
      <c r="AB20" s="292"/>
      <c r="AC20" s="296"/>
      <c r="AD20" s="236"/>
      <c r="AE20" s="273"/>
      <c r="AF20" s="273"/>
      <c r="AG20" s="273"/>
      <c r="AH20" s="273"/>
      <c r="AI20" s="273"/>
      <c r="AJ20" s="273"/>
      <c r="AK20" s="240"/>
      <c r="AL20" s="240"/>
      <c r="AM20" s="273"/>
      <c r="AN20" s="273"/>
      <c r="AO20" s="113"/>
      <c r="AP20" s="9"/>
      <c r="AQ20" s="9"/>
      <c r="AR20" s="12"/>
      <c r="AS20" s="97"/>
      <c r="AT20" s="98"/>
      <c r="AU20" s="98"/>
      <c r="AV20" s="12"/>
      <c r="AW20" s="12"/>
      <c r="AX20" s="12"/>
    </row>
    <row r="21" spans="2:50" ht="17.25" customHeight="1">
      <c r="B21" s="291">
        <f>B19</f>
        <v>770</v>
      </c>
      <c r="C21" s="292"/>
      <c r="D21" s="292"/>
      <c r="E21" s="292"/>
      <c r="F21" s="292"/>
      <c r="G21" s="272" t="s">
        <v>14</v>
      </c>
      <c r="H21" s="273"/>
      <c r="I21" s="293"/>
      <c r="J21" s="240"/>
      <c r="K21" s="240"/>
      <c r="L21" s="240"/>
      <c r="M21" s="294">
        <f>N13</f>
        <v>0</v>
      </c>
      <c r="N21" s="292"/>
      <c r="O21" s="292"/>
      <c r="P21" s="201"/>
      <c r="Q21" s="201"/>
      <c r="R21" s="272" t="s">
        <v>201</v>
      </c>
      <c r="S21" s="240"/>
      <c r="T21" s="240"/>
      <c r="U21" s="240"/>
      <c r="V21" s="240"/>
      <c r="W21" s="240"/>
      <c r="X21" s="240"/>
      <c r="Y21" s="275"/>
      <c r="Z21" s="276"/>
      <c r="AA21" s="277"/>
      <c r="AB21" s="277"/>
      <c r="AC21" s="278" t="s">
        <v>202</v>
      </c>
      <c r="AD21" s="236"/>
      <c r="AE21" s="280">
        <f>B21*M21*1/2</f>
        <v>0</v>
      </c>
      <c r="AF21" s="273"/>
      <c r="AG21" s="273"/>
      <c r="AH21" s="273"/>
      <c r="AI21" s="273"/>
      <c r="AJ21" s="273"/>
      <c r="AK21" s="240"/>
      <c r="AL21" s="240"/>
      <c r="AM21" s="272" t="s">
        <v>17</v>
      </c>
      <c r="AN21" s="273"/>
      <c r="AO21" s="274" t="s">
        <v>69</v>
      </c>
      <c r="AP21" s="240"/>
      <c r="AQ21" s="240"/>
      <c r="AR21" s="240"/>
      <c r="AS21" s="240"/>
      <c r="AT21" s="240"/>
      <c r="AU21" s="240"/>
      <c r="AV21" s="12"/>
      <c r="AW21" s="12"/>
      <c r="AX21" s="12"/>
    </row>
    <row r="22" spans="2:50" s="40" customFormat="1" ht="17.25" customHeight="1">
      <c r="B22" s="292"/>
      <c r="C22" s="292"/>
      <c r="D22" s="292"/>
      <c r="E22" s="292"/>
      <c r="F22" s="292"/>
      <c r="G22" s="273"/>
      <c r="H22" s="273"/>
      <c r="I22" s="293"/>
      <c r="J22" s="240"/>
      <c r="K22" s="240"/>
      <c r="L22" s="240"/>
      <c r="M22" s="292"/>
      <c r="N22" s="292"/>
      <c r="O22" s="292"/>
      <c r="P22" s="201"/>
      <c r="Q22" s="201"/>
      <c r="R22" s="240"/>
      <c r="S22" s="240"/>
      <c r="T22" s="240"/>
      <c r="U22" s="240"/>
      <c r="V22" s="240"/>
      <c r="W22" s="240"/>
      <c r="X22" s="240"/>
      <c r="Y22" s="240"/>
      <c r="Z22" s="277"/>
      <c r="AA22" s="277"/>
      <c r="AB22" s="277"/>
      <c r="AC22" s="279"/>
      <c r="AD22" s="236"/>
      <c r="AE22" s="273"/>
      <c r="AF22" s="273"/>
      <c r="AG22" s="273"/>
      <c r="AH22" s="273"/>
      <c r="AI22" s="273"/>
      <c r="AJ22" s="273"/>
      <c r="AK22" s="240"/>
      <c r="AL22" s="240"/>
      <c r="AM22" s="273"/>
      <c r="AN22" s="273"/>
      <c r="AO22" s="240"/>
      <c r="AP22" s="240"/>
      <c r="AQ22" s="240"/>
      <c r="AR22" s="240"/>
      <c r="AS22" s="240"/>
      <c r="AT22" s="240"/>
      <c r="AU22" s="240"/>
      <c r="AV22" s="12"/>
      <c r="AW22" s="12"/>
      <c r="AX22" s="12"/>
    </row>
    <row r="23" spans="2:50" ht="17.25" customHeight="1">
      <c r="B23" s="12" t="s">
        <v>103</v>
      </c>
      <c r="C23" s="12"/>
      <c r="D23" s="12"/>
      <c r="E23" s="12"/>
      <c r="F23" s="12"/>
      <c r="G23" s="12"/>
      <c r="H23" s="12"/>
      <c r="I23" s="12"/>
      <c r="J23" s="12"/>
      <c r="K23" s="12"/>
      <c r="L23" s="12"/>
      <c r="M23" s="12"/>
      <c r="N23" s="12"/>
      <c r="O23" s="12"/>
      <c r="P23" s="12"/>
      <c r="Q23" s="12"/>
      <c r="R23" s="12"/>
      <c r="S23" s="12"/>
      <c r="T23" s="12"/>
      <c r="U23" s="12"/>
      <c r="V23" s="12"/>
      <c r="Y23" s="20"/>
      <c r="Z23" s="20"/>
      <c r="AA23" s="20"/>
      <c r="AB23" s="20"/>
      <c r="AC23" s="39"/>
      <c r="AD23" s="39"/>
      <c r="AE23" s="39"/>
      <c r="AF23" s="20"/>
      <c r="AG23" s="20"/>
      <c r="AQ23" s="40"/>
      <c r="AR23" s="40"/>
      <c r="AS23" s="40"/>
      <c r="AT23" s="40"/>
      <c r="AU23" s="40"/>
      <c r="AV23" s="40"/>
      <c r="AW23" s="40"/>
      <c r="AX23" s="40"/>
    </row>
    <row r="24" spans="2:50" ht="17.25" customHeight="1">
      <c r="B24" s="291">
        <v>862.4</v>
      </c>
      <c r="C24" s="292"/>
      <c r="D24" s="292"/>
      <c r="E24" s="292"/>
      <c r="F24" s="292"/>
      <c r="G24" s="272" t="s">
        <v>14</v>
      </c>
      <c r="H24" s="273"/>
      <c r="I24" s="293"/>
      <c r="J24" s="240"/>
      <c r="K24" s="240"/>
      <c r="L24" s="240"/>
      <c r="M24" s="294">
        <f>N13</f>
        <v>0</v>
      </c>
      <c r="N24" s="292"/>
      <c r="O24" s="292"/>
      <c r="P24" s="201"/>
      <c r="Q24" s="201"/>
      <c r="R24" s="272" t="s">
        <v>200</v>
      </c>
      <c r="S24" s="240"/>
      <c r="T24" s="240"/>
      <c r="U24" s="240"/>
      <c r="V24" s="272">
        <v>1.85</v>
      </c>
      <c r="W24" s="240"/>
      <c r="X24" s="240"/>
      <c r="Y24" s="275" t="s">
        <v>15</v>
      </c>
      <c r="Z24" s="291">
        <f>AI13/100</f>
        <v>0</v>
      </c>
      <c r="AA24" s="292"/>
      <c r="AB24" s="292"/>
      <c r="AC24" s="295" t="s">
        <v>16</v>
      </c>
      <c r="AD24" s="236"/>
      <c r="AE24" s="280">
        <f>B24*M24*(V24-Z24)</f>
        <v>0</v>
      </c>
      <c r="AF24" s="273"/>
      <c r="AG24" s="273"/>
      <c r="AH24" s="273"/>
      <c r="AI24" s="273"/>
      <c r="AJ24" s="273"/>
      <c r="AK24" s="240"/>
      <c r="AL24" s="240"/>
      <c r="AM24" s="272" t="s">
        <v>17</v>
      </c>
      <c r="AN24" s="273"/>
      <c r="AQ24" s="40"/>
      <c r="AR24" s="12"/>
      <c r="AS24" s="40"/>
      <c r="AT24" s="40"/>
      <c r="AU24" s="40"/>
      <c r="AV24" s="12"/>
      <c r="AW24" s="12"/>
      <c r="AX24" s="12"/>
    </row>
    <row r="25" spans="2:50" s="40" customFormat="1" ht="17.25" customHeight="1">
      <c r="B25" s="292"/>
      <c r="C25" s="292"/>
      <c r="D25" s="292"/>
      <c r="E25" s="292"/>
      <c r="F25" s="292"/>
      <c r="G25" s="273"/>
      <c r="H25" s="273"/>
      <c r="I25" s="293"/>
      <c r="J25" s="240"/>
      <c r="K25" s="240"/>
      <c r="L25" s="240"/>
      <c r="M25" s="292"/>
      <c r="N25" s="292"/>
      <c r="O25" s="292"/>
      <c r="P25" s="201"/>
      <c r="Q25" s="201"/>
      <c r="R25" s="240"/>
      <c r="S25" s="240"/>
      <c r="T25" s="240"/>
      <c r="U25" s="240"/>
      <c r="V25" s="240"/>
      <c r="W25" s="240"/>
      <c r="X25" s="240"/>
      <c r="Y25" s="240"/>
      <c r="Z25" s="292"/>
      <c r="AA25" s="292"/>
      <c r="AB25" s="292"/>
      <c r="AC25" s="296"/>
      <c r="AD25" s="236"/>
      <c r="AE25" s="273"/>
      <c r="AF25" s="273"/>
      <c r="AG25" s="273"/>
      <c r="AH25" s="273"/>
      <c r="AI25" s="273"/>
      <c r="AJ25" s="273"/>
      <c r="AK25" s="240"/>
      <c r="AL25" s="240"/>
      <c r="AM25" s="273"/>
      <c r="AN25" s="273"/>
      <c r="AO25" s="113"/>
      <c r="AP25" s="9"/>
      <c r="AQ25" s="9"/>
      <c r="AR25" s="12"/>
      <c r="AS25" s="97"/>
      <c r="AT25" s="98"/>
      <c r="AU25" s="98"/>
      <c r="AV25" s="12"/>
      <c r="AW25" s="12"/>
      <c r="AX25" s="12"/>
    </row>
    <row r="26" spans="2:50" ht="17.25" customHeight="1">
      <c r="B26" s="291">
        <f>B24</f>
        <v>862.4</v>
      </c>
      <c r="C26" s="292"/>
      <c r="D26" s="292"/>
      <c r="E26" s="292"/>
      <c r="F26" s="292"/>
      <c r="G26" s="272" t="s">
        <v>14</v>
      </c>
      <c r="H26" s="273"/>
      <c r="I26" s="293"/>
      <c r="J26" s="240"/>
      <c r="K26" s="240"/>
      <c r="L26" s="240"/>
      <c r="M26" s="294">
        <f>N13</f>
        <v>0</v>
      </c>
      <c r="N26" s="292"/>
      <c r="O26" s="292"/>
      <c r="P26" s="201"/>
      <c r="Q26" s="201"/>
      <c r="R26" s="272" t="s">
        <v>201</v>
      </c>
      <c r="S26" s="240"/>
      <c r="T26" s="240"/>
      <c r="U26" s="240"/>
      <c r="V26" s="240"/>
      <c r="W26" s="240"/>
      <c r="X26" s="240"/>
      <c r="Y26" s="275"/>
      <c r="Z26" s="276"/>
      <c r="AA26" s="277"/>
      <c r="AB26" s="277"/>
      <c r="AC26" s="278" t="s">
        <v>202</v>
      </c>
      <c r="AD26" s="236"/>
      <c r="AE26" s="280">
        <f>B26*M26*1/2</f>
        <v>0</v>
      </c>
      <c r="AF26" s="273"/>
      <c r="AG26" s="273"/>
      <c r="AH26" s="273"/>
      <c r="AI26" s="273"/>
      <c r="AJ26" s="273"/>
      <c r="AK26" s="240"/>
      <c r="AL26" s="240"/>
      <c r="AM26" s="272" t="s">
        <v>17</v>
      </c>
      <c r="AN26" s="273"/>
      <c r="AO26" s="274" t="s">
        <v>69</v>
      </c>
      <c r="AP26" s="240"/>
      <c r="AQ26" s="240"/>
      <c r="AR26" s="240"/>
      <c r="AS26" s="240"/>
      <c r="AT26" s="240"/>
      <c r="AU26" s="240"/>
      <c r="AV26" s="12"/>
      <c r="AW26" s="12"/>
      <c r="AX26" s="12"/>
    </row>
    <row r="27" spans="2:50" s="40" customFormat="1" ht="17.25" customHeight="1">
      <c r="B27" s="292"/>
      <c r="C27" s="292"/>
      <c r="D27" s="292"/>
      <c r="E27" s="292"/>
      <c r="F27" s="292"/>
      <c r="G27" s="273"/>
      <c r="H27" s="273"/>
      <c r="I27" s="293"/>
      <c r="J27" s="240"/>
      <c r="K27" s="240"/>
      <c r="L27" s="240"/>
      <c r="M27" s="292"/>
      <c r="N27" s="292"/>
      <c r="O27" s="292"/>
      <c r="P27" s="201"/>
      <c r="Q27" s="201"/>
      <c r="R27" s="240"/>
      <c r="S27" s="240"/>
      <c r="T27" s="240"/>
      <c r="U27" s="240"/>
      <c r="V27" s="240"/>
      <c r="W27" s="240"/>
      <c r="X27" s="240"/>
      <c r="Y27" s="240"/>
      <c r="Z27" s="277"/>
      <c r="AA27" s="277"/>
      <c r="AB27" s="277"/>
      <c r="AC27" s="279"/>
      <c r="AD27" s="236"/>
      <c r="AE27" s="273"/>
      <c r="AF27" s="273"/>
      <c r="AG27" s="273"/>
      <c r="AH27" s="273"/>
      <c r="AI27" s="273"/>
      <c r="AJ27" s="273"/>
      <c r="AK27" s="240"/>
      <c r="AL27" s="240"/>
      <c r="AM27" s="273"/>
      <c r="AN27" s="273"/>
      <c r="AO27" s="240"/>
      <c r="AP27" s="240"/>
      <c r="AQ27" s="240"/>
      <c r="AR27" s="240"/>
      <c r="AS27" s="240"/>
      <c r="AT27" s="240"/>
      <c r="AU27" s="240"/>
      <c r="AV27" s="12"/>
      <c r="AW27" s="12"/>
      <c r="AX27" s="12"/>
    </row>
    <row r="28" spans="2:50" ht="17.25" customHeight="1">
      <c r="B28" s="12" t="s">
        <v>104</v>
      </c>
      <c r="C28" s="12"/>
      <c r="D28" s="12"/>
      <c r="E28" s="12"/>
      <c r="F28" s="12"/>
      <c r="G28" s="12"/>
      <c r="H28" s="12"/>
      <c r="I28" s="12"/>
      <c r="J28" s="12"/>
      <c r="K28" s="12"/>
      <c r="L28" s="12"/>
      <c r="M28" s="12"/>
      <c r="N28" s="12"/>
      <c r="O28" s="12"/>
      <c r="P28" s="12"/>
      <c r="Q28" s="12"/>
      <c r="R28" s="12"/>
      <c r="S28" s="12"/>
      <c r="T28" s="12"/>
      <c r="U28" s="12"/>
      <c r="V28" s="12"/>
      <c r="Y28" s="20"/>
      <c r="Z28" s="20"/>
      <c r="AA28" s="20"/>
      <c r="AB28" s="20"/>
      <c r="AC28" s="39"/>
      <c r="AD28" s="39"/>
      <c r="AE28" s="39"/>
      <c r="AF28" s="20"/>
      <c r="AG28" s="20"/>
      <c r="AQ28" s="40"/>
      <c r="AR28" s="40"/>
      <c r="AS28" s="40"/>
      <c r="AT28" s="40"/>
      <c r="AU28" s="40"/>
      <c r="AV28" s="40"/>
      <c r="AW28" s="40"/>
      <c r="AX28" s="40"/>
    </row>
    <row r="29" spans="2:50" s="40" customFormat="1" ht="17.25" customHeight="1">
      <c r="B29" s="291">
        <v>823.9</v>
      </c>
      <c r="C29" s="292"/>
      <c r="D29" s="292"/>
      <c r="E29" s="292"/>
      <c r="F29" s="292"/>
      <c r="G29" s="272" t="s">
        <v>14</v>
      </c>
      <c r="H29" s="273"/>
      <c r="I29" s="293"/>
      <c r="J29" s="240"/>
      <c r="K29" s="240"/>
      <c r="L29" s="240"/>
      <c r="M29" s="294">
        <f>N13</f>
        <v>0</v>
      </c>
      <c r="N29" s="292"/>
      <c r="O29" s="292"/>
      <c r="P29" s="201"/>
      <c r="Q29" s="201"/>
      <c r="R29" s="272" t="s">
        <v>203</v>
      </c>
      <c r="S29" s="240"/>
      <c r="T29" s="240"/>
      <c r="U29" s="240"/>
      <c r="V29" s="272"/>
      <c r="W29" s="240"/>
      <c r="X29" s="240"/>
      <c r="Y29" s="275"/>
      <c r="Z29" s="276"/>
      <c r="AA29" s="277"/>
      <c r="AB29" s="277"/>
      <c r="AC29" s="278" t="s">
        <v>202</v>
      </c>
      <c r="AD29" s="236"/>
      <c r="AE29" s="280">
        <f>B29*M29</f>
        <v>0</v>
      </c>
      <c r="AF29" s="273"/>
      <c r="AG29" s="273"/>
      <c r="AH29" s="273"/>
      <c r="AI29" s="273"/>
      <c r="AJ29" s="273"/>
      <c r="AK29" s="240"/>
      <c r="AL29" s="240"/>
      <c r="AM29" s="272" t="s">
        <v>17</v>
      </c>
      <c r="AN29" s="273"/>
      <c r="AR29" s="12"/>
    </row>
    <row r="30" spans="2:50" ht="17.25" customHeight="1">
      <c r="B30" s="292"/>
      <c r="C30" s="292"/>
      <c r="D30" s="292"/>
      <c r="E30" s="292"/>
      <c r="F30" s="292"/>
      <c r="G30" s="273"/>
      <c r="H30" s="273"/>
      <c r="I30" s="293"/>
      <c r="J30" s="240"/>
      <c r="K30" s="240"/>
      <c r="L30" s="240"/>
      <c r="M30" s="292"/>
      <c r="N30" s="292"/>
      <c r="O30" s="292"/>
      <c r="P30" s="201"/>
      <c r="Q30" s="201"/>
      <c r="R30" s="240"/>
      <c r="S30" s="240"/>
      <c r="T30" s="240"/>
      <c r="U30" s="240"/>
      <c r="V30" s="240"/>
      <c r="W30" s="240"/>
      <c r="X30" s="240"/>
      <c r="Y30" s="240"/>
      <c r="Z30" s="277"/>
      <c r="AA30" s="277"/>
      <c r="AB30" s="277"/>
      <c r="AC30" s="279"/>
      <c r="AD30" s="236"/>
      <c r="AE30" s="273"/>
      <c r="AF30" s="273"/>
      <c r="AG30" s="273"/>
      <c r="AH30" s="273"/>
      <c r="AI30" s="273"/>
      <c r="AJ30" s="273"/>
      <c r="AK30" s="240"/>
      <c r="AL30" s="240"/>
      <c r="AM30" s="273"/>
      <c r="AN30" s="273"/>
      <c r="AO30" s="113"/>
      <c r="AP30" s="9"/>
      <c r="AQ30" s="9"/>
      <c r="AR30" s="12"/>
      <c r="AS30" s="97"/>
      <c r="AT30" s="98"/>
      <c r="AU30" s="98"/>
      <c r="AV30" s="12"/>
      <c r="AW30" s="12"/>
      <c r="AX30" s="12"/>
    </row>
    <row r="31" spans="2:50" s="40" customFormat="1" ht="17.25" customHeight="1">
      <c r="B31" s="291">
        <f>B29</f>
        <v>823.9</v>
      </c>
      <c r="C31" s="292"/>
      <c r="D31" s="292"/>
      <c r="E31" s="292"/>
      <c r="F31" s="292"/>
      <c r="G31" s="272" t="s">
        <v>14</v>
      </c>
      <c r="H31" s="273"/>
      <c r="I31" s="293"/>
      <c r="J31" s="240"/>
      <c r="K31" s="240"/>
      <c r="L31" s="240"/>
      <c r="M31" s="294">
        <f>N13</f>
        <v>0</v>
      </c>
      <c r="N31" s="292"/>
      <c r="O31" s="292"/>
      <c r="P31" s="201"/>
      <c r="Q31" s="201"/>
      <c r="R31" s="272" t="s">
        <v>201</v>
      </c>
      <c r="S31" s="240"/>
      <c r="T31" s="240"/>
      <c r="U31" s="240"/>
      <c r="V31" s="240"/>
      <c r="W31" s="240"/>
      <c r="X31" s="240"/>
      <c r="Y31" s="275"/>
      <c r="Z31" s="276"/>
      <c r="AA31" s="277"/>
      <c r="AB31" s="277"/>
      <c r="AC31" s="278" t="s">
        <v>202</v>
      </c>
      <c r="AD31" s="236"/>
      <c r="AE31" s="280">
        <f>B31*M31*1/2</f>
        <v>0</v>
      </c>
      <c r="AF31" s="273"/>
      <c r="AG31" s="273"/>
      <c r="AH31" s="273"/>
      <c r="AI31" s="273"/>
      <c r="AJ31" s="273"/>
      <c r="AK31" s="240"/>
      <c r="AL31" s="240"/>
      <c r="AM31" s="272" t="s">
        <v>17</v>
      </c>
      <c r="AN31" s="273"/>
      <c r="AO31" s="274" t="s">
        <v>69</v>
      </c>
      <c r="AP31" s="240"/>
      <c r="AQ31" s="240"/>
      <c r="AR31" s="240"/>
      <c r="AS31" s="240"/>
      <c r="AT31" s="240"/>
      <c r="AU31" s="240"/>
      <c r="AV31" s="12"/>
      <c r="AW31" s="12"/>
      <c r="AX31" s="12"/>
    </row>
    <row r="32" spans="2:50" ht="17.25" customHeight="1">
      <c r="B32" s="292"/>
      <c r="C32" s="292"/>
      <c r="D32" s="292"/>
      <c r="E32" s="292"/>
      <c r="F32" s="292"/>
      <c r="G32" s="273"/>
      <c r="H32" s="273"/>
      <c r="I32" s="293"/>
      <c r="J32" s="240"/>
      <c r="K32" s="240"/>
      <c r="L32" s="240"/>
      <c r="M32" s="292"/>
      <c r="N32" s="292"/>
      <c r="O32" s="292"/>
      <c r="P32" s="201"/>
      <c r="Q32" s="201"/>
      <c r="R32" s="240"/>
      <c r="S32" s="240"/>
      <c r="T32" s="240"/>
      <c r="U32" s="240"/>
      <c r="V32" s="240"/>
      <c r="W32" s="240"/>
      <c r="X32" s="240"/>
      <c r="Y32" s="240"/>
      <c r="Z32" s="277"/>
      <c r="AA32" s="277"/>
      <c r="AB32" s="277"/>
      <c r="AC32" s="279"/>
      <c r="AD32" s="236"/>
      <c r="AE32" s="273"/>
      <c r="AF32" s="273"/>
      <c r="AG32" s="273"/>
      <c r="AH32" s="273"/>
      <c r="AI32" s="273"/>
      <c r="AJ32" s="273"/>
      <c r="AK32" s="240"/>
      <c r="AL32" s="240"/>
      <c r="AM32" s="273"/>
      <c r="AN32" s="273"/>
      <c r="AO32" s="240"/>
      <c r="AP32" s="240"/>
      <c r="AQ32" s="240"/>
      <c r="AR32" s="240"/>
      <c r="AS32" s="240"/>
      <c r="AT32" s="240"/>
      <c r="AU32" s="240"/>
      <c r="AV32" s="12"/>
      <c r="AW32" s="12"/>
      <c r="AX32" s="12"/>
    </row>
    <row r="33" spans="1:87" s="40" customFormat="1" ht="17.25" customHeight="1">
      <c r="B33" s="113"/>
      <c r="C33" s="9"/>
      <c r="D33" s="9"/>
      <c r="E33" s="9"/>
      <c r="F33" s="12"/>
      <c r="G33" s="12"/>
      <c r="H33" s="12"/>
      <c r="I33" s="114"/>
      <c r="J33" s="9"/>
      <c r="K33" s="9"/>
      <c r="L33" s="12"/>
      <c r="M33" s="12"/>
      <c r="N33" s="13"/>
      <c r="O33" s="13"/>
      <c r="P33" s="13"/>
      <c r="Q33" s="13"/>
      <c r="R33" s="13"/>
      <c r="S33" s="13"/>
      <c r="T33" s="13"/>
      <c r="U33" s="14"/>
      <c r="V33" s="97"/>
      <c r="W33" s="98"/>
      <c r="X33" s="98"/>
      <c r="Y33" s="12"/>
      <c r="Z33" s="21"/>
      <c r="AA33" s="12"/>
      <c r="AB33" s="12"/>
      <c r="AC33" s="12"/>
      <c r="AD33" s="12"/>
      <c r="AE33" s="12"/>
      <c r="AF33" s="12"/>
      <c r="AG33" s="12"/>
      <c r="AH33" s="12"/>
      <c r="AI33" s="12"/>
      <c r="AJ33" s="12"/>
      <c r="AK33" s="12"/>
      <c r="AL33" s="12"/>
      <c r="AM33" s="12"/>
      <c r="AN33" s="12"/>
      <c r="AO33" s="12"/>
      <c r="AP33" s="12"/>
      <c r="AQ33" s="12"/>
    </row>
    <row r="34" spans="1:87" ht="17.25" customHeight="1">
      <c r="A34" s="352" t="s">
        <v>1</v>
      </c>
      <c r="B34" s="352"/>
      <c r="C34" s="352"/>
      <c r="D34" s="352"/>
      <c r="E34" s="360"/>
      <c r="F34" s="360"/>
      <c r="G34" s="36"/>
      <c r="H34" s="37"/>
      <c r="I34" s="38"/>
      <c r="J34" s="352" t="s">
        <v>50</v>
      </c>
      <c r="K34" s="352"/>
      <c r="L34" s="352"/>
      <c r="M34" s="352" t="s">
        <v>52</v>
      </c>
      <c r="N34" s="352"/>
      <c r="O34" s="352"/>
      <c r="P34" s="352" t="s">
        <v>53</v>
      </c>
      <c r="Q34" s="352"/>
      <c r="R34" s="352"/>
      <c r="S34" s="352" t="s">
        <v>54</v>
      </c>
      <c r="T34" s="352"/>
      <c r="U34" s="352"/>
      <c r="V34" s="352" t="s">
        <v>55</v>
      </c>
      <c r="W34" s="352"/>
      <c r="X34" s="352"/>
      <c r="Y34" s="352" t="s">
        <v>56</v>
      </c>
      <c r="Z34" s="352"/>
      <c r="AA34" s="352"/>
      <c r="AB34" s="352" t="s">
        <v>118</v>
      </c>
      <c r="AC34" s="352"/>
      <c r="AD34" s="352"/>
      <c r="AE34" s="352" t="s">
        <v>119</v>
      </c>
      <c r="AF34" s="352"/>
      <c r="AG34" s="352"/>
      <c r="AH34" s="352" t="s">
        <v>120</v>
      </c>
      <c r="AI34" s="352"/>
      <c r="AJ34" s="352"/>
      <c r="AK34" s="352" t="s">
        <v>121</v>
      </c>
      <c r="AL34" s="352"/>
      <c r="AM34" s="352"/>
      <c r="AN34" s="352" t="s">
        <v>122</v>
      </c>
      <c r="AO34" s="352"/>
      <c r="AP34" s="352"/>
      <c r="AQ34" s="352" t="s">
        <v>123</v>
      </c>
      <c r="AR34" s="352"/>
      <c r="AS34" s="352"/>
      <c r="AT34" s="298" t="s">
        <v>12</v>
      </c>
      <c r="AU34" s="299"/>
      <c r="AV34" s="379"/>
    </row>
    <row r="35" spans="1:87" ht="17.25" customHeight="1">
      <c r="A35" s="352" t="s">
        <v>51</v>
      </c>
      <c r="B35" s="352"/>
      <c r="C35" s="352"/>
      <c r="D35" s="352"/>
      <c r="E35" s="360"/>
      <c r="F35" s="360"/>
      <c r="G35" s="352" t="s">
        <v>26</v>
      </c>
      <c r="H35" s="360"/>
      <c r="I35" s="360"/>
      <c r="J35" s="380"/>
      <c r="K35" s="381"/>
      <c r="L35" s="381"/>
      <c r="M35" s="380"/>
      <c r="N35" s="381"/>
      <c r="O35" s="381"/>
      <c r="P35" s="380"/>
      <c r="Q35" s="381"/>
      <c r="R35" s="381"/>
      <c r="S35" s="380"/>
      <c r="T35" s="381"/>
      <c r="U35" s="381"/>
      <c r="V35" s="380"/>
      <c r="W35" s="381"/>
      <c r="X35" s="381"/>
      <c r="Y35" s="380"/>
      <c r="Z35" s="381"/>
      <c r="AA35" s="381"/>
      <c r="AB35" s="380"/>
      <c r="AC35" s="381"/>
      <c r="AD35" s="381"/>
      <c r="AE35" s="380"/>
      <c r="AF35" s="381"/>
      <c r="AG35" s="381"/>
      <c r="AH35" s="380"/>
      <c r="AI35" s="381"/>
      <c r="AJ35" s="381"/>
      <c r="AK35" s="380"/>
      <c r="AL35" s="381"/>
      <c r="AM35" s="381"/>
      <c r="AN35" s="380"/>
      <c r="AO35" s="381"/>
      <c r="AP35" s="381"/>
      <c r="AQ35" s="380"/>
      <c r="AR35" s="381"/>
      <c r="AS35" s="381"/>
      <c r="AT35" s="382">
        <f>SUM(J35:AS35)</f>
        <v>0</v>
      </c>
      <c r="AU35" s="383"/>
      <c r="AV35" s="384"/>
    </row>
    <row r="36" spans="1:87" ht="17.25" customHeight="1">
      <c r="A36" s="298" t="s">
        <v>107</v>
      </c>
      <c r="B36" s="299"/>
      <c r="C36" s="299"/>
      <c r="D36" s="299"/>
      <c r="E36" s="300"/>
      <c r="F36" s="301"/>
      <c r="J36" s="375"/>
      <c r="K36" s="376"/>
      <c r="L36" s="377"/>
      <c r="M36" s="375"/>
      <c r="N36" s="376"/>
      <c r="O36" s="377"/>
      <c r="P36" s="375"/>
      <c r="Q36" s="376"/>
      <c r="R36" s="377"/>
      <c r="S36" s="375"/>
      <c r="T36" s="376"/>
      <c r="U36" s="377"/>
      <c r="V36" s="375"/>
      <c r="W36" s="376"/>
      <c r="X36" s="377"/>
      <c r="Y36" s="375"/>
      <c r="Z36" s="376"/>
      <c r="AA36" s="377"/>
      <c r="AB36" s="375"/>
      <c r="AC36" s="376"/>
      <c r="AD36" s="377"/>
      <c r="AE36" s="375"/>
      <c r="AF36" s="376"/>
      <c r="AG36" s="377"/>
      <c r="AH36" s="375"/>
      <c r="AI36" s="376"/>
      <c r="AJ36" s="377"/>
      <c r="AK36" s="375"/>
      <c r="AL36" s="376"/>
      <c r="AM36" s="377"/>
      <c r="AN36" s="375"/>
      <c r="AO36" s="376"/>
      <c r="AP36" s="377"/>
      <c r="AQ36" s="375"/>
      <c r="AR36" s="376"/>
      <c r="AS36" s="377"/>
      <c r="AT36" s="378" t="s">
        <v>68</v>
      </c>
      <c r="AU36" s="378"/>
      <c r="AV36" s="378"/>
    </row>
    <row r="37" spans="1:87" s="40" customFormat="1" ht="17.25" customHeight="1">
      <c r="A37" s="298" t="s">
        <v>106</v>
      </c>
      <c r="B37" s="299"/>
      <c r="C37" s="299"/>
      <c r="D37" s="299"/>
      <c r="E37" s="300"/>
      <c r="F37" s="301"/>
      <c r="J37" s="305"/>
      <c r="K37" s="350"/>
      <c r="L37" s="351"/>
      <c r="M37" s="305"/>
      <c r="N37" s="350"/>
      <c r="O37" s="351"/>
      <c r="P37" s="305"/>
      <c r="Q37" s="350"/>
      <c r="R37" s="351"/>
      <c r="S37" s="305"/>
      <c r="T37" s="350"/>
      <c r="U37" s="351"/>
      <c r="V37" s="305"/>
      <c r="W37" s="350"/>
      <c r="X37" s="351"/>
      <c r="Y37" s="305"/>
      <c r="Z37" s="350"/>
      <c r="AA37" s="351"/>
      <c r="AB37" s="305"/>
      <c r="AC37" s="350"/>
      <c r="AD37" s="351"/>
      <c r="AE37" s="305"/>
      <c r="AF37" s="350"/>
      <c r="AG37" s="351"/>
      <c r="AH37" s="305"/>
      <c r="AI37" s="350"/>
      <c r="AJ37" s="351"/>
      <c r="AK37" s="305"/>
      <c r="AL37" s="350"/>
      <c r="AM37" s="351"/>
      <c r="AN37" s="305"/>
      <c r="AO37" s="350"/>
      <c r="AP37" s="351"/>
      <c r="AQ37" s="305"/>
      <c r="AR37" s="350"/>
      <c r="AS37" s="351"/>
      <c r="AT37" s="378"/>
      <c r="AU37" s="378"/>
      <c r="AV37" s="378"/>
    </row>
    <row r="38" spans="1:87" ht="17.25" customHeight="1">
      <c r="A38" s="298" t="s">
        <v>23</v>
      </c>
      <c r="B38" s="299"/>
      <c r="C38" s="299"/>
      <c r="D38" s="299"/>
      <c r="E38" s="300"/>
      <c r="F38" s="301"/>
      <c r="J38" s="357" t="str">
        <f>IFERROR(INDEX(検針日カレンダー!$D$4:$D$99999,MATCH(J37,検針日カレンダー!$C$4:$C$99999,0)),"")</f>
        <v/>
      </c>
      <c r="K38" s="358"/>
      <c r="L38" s="359"/>
      <c r="M38" s="357" t="str">
        <f>IFERROR(INDEX(検針日カレンダー!$D$4:$D$99999,MATCH(M37,検針日カレンダー!$C$4:$C$99999,0)),"")</f>
        <v/>
      </c>
      <c r="N38" s="358"/>
      <c r="O38" s="359"/>
      <c r="P38" s="357" t="str">
        <f>IFERROR(INDEX(検針日カレンダー!$D$4:$D$99999,MATCH(P37,検針日カレンダー!$C$4:$C$99999,0)),"")</f>
        <v/>
      </c>
      <c r="Q38" s="358"/>
      <c r="R38" s="359"/>
      <c r="S38" s="357" t="str">
        <f>IFERROR(INDEX(検針日カレンダー!$D$4:$D$99999,MATCH(S37,検針日カレンダー!$C$4:$C$99999,0)),"")</f>
        <v/>
      </c>
      <c r="T38" s="358"/>
      <c r="U38" s="359"/>
      <c r="V38" s="357" t="str">
        <f>IFERROR(INDEX(検針日カレンダー!$D$4:$D$99999,MATCH(V37,検針日カレンダー!$C$4:$C$99999,0)),"")</f>
        <v/>
      </c>
      <c r="W38" s="358"/>
      <c r="X38" s="359"/>
      <c r="Y38" s="357" t="str">
        <f>IFERROR(INDEX(検針日カレンダー!$D$4:$D$99999,MATCH(Y37,検針日カレンダー!$C$4:$C$99999,0)),"")</f>
        <v/>
      </c>
      <c r="Z38" s="358"/>
      <c r="AA38" s="359"/>
      <c r="AB38" s="357" t="str">
        <f>IFERROR(INDEX(検針日カレンダー!$D$4:$D$99999,MATCH(AB37,検針日カレンダー!$C$4:$C$99999,0)),"")</f>
        <v/>
      </c>
      <c r="AC38" s="358"/>
      <c r="AD38" s="359"/>
      <c r="AE38" s="357" t="str">
        <f>IFERROR(INDEX(検針日カレンダー!$D$4:$D$99999,MATCH(AE37,検針日カレンダー!$C$4:$C$99999,0)),"")</f>
        <v/>
      </c>
      <c r="AF38" s="358"/>
      <c r="AG38" s="359"/>
      <c r="AH38" s="357" t="str">
        <f>IFERROR(INDEX(検針日カレンダー!$D$4:$D$99999,MATCH(AH37,検針日カレンダー!$C$4:$C$99999,0)),"")</f>
        <v/>
      </c>
      <c r="AI38" s="358"/>
      <c r="AJ38" s="359"/>
      <c r="AK38" s="357" t="str">
        <f>IFERROR(INDEX(検針日カレンダー!$D$4:$D$99999,MATCH(AK37,検針日カレンダー!$C$4:$C$99999,0)),"")</f>
        <v/>
      </c>
      <c r="AL38" s="358"/>
      <c r="AM38" s="359"/>
      <c r="AN38" s="357" t="str">
        <f>IFERROR(INDEX(検針日カレンダー!$D$4:$D$99999,MATCH(AN37,検針日カレンダー!$C$4:$C$99999,0)),"")</f>
        <v/>
      </c>
      <c r="AO38" s="358"/>
      <c r="AP38" s="359"/>
      <c r="AQ38" s="357" t="str">
        <f>IFERROR(INDEX(検針日カレンダー!$D$4:$D$99999,MATCH(AQ37,検針日カレンダー!$C$4:$C$99999,0)),"")</f>
        <v/>
      </c>
      <c r="AR38" s="358"/>
      <c r="AS38" s="359"/>
      <c r="AT38" s="378"/>
      <c r="AU38" s="378"/>
      <c r="AV38" s="378"/>
    </row>
    <row r="39" spans="1:87" ht="17.25" customHeight="1">
      <c r="A39" s="298" t="s">
        <v>24</v>
      </c>
      <c r="B39" s="299"/>
      <c r="C39" s="299"/>
      <c r="D39" s="299"/>
      <c r="E39" s="300"/>
      <c r="F39" s="301"/>
      <c r="J39" s="357" t="str">
        <f>IF(J37="","",J37-1)</f>
        <v/>
      </c>
      <c r="K39" s="358"/>
      <c r="L39" s="359"/>
      <c r="M39" s="357" t="str">
        <f t="shared" ref="M39" si="0">IF(M37="","",M37-1)</f>
        <v/>
      </c>
      <c r="N39" s="358"/>
      <c r="O39" s="359"/>
      <c r="P39" s="357" t="str">
        <f t="shared" ref="P39" si="1">IF(P37="","",P37-1)</f>
        <v/>
      </c>
      <c r="Q39" s="358"/>
      <c r="R39" s="359"/>
      <c r="S39" s="357" t="str">
        <f t="shared" ref="S39" si="2">IF(S37="","",S37-1)</f>
        <v/>
      </c>
      <c r="T39" s="358"/>
      <c r="U39" s="359"/>
      <c r="V39" s="357" t="str">
        <f t="shared" ref="V39" si="3">IF(V37="","",V37-1)</f>
        <v/>
      </c>
      <c r="W39" s="358"/>
      <c r="X39" s="359"/>
      <c r="Y39" s="357" t="str">
        <f t="shared" ref="Y39" si="4">IF(Y37="","",Y37-1)</f>
        <v/>
      </c>
      <c r="Z39" s="358"/>
      <c r="AA39" s="359"/>
      <c r="AB39" s="357" t="str">
        <f>IF(AB37="","",AB37-1)</f>
        <v/>
      </c>
      <c r="AC39" s="358"/>
      <c r="AD39" s="359"/>
      <c r="AE39" s="357" t="str">
        <f>IF(AE37="","",AE37-1)</f>
        <v/>
      </c>
      <c r="AF39" s="358"/>
      <c r="AG39" s="359"/>
      <c r="AH39" s="357" t="str">
        <f>IF(AH37="","",AH37-1)</f>
        <v/>
      </c>
      <c r="AI39" s="358"/>
      <c r="AJ39" s="359"/>
      <c r="AK39" s="357" t="str">
        <f>IF(AK37="","",AK37-1)</f>
        <v/>
      </c>
      <c r="AL39" s="358"/>
      <c r="AM39" s="359"/>
      <c r="AN39" s="357" t="str">
        <f>IF(AN37="","",AN37-1)</f>
        <v/>
      </c>
      <c r="AO39" s="358"/>
      <c r="AP39" s="359"/>
      <c r="AQ39" s="357" t="str">
        <f t="shared" ref="AQ39" si="5">IF(AQ37="","",AQ37-1)</f>
        <v/>
      </c>
      <c r="AR39" s="358"/>
      <c r="AS39" s="359"/>
      <c r="AT39" s="378"/>
      <c r="AU39" s="378"/>
      <c r="AV39" s="378"/>
    </row>
    <row r="40" spans="1:87" ht="17.25" customHeight="1">
      <c r="A40" s="298" t="s">
        <v>108</v>
      </c>
      <c r="B40" s="299"/>
      <c r="C40" s="299"/>
      <c r="D40" s="299"/>
      <c r="E40" s="300"/>
      <c r="F40" s="301"/>
      <c r="G40" s="352" t="s">
        <v>28</v>
      </c>
      <c r="H40" s="360"/>
      <c r="I40" s="360"/>
      <c r="J40" s="361" t="str">
        <f>IFERROR(J39-J38+1,"")</f>
        <v/>
      </c>
      <c r="K40" s="300"/>
      <c r="L40" s="301"/>
      <c r="M40" s="361" t="str">
        <f t="shared" ref="M40" si="6">IFERROR(M39-M38+1,"")</f>
        <v/>
      </c>
      <c r="N40" s="300"/>
      <c r="O40" s="301"/>
      <c r="P40" s="361" t="str">
        <f t="shared" ref="P40" si="7">IFERROR(P39-P38+1,"")</f>
        <v/>
      </c>
      <c r="Q40" s="300"/>
      <c r="R40" s="301"/>
      <c r="S40" s="361" t="str">
        <f t="shared" ref="S40" si="8">IFERROR(S39-S38+1,"")</f>
        <v/>
      </c>
      <c r="T40" s="300"/>
      <c r="U40" s="301"/>
      <c r="V40" s="361" t="str">
        <f t="shared" ref="V40" si="9">IFERROR(V39-V38+1,"")</f>
        <v/>
      </c>
      <c r="W40" s="300"/>
      <c r="X40" s="301"/>
      <c r="Y40" s="361" t="str">
        <f>IFERROR(Y39-Y38+1,"")</f>
        <v/>
      </c>
      <c r="Z40" s="300"/>
      <c r="AA40" s="301"/>
      <c r="AB40" s="361" t="str">
        <f>IFERROR(AB39-AB38+1,"")</f>
        <v/>
      </c>
      <c r="AC40" s="300"/>
      <c r="AD40" s="301"/>
      <c r="AE40" s="361" t="str">
        <f>IFERROR(AE39-AE38+1,"")</f>
        <v/>
      </c>
      <c r="AF40" s="300"/>
      <c r="AG40" s="301"/>
      <c r="AH40" s="361" t="str">
        <f>IFERROR(AH39-AH38+1,"")</f>
        <v/>
      </c>
      <c r="AI40" s="300"/>
      <c r="AJ40" s="301"/>
      <c r="AK40" s="361" t="str">
        <f>IFERROR(AK39-AK38+1,"")</f>
        <v/>
      </c>
      <c r="AL40" s="300"/>
      <c r="AM40" s="301"/>
      <c r="AN40" s="361" t="str">
        <f>IFERROR(AN39-AN38+1,"")</f>
        <v/>
      </c>
      <c r="AO40" s="300"/>
      <c r="AP40" s="301"/>
      <c r="AQ40" s="361" t="str">
        <f>IFERROR(AQ39-AQ38+1,"")</f>
        <v/>
      </c>
      <c r="AR40" s="300"/>
      <c r="AS40" s="301"/>
      <c r="AT40" s="378"/>
      <c r="AU40" s="378"/>
      <c r="AV40" s="378"/>
      <c r="AZ40" s="40" t="s">
        <v>113</v>
      </c>
      <c r="BA40" s="40"/>
      <c r="BB40" s="40"/>
      <c r="BC40" s="40"/>
      <c r="BD40" s="40"/>
      <c r="BE40" s="40"/>
      <c r="BF40" s="40"/>
      <c r="BG40" s="40"/>
      <c r="BH40" s="40"/>
      <c r="BI40" s="40"/>
      <c r="BJ40" s="40"/>
      <c r="BK40" s="40"/>
      <c r="BL40" s="40"/>
      <c r="BM40" s="40"/>
      <c r="BN40" s="40"/>
      <c r="BO40" s="40"/>
      <c r="BP40" s="40"/>
      <c r="BQ40" s="40"/>
    </row>
    <row r="41" spans="1:87" s="40" customFormat="1" ht="17.25" customHeight="1">
      <c r="A41" s="298" t="s">
        <v>105</v>
      </c>
      <c r="B41" s="299"/>
      <c r="C41" s="299"/>
      <c r="D41" s="299"/>
      <c r="E41" s="300"/>
      <c r="F41" s="301"/>
      <c r="G41" s="16"/>
      <c r="H41" s="17"/>
      <c r="I41" s="17"/>
      <c r="J41" s="305"/>
      <c r="K41" s="303"/>
      <c r="L41" s="304"/>
      <c r="M41" s="302"/>
      <c r="N41" s="303"/>
      <c r="O41" s="304"/>
      <c r="P41" s="302"/>
      <c r="Q41" s="303"/>
      <c r="R41" s="304"/>
      <c r="S41" s="302"/>
      <c r="T41" s="303"/>
      <c r="U41" s="304"/>
      <c r="V41" s="302"/>
      <c r="W41" s="303"/>
      <c r="X41" s="304"/>
      <c r="Y41" s="302"/>
      <c r="Z41" s="303"/>
      <c r="AA41" s="304"/>
      <c r="AB41" s="302"/>
      <c r="AC41" s="303"/>
      <c r="AD41" s="304"/>
      <c r="AE41" s="302"/>
      <c r="AF41" s="303"/>
      <c r="AG41" s="304"/>
      <c r="AH41" s="302"/>
      <c r="AI41" s="303"/>
      <c r="AJ41" s="304"/>
      <c r="AK41" s="302"/>
      <c r="AL41" s="303"/>
      <c r="AM41" s="304"/>
      <c r="AN41" s="302"/>
      <c r="AO41" s="303"/>
      <c r="AP41" s="304"/>
      <c r="AQ41" s="302"/>
      <c r="AR41" s="303"/>
      <c r="AS41" s="304"/>
      <c r="AT41" s="378"/>
      <c r="AU41" s="378"/>
      <c r="AV41" s="378"/>
      <c r="AZ41" s="352" t="s">
        <v>50</v>
      </c>
      <c r="BA41" s="352"/>
      <c r="BB41" s="352"/>
      <c r="BC41" s="352" t="s">
        <v>52</v>
      </c>
      <c r="BD41" s="352"/>
      <c r="BE41" s="352"/>
      <c r="BF41" s="352" t="s">
        <v>53</v>
      </c>
      <c r="BG41" s="352"/>
      <c r="BH41" s="352"/>
      <c r="BI41" s="352" t="s">
        <v>54</v>
      </c>
      <c r="BJ41" s="352"/>
      <c r="BK41" s="352"/>
      <c r="BL41" s="352" t="s">
        <v>55</v>
      </c>
      <c r="BM41" s="352"/>
      <c r="BN41" s="352"/>
      <c r="BO41" s="352" t="s">
        <v>56</v>
      </c>
      <c r="BP41" s="352"/>
      <c r="BQ41" s="352"/>
      <c r="BR41" s="352" t="s">
        <v>118</v>
      </c>
      <c r="BS41" s="352"/>
      <c r="BT41" s="352"/>
      <c r="BU41" s="352" t="s">
        <v>119</v>
      </c>
      <c r="BV41" s="352"/>
      <c r="BW41" s="352"/>
      <c r="BX41" s="352" t="s">
        <v>120</v>
      </c>
      <c r="BY41" s="352"/>
      <c r="BZ41" s="352"/>
      <c r="CA41" s="352" t="s">
        <v>121</v>
      </c>
      <c r="CB41" s="352"/>
      <c r="CC41" s="352"/>
      <c r="CD41" s="352" t="s">
        <v>122</v>
      </c>
      <c r="CE41" s="352"/>
      <c r="CF41" s="352"/>
      <c r="CG41" s="352" t="s">
        <v>123</v>
      </c>
      <c r="CH41" s="352"/>
      <c r="CI41" s="352"/>
    </row>
    <row r="42" spans="1:87" ht="17.25" customHeight="1">
      <c r="A42" s="298" t="s">
        <v>18</v>
      </c>
      <c r="B42" s="299"/>
      <c r="C42" s="299"/>
      <c r="D42" s="299"/>
      <c r="E42" s="300"/>
      <c r="F42" s="301"/>
      <c r="J42" s="302"/>
      <c r="K42" s="303"/>
      <c r="L42" s="304"/>
      <c r="M42" s="302"/>
      <c r="N42" s="303"/>
      <c r="O42" s="304"/>
      <c r="P42" s="302"/>
      <c r="Q42" s="303"/>
      <c r="R42" s="304"/>
      <c r="S42" s="302"/>
      <c r="T42" s="303"/>
      <c r="U42" s="304"/>
      <c r="V42" s="302"/>
      <c r="W42" s="303"/>
      <c r="X42" s="304"/>
      <c r="Y42" s="302"/>
      <c r="Z42" s="303"/>
      <c r="AA42" s="304"/>
      <c r="AB42" s="302"/>
      <c r="AC42" s="303"/>
      <c r="AD42" s="304"/>
      <c r="AE42" s="302"/>
      <c r="AF42" s="303"/>
      <c r="AG42" s="304"/>
      <c r="AH42" s="302"/>
      <c r="AI42" s="303"/>
      <c r="AJ42" s="304"/>
      <c r="AK42" s="302"/>
      <c r="AL42" s="303"/>
      <c r="AM42" s="304"/>
      <c r="AN42" s="302"/>
      <c r="AO42" s="303"/>
      <c r="AP42" s="304"/>
      <c r="AQ42" s="302"/>
      <c r="AR42" s="303"/>
      <c r="AS42" s="304"/>
      <c r="AT42" s="378"/>
      <c r="AU42" s="378"/>
      <c r="AV42" s="378"/>
      <c r="AZ42" s="356" t="e">
        <f>ROUND(J46*(J43/J40),2)</f>
        <v>#VALUE!</v>
      </c>
      <c r="BA42" s="356"/>
      <c r="BB42" s="356"/>
      <c r="BC42" s="356" t="e">
        <f>ROUND(M46*(M43/M40),2)</f>
        <v>#VALUE!</v>
      </c>
      <c r="BD42" s="356"/>
      <c r="BE42" s="356"/>
      <c r="BF42" s="356" t="e">
        <f>ROUND(P46*(P43/P40),2)</f>
        <v>#VALUE!</v>
      </c>
      <c r="BG42" s="356"/>
      <c r="BH42" s="356"/>
      <c r="BI42" s="356" t="e">
        <f>ROUND(S46*(S43/S40),2)</f>
        <v>#VALUE!</v>
      </c>
      <c r="BJ42" s="356"/>
      <c r="BK42" s="356"/>
      <c r="BL42" s="356" t="e">
        <f>ROUND(V46*(V43/V40),2)</f>
        <v>#VALUE!</v>
      </c>
      <c r="BM42" s="356"/>
      <c r="BN42" s="356"/>
      <c r="BO42" s="356" t="e">
        <f>ROUND(Y46*(Y43/Y40),2)</f>
        <v>#VALUE!</v>
      </c>
      <c r="BP42" s="356"/>
      <c r="BQ42" s="356"/>
      <c r="BR42" s="356" t="e">
        <f>ROUND(AB46*(AB43/AB40),2)</f>
        <v>#VALUE!</v>
      </c>
      <c r="BS42" s="356"/>
      <c r="BT42" s="356"/>
      <c r="BU42" s="356" t="e">
        <f>ROUND(AE46*(AE43/AE40),2)</f>
        <v>#VALUE!</v>
      </c>
      <c r="BV42" s="356"/>
      <c r="BW42" s="356"/>
      <c r="BX42" s="356" t="e">
        <f>ROUND(AH46*(AH43/AH40),2)</f>
        <v>#VALUE!</v>
      </c>
      <c r="BY42" s="356"/>
      <c r="BZ42" s="356"/>
      <c r="CA42" s="356" t="e">
        <f>ROUND(AK46*(AK43/AK40),2)</f>
        <v>#VALUE!</v>
      </c>
      <c r="CB42" s="356"/>
      <c r="CC42" s="356"/>
      <c r="CD42" s="356" t="e">
        <f>ROUND(AN46*(AN43/AN40),2)</f>
        <v>#VALUE!</v>
      </c>
      <c r="CE42" s="356"/>
      <c r="CF42" s="356"/>
      <c r="CG42" s="356" t="e">
        <f>ROUND(AQ46*(AQ43/AQ40),2)</f>
        <v>#VALUE!</v>
      </c>
      <c r="CH42" s="356"/>
      <c r="CI42" s="356"/>
    </row>
    <row r="43" spans="1:87" ht="17.25" customHeight="1">
      <c r="A43" s="298" t="s">
        <v>109</v>
      </c>
      <c r="B43" s="299"/>
      <c r="C43" s="299"/>
      <c r="D43" s="299"/>
      <c r="E43" s="300"/>
      <c r="F43" s="301"/>
      <c r="G43" s="352" t="s">
        <v>44</v>
      </c>
      <c r="H43" s="360"/>
      <c r="I43" s="360"/>
      <c r="J43" s="361">
        <f>IF(J36="復活",J39-J42+1,IF(J36="休止",J41-J38,IF(J36="休止と復活",J39-J42+1+J41-J38,0)))</f>
        <v>0</v>
      </c>
      <c r="K43" s="300"/>
      <c r="L43" s="301"/>
      <c r="M43" s="361">
        <f>IF(M36="復活",M39-M42+1,IF(M36="休止",M41-M38,IF(M36="休止と復活",M39-M42+1+M41-M38,0)))</f>
        <v>0</v>
      </c>
      <c r="N43" s="300"/>
      <c r="O43" s="301"/>
      <c r="P43" s="361">
        <f t="shared" ref="P43" si="10">IF(P36="復活",P39-P42+1,IF(P36="休止",P41-P38,IF(P36="休止と復活",P39-P42+1+P41-P38,0)))</f>
        <v>0</v>
      </c>
      <c r="Q43" s="300"/>
      <c r="R43" s="301"/>
      <c r="S43" s="361">
        <f t="shared" ref="S43" si="11">IF(S36="復活",S39-S42+1,IF(S36="休止",S41-S38,IF(S36="休止と復活",S39-S42+1+S41-S38,0)))</f>
        <v>0</v>
      </c>
      <c r="T43" s="300"/>
      <c r="U43" s="301"/>
      <c r="V43" s="361">
        <f t="shared" ref="V43" si="12">IF(V36="復活",V39-V42+1,IF(V36="休止",V41-V38,IF(V36="休止と復活",V39-V42+1+V41-V38,0)))</f>
        <v>0</v>
      </c>
      <c r="W43" s="300"/>
      <c r="X43" s="301"/>
      <c r="Y43" s="361">
        <f>IF(Y36="復活",Y39-Y42+1,IF(Y36="休止",Y41-Y38,IF(Y36="休止と復活",Y39-Y42+1+Y41-Y38,0)))</f>
        <v>0</v>
      </c>
      <c r="Z43" s="300"/>
      <c r="AA43" s="301"/>
      <c r="AB43" s="361">
        <f>IF(AB36="復活",AB39-AB42+1,IF(AB36="休止",AB41-AB38,IF(AB36="休止と復活",AB39-AB42+1+AB41-AB38,0)))</f>
        <v>0</v>
      </c>
      <c r="AC43" s="300"/>
      <c r="AD43" s="301"/>
      <c r="AE43" s="361">
        <f>IF(AE36="復活",AE39-AE42+1,IF(AE36="休止",AE41-AE38,IF(AE36="休止と復活",AE39-AE42+1+AE41-AE38,0)))</f>
        <v>0</v>
      </c>
      <c r="AF43" s="300"/>
      <c r="AG43" s="301"/>
      <c r="AH43" s="361">
        <f>IF(AH36="復活",AH39-AH42+1,IF(AH36="休止",AH41-AH38,IF(AH36="休止と復活",AH39-AH42+1+AH41-AH38,0)))</f>
        <v>0</v>
      </c>
      <c r="AI43" s="300"/>
      <c r="AJ43" s="301"/>
      <c r="AK43" s="361">
        <f>IF(AK36="復活",AK39-AK42+1,IF(AK36="休止",AK41-AK38,IF(AK36="休止と復活",AK39-AK42+1+AK41-AK38,0)))</f>
        <v>0</v>
      </c>
      <c r="AL43" s="300"/>
      <c r="AM43" s="301"/>
      <c r="AN43" s="361">
        <f>IF(AN36="復活",AN39-AN42+1,IF(AN36="休止",AN41-AN38,IF(AN36="休止と復活",AN39-AN42+1+AN41-AN38,0)))</f>
        <v>0</v>
      </c>
      <c r="AO43" s="300"/>
      <c r="AP43" s="301"/>
      <c r="AQ43" s="361">
        <f>IF(AQ36="復活",AQ39-AQ42+1,IF(AQ36="休止",AQ41-AQ38,IF(AQ36="休止と復活",AQ39-AQ42+1+AQ41-AQ38,0)))</f>
        <v>0</v>
      </c>
      <c r="AR43" s="300"/>
      <c r="AS43" s="301"/>
      <c r="AT43" s="378"/>
      <c r="AU43" s="378"/>
      <c r="AV43" s="378"/>
    </row>
    <row r="44" spans="1:87" ht="17.25" customHeight="1">
      <c r="A44" s="352" t="s">
        <v>20</v>
      </c>
      <c r="B44" s="352"/>
      <c r="C44" s="352"/>
      <c r="D44" s="352"/>
      <c r="E44" s="360"/>
      <c r="F44" s="360"/>
      <c r="G44" s="352" t="s">
        <v>58</v>
      </c>
      <c r="H44" s="360"/>
      <c r="I44" s="360"/>
      <c r="J44" s="354" t="str">
        <f>IFERROR(ROUND(J43/J40,3),"")</f>
        <v/>
      </c>
      <c r="K44" s="355"/>
      <c r="L44" s="355"/>
      <c r="M44" s="354" t="str">
        <f t="shared" ref="M44" si="13">IFERROR(ROUND(M43/M40,3),"")</f>
        <v/>
      </c>
      <c r="N44" s="355"/>
      <c r="O44" s="355"/>
      <c r="P44" s="354" t="str">
        <f t="shared" ref="P44" si="14">IFERROR(ROUND(P43/P40,3),"")</f>
        <v/>
      </c>
      <c r="Q44" s="355"/>
      <c r="R44" s="355"/>
      <c r="S44" s="354" t="str">
        <f t="shared" ref="S44" si="15">IFERROR(ROUND(S43/S40,3),"")</f>
        <v/>
      </c>
      <c r="T44" s="355"/>
      <c r="U44" s="355"/>
      <c r="V44" s="354" t="str">
        <f t="shared" ref="V44" si="16">IFERROR(ROUND(V43/V40,3),"")</f>
        <v/>
      </c>
      <c r="W44" s="355"/>
      <c r="X44" s="355"/>
      <c r="Y44" s="354" t="str">
        <f t="shared" ref="Y44" si="17">IFERROR(ROUND(Y43/Y40,3),"")</f>
        <v/>
      </c>
      <c r="Z44" s="355"/>
      <c r="AA44" s="355"/>
      <c r="AB44" s="354" t="str">
        <f t="shared" ref="AB44" si="18">IFERROR(ROUND(AB43/AB40,3),"")</f>
        <v/>
      </c>
      <c r="AC44" s="355"/>
      <c r="AD44" s="355"/>
      <c r="AE44" s="354" t="str">
        <f t="shared" ref="AE44" si="19">IFERROR(ROUND(AE43/AE40,3),"")</f>
        <v/>
      </c>
      <c r="AF44" s="355"/>
      <c r="AG44" s="355"/>
      <c r="AH44" s="354" t="str">
        <f t="shared" ref="AH44" si="20">IFERROR(ROUND(AH43/AH40,3),"")</f>
        <v/>
      </c>
      <c r="AI44" s="355"/>
      <c r="AJ44" s="355"/>
      <c r="AK44" s="354" t="str">
        <f>IFERROR(ROUND(AK43/AK40,3),"")</f>
        <v/>
      </c>
      <c r="AL44" s="355"/>
      <c r="AM44" s="355"/>
      <c r="AN44" s="354" t="str">
        <f t="shared" ref="AN44" si="21">IFERROR(ROUND(AN43/AN40,3),"")</f>
        <v/>
      </c>
      <c r="AO44" s="355"/>
      <c r="AP44" s="355"/>
      <c r="AQ44" s="354" t="str">
        <f t="shared" ref="AQ44" si="22">IFERROR(ROUND(AQ43/AQ40,3),"")</f>
        <v/>
      </c>
      <c r="AR44" s="355"/>
      <c r="AS44" s="355"/>
      <c r="AT44" s="378"/>
      <c r="AU44" s="378"/>
      <c r="AV44" s="378"/>
    </row>
    <row r="45" spans="1:87" ht="17.25" customHeight="1" thickBot="1">
      <c r="A45" s="16"/>
      <c r="B45" s="16"/>
      <c r="C45" s="16"/>
      <c r="D45" s="16"/>
      <c r="E45" s="17"/>
      <c r="F45" s="17"/>
      <c r="G45" s="16"/>
      <c r="H45" s="17"/>
      <c r="I45" s="17"/>
      <c r="J45" s="18"/>
      <c r="K45" s="19"/>
      <c r="L45" s="19"/>
      <c r="M45" s="18"/>
      <c r="N45" s="19"/>
      <c r="O45" s="19"/>
      <c r="P45" s="18"/>
      <c r="Q45" s="19"/>
      <c r="R45" s="19"/>
      <c r="S45" s="18"/>
      <c r="T45" s="19"/>
      <c r="U45" s="19"/>
      <c r="V45" s="18"/>
      <c r="W45" s="19"/>
      <c r="X45" s="19"/>
      <c r="Y45" s="18"/>
      <c r="Z45" s="19"/>
      <c r="AA45" s="19"/>
      <c r="AB45" s="19"/>
      <c r="AC45" s="19"/>
      <c r="AD45" s="19"/>
      <c r="AE45" s="19"/>
      <c r="AF45" s="19"/>
      <c r="AG45" s="19"/>
      <c r="AH45" s="19"/>
      <c r="AI45" s="19"/>
      <c r="AJ45" s="19"/>
      <c r="AK45" s="19"/>
      <c r="AL45" s="19"/>
      <c r="AM45" s="19"/>
      <c r="AN45" s="19"/>
      <c r="AO45" s="19"/>
      <c r="AP45" s="19"/>
      <c r="AQ45" s="18"/>
      <c r="AR45" s="19"/>
      <c r="AS45" s="19"/>
      <c r="AT45" s="10"/>
      <c r="AU45" s="10"/>
      <c r="AV45" s="10"/>
    </row>
    <row r="46" spans="1:87" ht="17.25" customHeight="1">
      <c r="A46" s="306" t="s">
        <v>25</v>
      </c>
      <c r="B46" s="307"/>
      <c r="C46" s="307"/>
      <c r="D46" s="307"/>
      <c r="E46" s="308"/>
      <c r="F46" s="308"/>
      <c r="G46" s="307" t="s">
        <v>45</v>
      </c>
      <c r="H46" s="308"/>
      <c r="I46" s="308"/>
      <c r="J46" s="284" t="str">
        <f>IF(J35="","",IF(J35=0,AE26,AE24))</f>
        <v/>
      </c>
      <c r="K46" s="285"/>
      <c r="L46" s="285"/>
      <c r="M46" s="284" t="str">
        <f>IF(M35="","",IF(M35=0,AE26,AE24))</f>
        <v/>
      </c>
      <c r="N46" s="285"/>
      <c r="O46" s="285"/>
      <c r="P46" s="284" t="str">
        <f>IF(P35="","",IF(P35=0,AE31,AE29))</f>
        <v/>
      </c>
      <c r="Q46" s="285"/>
      <c r="R46" s="285"/>
      <c r="S46" s="284" t="str">
        <f>IF(S35="","",IF(S35=0,AE31,AE29))</f>
        <v/>
      </c>
      <c r="T46" s="285"/>
      <c r="U46" s="285"/>
      <c r="V46" s="284" t="str">
        <f>IF(V35="","",IF(V35=0,AE31,AE29))</f>
        <v/>
      </c>
      <c r="W46" s="285"/>
      <c r="X46" s="285"/>
      <c r="Y46" s="284" t="str">
        <f>IF(Y35="","",IF(Y35=0,AE31,AE29))</f>
        <v/>
      </c>
      <c r="Z46" s="285"/>
      <c r="AA46" s="285"/>
      <c r="AB46" s="284" t="str">
        <f>IF(AB35="","",IF(AB35=0,AE31,AE29))</f>
        <v/>
      </c>
      <c r="AC46" s="285"/>
      <c r="AD46" s="285"/>
      <c r="AE46" s="284" t="str">
        <f>IF(AE35="","",IF(AE35=0,AE31,AE29))</f>
        <v/>
      </c>
      <c r="AF46" s="285"/>
      <c r="AG46" s="285"/>
      <c r="AH46" s="284" t="str">
        <f>IF(AH35="","",IF(AH35=0,AE31,AE29))</f>
        <v/>
      </c>
      <c r="AI46" s="285"/>
      <c r="AJ46" s="285"/>
      <c r="AK46" s="284" t="str">
        <f>IF(AK35="","",IF(AK35=0,AE31,AE29))</f>
        <v/>
      </c>
      <c r="AL46" s="285"/>
      <c r="AM46" s="285"/>
      <c r="AN46" s="284" t="str">
        <f>IF(AN35="","",IF(AN35=0,AE31,AE29))</f>
        <v/>
      </c>
      <c r="AO46" s="285"/>
      <c r="AP46" s="285"/>
      <c r="AQ46" s="284" t="str">
        <f>IF(AQ35="","",IF(AQ35=0,AE31,AE29))</f>
        <v/>
      </c>
      <c r="AR46" s="285"/>
      <c r="AS46" s="285"/>
      <c r="AT46" s="284">
        <f>SUM(J46:AS46)</f>
        <v>0</v>
      </c>
      <c r="AU46" s="285"/>
      <c r="AV46" s="286"/>
    </row>
    <row r="47" spans="1:87" ht="17.25" customHeight="1">
      <c r="A47" s="369" t="s">
        <v>27</v>
      </c>
      <c r="B47" s="352"/>
      <c r="C47" s="352"/>
      <c r="D47" s="352"/>
      <c r="E47" s="360"/>
      <c r="F47" s="360"/>
      <c r="G47" s="352" t="s">
        <v>32</v>
      </c>
      <c r="H47" s="360"/>
      <c r="I47" s="360"/>
      <c r="J47" s="281" t="str">
        <f>IF(J35="","",IF(J35=0,AE21,AE19))</f>
        <v/>
      </c>
      <c r="K47" s="282"/>
      <c r="L47" s="282"/>
      <c r="M47" s="281" t="str">
        <f>IF(M35="","",IF(M35=0,AE21,AE19))</f>
        <v/>
      </c>
      <c r="N47" s="282"/>
      <c r="O47" s="282"/>
      <c r="P47" s="281" t="str">
        <f>IF(P35="","",IF(P35=0,AE21,AE19))</f>
        <v/>
      </c>
      <c r="Q47" s="282"/>
      <c r="R47" s="282"/>
      <c r="S47" s="281" t="str">
        <f>IF(S35="","",IF(S35=0,AE21,AE19))</f>
        <v/>
      </c>
      <c r="T47" s="282"/>
      <c r="U47" s="282"/>
      <c r="V47" s="281" t="str">
        <f>IF(V35="","",IF(V35=0,AE21,AE19))</f>
        <v/>
      </c>
      <c r="W47" s="282"/>
      <c r="X47" s="282"/>
      <c r="Y47" s="281" t="str">
        <f>IF(Y35="","",IF(Y35=0,AE21,AE19))</f>
        <v/>
      </c>
      <c r="Z47" s="282"/>
      <c r="AA47" s="282"/>
      <c r="AB47" s="281" t="str">
        <f>IF(AB35="","",IF(AB35=0,AE21,AE19))</f>
        <v/>
      </c>
      <c r="AC47" s="282"/>
      <c r="AD47" s="282"/>
      <c r="AE47" s="281" t="str">
        <f>IF(AE35="","",IF(AE35=0,AE21,AE19))</f>
        <v/>
      </c>
      <c r="AF47" s="282"/>
      <c r="AG47" s="282"/>
      <c r="AH47" s="281" t="str">
        <f>IF(AH35="","",IF(AH35=0,AE21,AE19))</f>
        <v/>
      </c>
      <c r="AI47" s="282"/>
      <c r="AJ47" s="282"/>
      <c r="AK47" s="281" t="str">
        <f>IF(AK35="","",IF(AK35=0,AE21,AE19))</f>
        <v/>
      </c>
      <c r="AL47" s="282"/>
      <c r="AM47" s="282"/>
      <c r="AN47" s="281" t="str">
        <f>IF(AN35="","",IF(AN35=0,AE21,AE19))</f>
        <v/>
      </c>
      <c r="AO47" s="282"/>
      <c r="AP47" s="282"/>
      <c r="AQ47" s="281" t="str">
        <f>IF(AQ35="","",IF(AQ35=0,AE21,AE19))</f>
        <v/>
      </c>
      <c r="AR47" s="282"/>
      <c r="AS47" s="282"/>
      <c r="AT47" s="281">
        <f>SUM(J47:AS47)</f>
        <v>0</v>
      </c>
      <c r="AU47" s="282"/>
      <c r="AV47" s="283"/>
    </row>
    <row r="48" spans="1:87" ht="17.25" customHeight="1">
      <c r="A48" s="369" t="s">
        <v>29</v>
      </c>
      <c r="B48" s="352"/>
      <c r="C48" s="352"/>
      <c r="D48" s="352"/>
      <c r="E48" s="360"/>
      <c r="F48" s="360"/>
      <c r="G48" s="352" t="s">
        <v>59</v>
      </c>
      <c r="H48" s="360"/>
      <c r="I48" s="360"/>
      <c r="J48" s="281" t="str">
        <f>IFERROR(J46-J47,"")</f>
        <v/>
      </c>
      <c r="K48" s="282"/>
      <c r="L48" s="282"/>
      <c r="M48" s="281" t="str">
        <f t="shared" ref="M48" si="23">IFERROR(M46-M47,"")</f>
        <v/>
      </c>
      <c r="N48" s="282"/>
      <c r="O48" s="282"/>
      <c r="P48" s="281" t="str">
        <f>IFERROR(P46-P47,"")</f>
        <v/>
      </c>
      <c r="Q48" s="282"/>
      <c r="R48" s="282"/>
      <c r="S48" s="281" t="str">
        <f t="shared" ref="S48" si="24">IFERROR(S46-S47,"")</f>
        <v/>
      </c>
      <c r="T48" s="282"/>
      <c r="U48" s="282"/>
      <c r="V48" s="281" t="str">
        <f t="shared" ref="V48" si="25">IFERROR(V46-V47,"")</f>
        <v/>
      </c>
      <c r="W48" s="282"/>
      <c r="X48" s="282"/>
      <c r="Y48" s="281" t="str">
        <f>IFERROR(Y46-Y47,"")</f>
        <v/>
      </c>
      <c r="Z48" s="282"/>
      <c r="AA48" s="282"/>
      <c r="AB48" s="281" t="str">
        <f>IFERROR(AB46-AB47,"")</f>
        <v/>
      </c>
      <c r="AC48" s="282"/>
      <c r="AD48" s="282"/>
      <c r="AE48" s="281" t="str">
        <f>IFERROR(AE46-AE47,"")</f>
        <v/>
      </c>
      <c r="AF48" s="282"/>
      <c r="AG48" s="282"/>
      <c r="AH48" s="281" t="str">
        <f>IFERROR(AH46-AH47,"")</f>
        <v/>
      </c>
      <c r="AI48" s="282"/>
      <c r="AJ48" s="282"/>
      <c r="AK48" s="281" t="str">
        <f>IFERROR(AK46-AK47,"")</f>
        <v/>
      </c>
      <c r="AL48" s="282"/>
      <c r="AM48" s="282"/>
      <c r="AN48" s="281" t="str">
        <f>IFERROR(AN46-AN47,"")</f>
        <v/>
      </c>
      <c r="AO48" s="282"/>
      <c r="AP48" s="282"/>
      <c r="AQ48" s="281" t="str">
        <f>IFERROR(AQ46-AQ47,"")</f>
        <v/>
      </c>
      <c r="AR48" s="282"/>
      <c r="AS48" s="282"/>
      <c r="AT48" s="281">
        <f>SUM(J48:AS48)</f>
        <v>0</v>
      </c>
      <c r="AU48" s="282"/>
      <c r="AV48" s="283"/>
    </row>
    <row r="49" spans="1:50" ht="17.25" customHeight="1">
      <c r="A49" s="369" t="s">
        <v>20</v>
      </c>
      <c r="B49" s="352"/>
      <c r="C49" s="352"/>
      <c r="D49" s="352"/>
      <c r="E49" s="360"/>
      <c r="F49" s="360"/>
      <c r="G49" s="352" t="s">
        <v>30</v>
      </c>
      <c r="H49" s="360"/>
      <c r="I49" s="360"/>
      <c r="J49" s="354">
        <f>IF(J36="",1,J44)</f>
        <v>1</v>
      </c>
      <c r="K49" s="355"/>
      <c r="L49" s="355"/>
      <c r="M49" s="354">
        <f>IF(M36="",1,M44)</f>
        <v>1</v>
      </c>
      <c r="N49" s="355"/>
      <c r="O49" s="355"/>
      <c r="P49" s="354">
        <f>IF(P36="",1,P44)</f>
        <v>1</v>
      </c>
      <c r="Q49" s="355"/>
      <c r="R49" s="355"/>
      <c r="S49" s="354">
        <f>IF(S36="",1,S44)</f>
        <v>1</v>
      </c>
      <c r="T49" s="355"/>
      <c r="U49" s="355"/>
      <c r="V49" s="354">
        <f>IF(V36="",1,V44)</f>
        <v>1</v>
      </c>
      <c r="W49" s="355"/>
      <c r="X49" s="355"/>
      <c r="Y49" s="354">
        <f>IF(Y36="",1,Y44)</f>
        <v>1</v>
      </c>
      <c r="Z49" s="355"/>
      <c r="AA49" s="355"/>
      <c r="AB49" s="354">
        <f>IF(AB36="",1,AB44)</f>
        <v>1</v>
      </c>
      <c r="AC49" s="355"/>
      <c r="AD49" s="355"/>
      <c r="AE49" s="354">
        <f>IF(AE36="",1,AE44)</f>
        <v>1</v>
      </c>
      <c r="AF49" s="355"/>
      <c r="AG49" s="355"/>
      <c r="AH49" s="354">
        <f>IF(AH36="",1,AH44)</f>
        <v>1</v>
      </c>
      <c r="AI49" s="355"/>
      <c r="AJ49" s="355"/>
      <c r="AK49" s="354">
        <f>IF(AK36="",1,AK44)</f>
        <v>1</v>
      </c>
      <c r="AL49" s="355"/>
      <c r="AM49" s="355"/>
      <c r="AN49" s="354">
        <f>IF(AN36="",1,AN44)</f>
        <v>1</v>
      </c>
      <c r="AO49" s="355"/>
      <c r="AP49" s="355"/>
      <c r="AQ49" s="354">
        <f>IF(AQ36="",1,AQ44)</f>
        <v>1</v>
      </c>
      <c r="AR49" s="355"/>
      <c r="AS49" s="355"/>
      <c r="AT49" s="373"/>
      <c r="AU49" s="360"/>
      <c r="AV49" s="374"/>
    </row>
    <row r="50" spans="1:50" ht="17.25" customHeight="1" thickBot="1">
      <c r="A50" s="364" t="s">
        <v>29</v>
      </c>
      <c r="B50" s="365"/>
      <c r="C50" s="365"/>
      <c r="D50" s="365"/>
      <c r="E50" s="366"/>
      <c r="F50" s="366"/>
      <c r="G50" s="365" t="s">
        <v>60</v>
      </c>
      <c r="H50" s="366"/>
      <c r="I50" s="366"/>
      <c r="J50" s="289" t="str">
        <f>IFERROR(ROUND(J48*J49,2),"")</f>
        <v/>
      </c>
      <c r="K50" s="290"/>
      <c r="L50" s="290"/>
      <c r="M50" s="289" t="str">
        <f t="shared" ref="M50" si="26">IFERROR(ROUND(M48*M49,2),"")</f>
        <v/>
      </c>
      <c r="N50" s="290"/>
      <c r="O50" s="290"/>
      <c r="P50" s="289" t="str">
        <f t="shared" ref="P50" si="27">IFERROR(ROUND(P48*P49,2),"")</f>
        <v/>
      </c>
      <c r="Q50" s="290"/>
      <c r="R50" s="290"/>
      <c r="S50" s="289" t="str">
        <f t="shared" ref="S50" si="28">IFERROR(ROUND(S48*S49,2),"")</f>
        <v/>
      </c>
      <c r="T50" s="290"/>
      <c r="U50" s="290"/>
      <c r="V50" s="289" t="str">
        <f t="shared" ref="V50" si="29">IFERROR(ROUND(V48*V49,2),"")</f>
        <v/>
      </c>
      <c r="W50" s="290"/>
      <c r="X50" s="290"/>
      <c r="Y50" s="289" t="str">
        <f>IFERROR(ROUND(Y48*Y49,2),"")</f>
        <v/>
      </c>
      <c r="Z50" s="290"/>
      <c r="AA50" s="290"/>
      <c r="AB50" s="289" t="str">
        <f>IFERROR(ROUND(AB48*AB49,2),"")</f>
        <v/>
      </c>
      <c r="AC50" s="290"/>
      <c r="AD50" s="290"/>
      <c r="AE50" s="289" t="str">
        <f>IFERROR(ROUND(AE48*AE49,2),"")</f>
        <v/>
      </c>
      <c r="AF50" s="290"/>
      <c r="AG50" s="290"/>
      <c r="AH50" s="289" t="str">
        <f>IFERROR(ROUND(AH48*AH49,2),"")</f>
        <v/>
      </c>
      <c r="AI50" s="290"/>
      <c r="AJ50" s="290"/>
      <c r="AK50" s="289" t="str">
        <f>IFERROR(ROUND(AK48*AK49,2),"")</f>
        <v/>
      </c>
      <c r="AL50" s="290"/>
      <c r="AM50" s="290"/>
      <c r="AN50" s="289" t="str">
        <f>IFERROR(ROUND(AN48*AN49,2),"")</f>
        <v/>
      </c>
      <c r="AO50" s="290"/>
      <c r="AP50" s="290"/>
      <c r="AQ50" s="289" t="str">
        <f t="shared" ref="AQ50" si="30">IFERROR(ROUND(AQ48*AQ49,2),"")</f>
        <v/>
      </c>
      <c r="AR50" s="290"/>
      <c r="AS50" s="290"/>
      <c r="AT50" s="289">
        <f>SUM(J50:AS50)</f>
        <v>0</v>
      </c>
      <c r="AU50" s="290"/>
      <c r="AV50" s="353"/>
    </row>
    <row r="51" spans="1:50" ht="17.25" customHeight="1">
      <c r="A51" s="306" t="s">
        <v>43</v>
      </c>
      <c r="B51" s="307"/>
      <c r="C51" s="307"/>
      <c r="D51" s="307"/>
      <c r="E51" s="308"/>
      <c r="F51" s="308"/>
      <c r="G51" s="307" t="s">
        <v>36</v>
      </c>
      <c r="H51" s="308"/>
      <c r="I51" s="308"/>
      <c r="J51" s="284">
        <v>10.49</v>
      </c>
      <c r="K51" s="285"/>
      <c r="L51" s="285"/>
      <c r="M51" s="284">
        <f>J51</f>
        <v>10.49</v>
      </c>
      <c r="N51" s="285"/>
      <c r="O51" s="285"/>
      <c r="P51" s="284">
        <v>21.86</v>
      </c>
      <c r="Q51" s="285"/>
      <c r="R51" s="285"/>
      <c r="S51" s="284">
        <v>22.79</v>
      </c>
      <c r="T51" s="285"/>
      <c r="U51" s="285"/>
      <c r="V51" s="284">
        <f>S51</f>
        <v>22.79</v>
      </c>
      <c r="W51" s="285"/>
      <c r="X51" s="285"/>
      <c r="Y51" s="284">
        <f>S51</f>
        <v>22.79</v>
      </c>
      <c r="Z51" s="285"/>
      <c r="AA51" s="285"/>
      <c r="AB51" s="284">
        <f>P51</f>
        <v>21.86</v>
      </c>
      <c r="AC51" s="285"/>
      <c r="AD51" s="285"/>
      <c r="AE51" s="284">
        <f>AB51</f>
        <v>21.86</v>
      </c>
      <c r="AF51" s="285"/>
      <c r="AG51" s="285"/>
      <c r="AH51" s="284">
        <f>AE51</f>
        <v>21.86</v>
      </c>
      <c r="AI51" s="285"/>
      <c r="AJ51" s="285"/>
      <c r="AK51" s="284">
        <f>AH51</f>
        <v>21.86</v>
      </c>
      <c r="AL51" s="285"/>
      <c r="AM51" s="285"/>
      <c r="AN51" s="284">
        <f>AK51</f>
        <v>21.86</v>
      </c>
      <c r="AO51" s="285"/>
      <c r="AP51" s="285"/>
      <c r="AQ51" s="284">
        <f>AN51</f>
        <v>21.86</v>
      </c>
      <c r="AR51" s="285"/>
      <c r="AS51" s="285"/>
      <c r="AT51" s="284"/>
      <c r="AU51" s="285"/>
      <c r="AV51" s="286"/>
      <c r="AX51" s="20" t="s">
        <v>100</v>
      </c>
    </row>
    <row r="52" spans="1:50" ht="17.25" customHeight="1">
      <c r="A52" s="369" t="s">
        <v>31</v>
      </c>
      <c r="B52" s="352"/>
      <c r="C52" s="352"/>
      <c r="D52" s="352"/>
      <c r="E52" s="360"/>
      <c r="F52" s="360"/>
      <c r="G52" s="352" t="s">
        <v>46</v>
      </c>
      <c r="H52" s="360"/>
      <c r="I52" s="360"/>
      <c r="J52" s="287">
        <f>J35*J51</f>
        <v>0</v>
      </c>
      <c r="K52" s="288"/>
      <c r="L52" s="288"/>
      <c r="M52" s="287">
        <f>M35*M51</f>
        <v>0</v>
      </c>
      <c r="N52" s="288"/>
      <c r="O52" s="288"/>
      <c r="P52" s="287">
        <f>P35*P51</f>
        <v>0</v>
      </c>
      <c r="Q52" s="288"/>
      <c r="R52" s="288"/>
      <c r="S52" s="287">
        <f>S35*S51</f>
        <v>0</v>
      </c>
      <c r="T52" s="288"/>
      <c r="U52" s="288"/>
      <c r="V52" s="287">
        <f>V35*V51</f>
        <v>0</v>
      </c>
      <c r="W52" s="288"/>
      <c r="X52" s="288"/>
      <c r="Y52" s="287">
        <f>Y35*Y51</f>
        <v>0</v>
      </c>
      <c r="Z52" s="288"/>
      <c r="AA52" s="288"/>
      <c r="AB52" s="287">
        <f>AB35*AB51</f>
        <v>0</v>
      </c>
      <c r="AC52" s="288"/>
      <c r="AD52" s="288"/>
      <c r="AE52" s="287">
        <f>AE35*AE51</f>
        <v>0</v>
      </c>
      <c r="AF52" s="288"/>
      <c r="AG52" s="288"/>
      <c r="AH52" s="287">
        <f>AH35*AH51</f>
        <v>0</v>
      </c>
      <c r="AI52" s="288"/>
      <c r="AJ52" s="288"/>
      <c r="AK52" s="287">
        <f>AK35*AK51</f>
        <v>0</v>
      </c>
      <c r="AL52" s="288"/>
      <c r="AM52" s="288"/>
      <c r="AN52" s="287">
        <f>AN35*AN51</f>
        <v>0</v>
      </c>
      <c r="AO52" s="288"/>
      <c r="AP52" s="288"/>
      <c r="AQ52" s="287">
        <f>AQ35*AQ51</f>
        <v>0</v>
      </c>
      <c r="AR52" s="288"/>
      <c r="AS52" s="288"/>
      <c r="AT52" s="281">
        <f>SUM(J52:AS52)</f>
        <v>0</v>
      </c>
      <c r="AU52" s="282"/>
      <c r="AV52" s="283"/>
    </row>
    <row r="53" spans="1:50" ht="17.25" customHeight="1">
      <c r="A53" s="369" t="s">
        <v>49</v>
      </c>
      <c r="B53" s="352"/>
      <c r="C53" s="352"/>
      <c r="D53" s="352"/>
      <c r="E53" s="360"/>
      <c r="F53" s="360"/>
      <c r="G53" s="352" t="s">
        <v>61</v>
      </c>
      <c r="H53" s="360"/>
      <c r="I53" s="360"/>
      <c r="J53" s="281">
        <v>9.89</v>
      </c>
      <c r="K53" s="282"/>
      <c r="L53" s="282"/>
      <c r="M53" s="281">
        <f>J53</f>
        <v>9.89</v>
      </c>
      <c r="N53" s="282"/>
      <c r="O53" s="282"/>
      <c r="P53" s="281">
        <f>M53</f>
        <v>9.89</v>
      </c>
      <c r="Q53" s="282"/>
      <c r="R53" s="282"/>
      <c r="S53" s="281">
        <v>10.82</v>
      </c>
      <c r="T53" s="282"/>
      <c r="U53" s="282"/>
      <c r="V53" s="281">
        <f>S53</f>
        <v>10.82</v>
      </c>
      <c r="W53" s="282"/>
      <c r="X53" s="282"/>
      <c r="Y53" s="281">
        <f>S53</f>
        <v>10.82</v>
      </c>
      <c r="Z53" s="282"/>
      <c r="AA53" s="282"/>
      <c r="AB53" s="281">
        <f>P53</f>
        <v>9.89</v>
      </c>
      <c r="AC53" s="282"/>
      <c r="AD53" s="282"/>
      <c r="AE53" s="281">
        <f>AB53</f>
        <v>9.89</v>
      </c>
      <c r="AF53" s="282"/>
      <c r="AG53" s="282"/>
      <c r="AH53" s="281">
        <f>AE53</f>
        <v>9.89</v>
      </c>
      <c r="AI53" s="282"/>
      <c r="AJ53" s="282"/>
      <c r="AK53" s="281">
        <f>AH53</f>
        <v>9.89</v>
      </c>
      <c r="AL53" s="282"/>
      <c r="AM53" s="282"/>
      <c r="AN53" s="281">
        <f>AK53</f>
        <v>9.89</v>
      </c>
      <c r="AO53" s="282"/>
      <c r="AP53" s="282"/>
      <c r="AQ53" s="281">
        <f>AN53</f>
        <v>9.89</v>
      </c>
      <c r="AR53" s="282"/>
      <c r="AS53" s="282"/>
      <c r="AT53" s="281"/>
      <c r="AU53" s="282"/>
      <c r="AV53" s="283"/>
      <c r="AX53" s="20" t="s">
        <v>100</v>
      </c>
    </row>
    <row r="54" spans="1:50" ht="17.25" customHeight="1">
      <c r="A54" s="369" t="s">
        <v>33</v>
      </c>
      <c r="B54" s="352"/>
      <c r="C54" s="352"/>
      <c r="D54" s="352"/>
      <c r="E54" s="360"/>
      <c r="F54" s="360"/>
      <c r="G54" s="352" t="s">
        <v>62</v>
      </c>
      <c r="H54" s="360"/>
      <c r="I54" s="360"/>
      <c r="J54" s="287">
        <f>J35*J53</f>
        <v>0</v>
      </c>
      <c r="K54" s="288"/>
      <c r="L54" s="288"/>
      <c r="M54" s="287">
        <f>M35*M53</f>
        <v>0</v>
      </c>
      <c r="N54" s="288"/>
      <c r="O54" s="288"/>
      <c r="P54" s="287">
        <f>P35*P53</f>
        <v>0</v>
      </c>
      <c r="Q54" s="288"/>
      <c r="R54" s="288"/>
      <c r="S54" s="287">
        <f>S35*S53</f>
        <v>0</v>
      </c>
      <c r="T54" s="288"/>
      <c r="U54" s="288"/>
      <c r="V54" s="287">
        <f>V35*V53</f>
        <v>0</v>
      </c>
      <c r="W54" s="288"/>
      <c r="X54" s="288"/>
      <c r="Y54" s="287">
        <f>Y35*Y53</f>
        <v>0</v>
      </c>
      <c r="Z54" s="288"/>
      <c r="AA54" s="288"/>
      <c r="AB54" s="287">
        <f>AB35*AB53</f>
        <v>0</v>
      </c>
      <c r="AC54" s="288"/>
      <c r="AD54" s="288"/>
      <c r="AE54" s="287">
        <f>AE35*AE53</f>
        <v>0</v>
      </c>
      <c r="AF54" s="288"/>
      <c r="AG54" s="288"/>
      <c r="AH54" s="287">
        <f>AH35*AH53</f>
        <v>0</v>
      </c>
      <c r="AI54" s="288"/>
      <c r="AJ54" s="288"/>
      <c r="AK54" s="287">
        <f>AK35*AK53</f>
        <v>0</v>
      </c>
      <c r="AL54" s="288"/>
      <c r="AM54" s="288"/>
      <c r="AN54" s="287">
        <f>AN35*AN53</f>
        <v>0</v>
      </c>
      <c r="AO54" s="288"/>
      <c r="AP54" s="288"/>
      <c r="AQ54" s="287">
        <f>AQ35*AQ53</f>
        <v>0</v>
      </c>
      <c r="AR54" s="288"/>
      <c r="AS54" s="288"/>
      <c r="AT54" s="281">
        <f>SUM(J54:AS54)</f>
        <v>0</v>
      </c>
      <c r="AU54" s="282"/>
      <c r="AV54" s="283"/>
    </row>
    <row r="55" spans="1:50" ht="17.25" customHeight="1" thickBot="1">
      <c r="A55" s="364" t="s">
        <v>34</v>
      </c>
      <c r="B55" s="365"/>
      <c r="C55" s="365"/>
      <c r="D55" s="365"/>
      <c r="E55" s="366"/>
      <c r="F55" s="366"/>
      <c r="G55" s="365" t="s">
        <v>63</v>
      </c>
      <c r="H55" s="366"/>
      <c r="I55" s="366"/>
      <c r="J55" s="289">
        <f>IFERROR(J52-J54,"")</f>
        <v>0</v>
      </c>
      <c r="K55" s="290"/>
      <c r="L55" s="290"/>
      <c r="M55" s="289">
        <f t="shared" ref="M55" si="31">IFERROR(M52-M54,"")</f>
        <v>0</v>
      </c>
      <c r="N55" s="290"/>
      <c r="O55" s="290"/>
      <c r="P55" s="289">
        <f t="shared" ref="P55" si="32">IFERROR(P52-P54,"")</f>
        <v>0</v>
      </c>
      <c r="Q55" s="290"/>
      <c r="R55" s="290"/>
      <c r="S55" s="289">
        <f t="shared" ref="S55" si="33">IFERROR(S52-S54,"")</f>
        <v>0</v>
      </c>
      <c r="T55" s="290"/>
      <c r="U55" s="290"/>
      <c r="V55" s="289">
        <f t="shared" ref="V55" si="34">IFERROR(V52-V54,"")</f>
        <v>0</v>
      </c>
      <c r="W55" s="290"/>
      <c r="X55" s="290"/>
      <c r="Y55" s="289">
        <f>IFERROR(Y52-Y54,"")</f>
        <v>0</v>
      </c>
      <c r="Z55" s="290"/>
      <c r="AA55" s="290"/>
      <c r="AB55" s="289">
        <f>IFERROR(AB52-AB54,"")</f>
        <v>0</v>
      </c>
      <c r="AC55" s="290"/>
      <c r="AD55" s="290"/>
      <c r="AE55" s="289">
        <f>IFERROR(AE52-AE54,"")</f>
        <v>0</v>
      </c>
      <c r="AF55" s="290"/>
      <c r="AG55" s="290"/>
      <c r="AH55" s="289">
        <f>IFERROR(AH52-AH54,"")</f>
        <v>0</v>
      </c>
      <c r="AI55" s="290"/>
      <c r="AJ55" s="290"/>
      <c r="AK55" s="289">
        <f>IFERROR(AK52-AK54,"")</f>
        <v>0</v>
      </c>
      <c r="AL55" s="290"/>
      <c r="AM55" s="290"/>
      <c r="AN55" s="289">
        <f>IFERROR(AN52-AN54,"")</f>
        <v>0</v>
      </c>
      <c r="AO55" s="290"/>
      <c r="AP55" s="290"/>
      <c r="AQ55" s="289">
        <f t="shared" ref="AQ55" si="35">IFERROR(AQ52-AQ54,"")</f>
        <v>0</v>
      </c>
      <c r="AR55" s="290"/>
      <c r="AS55" s="290"/>
      <c r="AT55" s="289">
        <f>SUM(J55:AS55)</f>
        <v>0</v>
      </c>
      <c r="AU55" s="290"/>
      <c r="AV55" s="353"/>
    </row>
    <row r="56" spans="1:50" ht="17.25" customHeight="1">
      <c r="A56" s="306" t="s">
        <v>21</v>
      </c>
      <c r="B56" s="307"/>
      <c r="C56" s="307"/>
      <c r="D56" s="307"/>
      <c r="E56" s="308"/>
      <c r="F56" s="308"/>
      <c r="G56" s="307" t="s">
        <v>47</v>
      </c>
      <c r="H56" s="308"/>
      <c r="I56" s="308"/>
      <c r="J56" s="284">
        <v>-3.81</v>
      </c>
      <c r="K56" s="285"/>
      <c r="L56" s="285"/>
      <c r="M56" s="284">
        <v>-3.81</v>
      </c>
      <c r="N56" s="285"/>
      <c r="O56" s="285"/>
      <c r="P56" s="284">
        <v>-10.039999999999999</v>
      </c>
      <c r="Q56" s="285"/>
      <c r="R56" s="285"/>
      <c r="S56" s="284">
        <v>-11.4</v>
      </c>
      <c r="T56" s="285"/>
      <c r="U56" s="285"/>
      <c r="V56" s="284">
        <v>-12.71</v>
      </c>
      <c r="W56" s="285"/>
      <c r="X56" s="285"/>
      <c r="Y56" s="284">
        <v>-10.08</v>
      </c>
      <c r="Z56" s="285"/>
      <c r="AA56" s="285"/>
      <c r="AB56" s="284">
        <v>-10.57</v>
      </c>
      <c r="AC56" s="285"/>
      <c r="AD56" s="285"/>
      <c r="AE56" s="284">
        <v>-10.98</v>
      </c>
      <c r="AF56" s="285"/>
      <c r="AG56" s="285"/>
      <c r="AH56" s="284">
        <v>-11.03</v>
      </c>
      <c r="AI56" s="285"/>
      <c r="AJ56" s="285"/>
      <c r="AK56" s="284">
        <v>-10.97</v>
      </c>
      <c r="AL56" s="285"/>
      <c r="AM56" s="285"/>
      <c r="AN56" s="284">
        <v>-10.99</v>
      </c>
      <c r="AO56" s="285"/>
      <c r="AP56" s="285"/>
      <c r="AQ56" s="284">
        <v>-11.3</v>
      </c>
      <c r="AR56" s="285"/>
      <c r="AS56" s="285"/>
      <c r="AT56" s="284"/>
      <c r="AU56" s="285"/>
      <c r="AV56" s="286"/>
    </row>
    <row r="57" spans="1:50" ht="17.25" customHeight="1">
      <c r="A57" s="369" t="s">
        <v>35</v>
      </c>
      <c r="B57" s="352"/>
      <c r="C57" s="352"/>
      <c r="D57" s="352"/>
      <c r="E57" s="360"/>
      <c r="F57" s="360"/>
      <c r="G57" s="352" t="s">
        <v>48</v>
      </c>
      <c r="H57" s="360"/>
      <c r="I57" s="360"/>
      <c r="J57" s="281">
        <f>J35*J56</f>
        <v>0</v>
      </c>
      <c r="K57" s="282"/>
      <c r="L57" s="282"/>
      <c r="M57" s="281">
        <f>M35*M56</f>
        <v>0</v>
      </c>
      <c r="N57" s="282"/>
      <c r="O57" s="282"/>
      <c r="P57" s="281">
        <f>P35*P56</f>
        <v>0</v>
      </c>
      <c r="Q57" s="282"/>
      <c r="R57" s="282"/>
      <c r="S57" s="281">
        <f>S35*S56</f>
        <v>0</v>
      </c>
      <c r="T57" s="282"/>
      <c r="U57" s="282"/>
      <c r="V57" s="281">
        <f>V35*V56</f>
        <v>0</v>
      </c>
      <c r="W57" s="282"/>
      <c r="X57" s="282"/>
      <c r="Y57" s="281">
        <f>Y35*Y56</f>
        <v>0</v>
      </c>
      <c r="Z57" s="282"/>
      <c r="AA57" s="282"/>
      <c r="AB57" s="281">
        <f>AB35*AB56</f>
        <v>0</v>
      </c>
      <c r="AC57" s="282"/>
      <c r="AD57" s="282"/>
      <c r="AE57" s="281">
        <f>AE35*AE56</f>
        <v>0</v>
      </c>
      <c r="AF57" s="282"/>
      <c r="AG57" s="282"/>
      <c r="AH57" s="281">
        <f>AH35*AH56</f>
        <v>0</v>
      </c>
      <c r="AI57" s="282"/>
      <c r="AJ57" s="282"/>
      <c r="AK57" s="281">
        <f>AK35*AK56</f>
        <v>0</v>
      </c>
      <c r="AL57" s="282"/>
      <c r="AM57" s="282"/>
      <c r="AN57" s="281">
        <f>AN35*AN56</f>
        <v>0</v>
      </c>
      <c r="AO57" s="282"/>
      <c r="AP57" s="282"/>
      <c r="AQ57" s="281">
        <f>AQ35*AQ56</f>
        <v>0</v>
      </c>
      <c r="AR57" s="282"/>
      <c r="AS57" s="282"/>
      <c r="AT57" s="281">
        <f>SUM(J57:AS57)</f>
        <v>0</v>
      </c>
      <c r="AU57" s="282"/>
      <c r="AV57" s="283"/>
    </row>
    <row r="58" spans="1:50" ht="17.25" customHeight="1">
      <c r="A58" s="369" t="s">
        <v>22</v>
      </c>
      <c r="B58" s="352"/>
      <c r="C58" s="352"/>
      <c r="D58" s="352"/>
      <c r="E58" s="360"/>
      <c r="F58" s="360"/>
      <c r="G58" s="352" t="s">
        <v>64</v>
      </c>
      <c r="H58" s="360"/>
      <c r="I58" s="360"/>
      <c r="J58" s="370">
        <v>-1.64</v>
      </c>
      <c r="K58" s="371"/>
      <c r="L58" s="372"/>
      <c r="M58" s="370">
        <v>-1.3</v>
      </c>
      <c r="N58" s="371"/>
      <c r="O58" s="372"/>
      <c r="P58" s="370">
        <v>-0.96</v>
      </c>
      <c r="Q58" s="371"/>
      <c r="R58" s="372"/>
      <c r="S58" s="370">
        <v>-0.74</v>
      </c>
      <c r="T58" s="371"/>
      <c r="U58" s="372"/>
      <c r="V58" s="281">
        <v>-0.34</v>
      </c>
      <c r="W58" s="282"/>
      <c r="X58" s="282"/>
      <c r="Y58" s="281">
        <v>7.0000000000000007E-2</v>
      </c>
      <c r="Z58" s="282"/>
      <c r="AA58" s="282"/>
      <c r="AB58" s="281">
        <v>0.59</v>
      </c>
      <c r="AC58" s="282"/>
      <c r="AD58" s="282"/>
      <c r="AE58" s="281">
        <v>1.05</v>
      </c>
      <c r="AF58" s="282"/>
      <c r="AG58" s="282"/>
      <c r="AH58" s="281">
        <v>1.59</v>
      </c>
      <c r="AI58" s="282"/>
      <c r="AJ58" s="282"/>
      <c r="AK58" s="281">
        <v>2.52</v>
      </c>
      <c r="AL58" s="282"/>
      <c r="AM58" s="282"/>
      <c r="AN58" s="281">
        <v>3.19</v>
      </c>
      <c r="AO58" s="282"/>
      <c r="AP58" s="282"/>
      <c r="AQ58" s="281">
        <v>3.19</v>
      </c>
      <c r="AR58" s="282"/>
      <c r="AS58" s="282"/>
      <c r="AT58" s="281"/>
      <c r="AU58" s="282"/>
      <c r="AV58" s="283"/>
    </row>
    <row r="59" spans="1:50" ht="17.25" customHeight="1">
      <c r="A59" s="369" t="s">
        <v>37</v>
      </c>
      <c r="B59" s="352"/>
      <c r="C59" s="352"/>
      <c r="D59" s="352"/>
      <c r="E59" s="360"/>
      <c r="F59" s="360"/>
      <c r="G59" s="352" t="s">
        <v>65</v>
      </c>
      <c r="H59" s="360"/>
      <c r="I59" s="360"/>
      <c r="J59" s="281">
        <f>J35*J58</f>
        <v>0</v>
      </c>
      <c r="K59" s="282"/>
      <c r="L59" s="282"/>
      <c r="M59" s="281">
        <f>M35*M58</f>
        <v>0</v>
      </c>
      <c r="N59" s="282"/>
      <c r="O59" s="282"/>
      <c r="P59" s="281">
        <f>P35*P58</f>
        <v>0</v>
      </c>
      <c r="Q59" s="282"/>
      <c r="R59" s="282"/>
      <c r="S59" s="281">
        <f>S35*S58</f>
        <v>0</v>
      </c>
      <c r="T59" s="282"/>
      <c r="U59" s="282"/>
      <c r="V59" s="281">
        <f>V35*V58</f>
        <v>0</v>
      </c>
      <c r="W59" s="282"/>
      <c r="X59" s="282"/>
      <c r="Y59" s="281">
        <f>Y35*Y58</f>
        <v>0</v>
      </c>
      <c r="Z59" s="282"/>
      <c r="AA59" s="282"/>
      <c r="AB59" s="281">
        <f>AB35*AB58</f>
        <v>0</v>
      </c>
      <c r="AC59" s="282"/>
      <c r="AD59" s="282"/>
      <c r="AE59" s="281">
        <f>AE35*AE58</f>
        <v>0</v>
      </c>
      <c r="AF59" s="282"/>
      <c r="AG59" s="282"/>
      <c r="AH59" s="281">
        <f>AH35*AH58</f>
        <v>0</v>
      </c>
      <c r="AI59" s="282"/>
      <c r="AJ59" s="282"/>
      <c r="AK59" s="281">
        <f>AK35*AK58</f>
        <v>0</v>
      </c>
      <c r="AL59" s="282"/>
      <c r="AM59" s="282"/>
      <c r="AN59" s="281">
        <f>AN35*AN58</f>
        <v>0</v>
      </c>
      <c r="AO59" s="282"/>
      <c r="AP59" s="282"/>
      <c r="AQ59" s="281">
        <f>AQ35*AQ58</f>
        <v>0</v>
      </c>
      <c r="AR59" s="282"/>
      <c r="AS59" s="282"/>
      <c r="AT59" s="281">
        <f>SUM(J59:AS59)</f>
        <v>0</v>
      </c>
      <c r="AU59" s="282"/>
      <c r="AV59" s="283"/>
    </row>
    <row r="60" spans="1:50" ht="17.25" customHeight="1" thickBot="1">
      <c r="A60" s="364" t="s">
        <v>57</v>
      </c>
      <c r="B60" s="365"/>
      <c r="C60" s="365"/>
      <c r="D60" s="365"/>
      <c r="E60" s="366"/>
      <c r="F60" s="366"/>
      <c r="G60" s="365" t="s">
        <v>66</v>
      </c>
      <c r="H60" s="366"/>
      <c r="I60" s="366"/>
      <c r="J60" s="289">
        <f>IFERROR(J57-J59,"")</f>
        <v>0</v>
      </c>
      <c r="K60" s="290"/>
      <c r="L60" s="290"/>
      <c r="M60" s="289">
        <f>IFERROR(M57-M59,"")</f>
        <v>0</v>
      </c>
      <c r="N60" s="290"/>
      <c r="O60" s="290"/>
      <c r="P60" s="289">
        <f>IFERROR(P57-P59,"")</f>
        <v>0</v>
      </c>
      <c r="Q60" s="290"/>
      <c r="R60" s="290"/>
      <c r="S60" s="289">
        <f>IFERROR(S57-S59,"")</f>
        <v>0</v>
      </c>
      <c r="T60" s="290"/>
      <c r="U60" s="290"/>
      <c r="V60" s="289">
        <f>IFERROR(V57-V59,"")</f>
        <v>0</v>
      </c>
      <c r="W60" s="290"/>
      <c r="X60" s="290"/>
      <c r="Y60" s="289">
        <f>IFERROR(Y57-Y59,"")</f>
        <v>0</v>
      </c>
      <c r="Z60" s="290"/>
      <c r="AA60" s="290"/>
      <c r="AB60" s="289">
        <f>IFERROR(AB57-AB59,"")</f>
        <v>0</v>
      </c>
      <c r="AC60" s="290"/>
      <c r="AD60" s="290"/>
      <c r="AE60" s="289">
        <f>IFERROR(AE57-AE59,"")</f>
        <v>0</v>
      </c>
      <c r="AF60" s="290"/>
      <c r="AG60" s="290"/>
      <c r="AH60" s="289">
        <f>IFERROR(AH57-AH59,"")</f>
        <v>0</v>
      </c>
      <c r="AI60" s="290"/>
      <c r="AJ60" s="290"/>
      <c r="AK60" s="289">
        <f>IFERROR(AK57-AK59,"")</f>
        <v>0</v>
      </c>
      <c r="AL60" s="290"/>
      <c r="AM60" s="290"/>
      <c r="AN60" s="289">
        <f>IFERROR(AN57-AN59,"")</f>
        <v>0</v>
      </c>
      <c r="AO60" s="290"/>
      <c r="AP60" s="290"/>
      <c r="AQ60" s="289">
        <f>IFERROR(AQ57-AQ59,"")</f>
        <v>0</v>
      </c>
      <c r="AR60" s="290"/>
      <c r="AS60" s="290"/>
      <c r="AT60" s="289">
        <f>SUM(J60:AS60)</f>
        <v>0</v>
      </c>
      <c r="AU60" s="290"/>
      <c r="AV60" s="353"/>
    </row>
    <row r="61" spans="1:50" ht="17.25" customHeight="1">
      <c r="A61" s="367" t="s">
        <v>39</v>
      </c>
      <c r="B61" s="367"/>
      <c r="C61" s="367"/>
      <c r="D61" s="367"/>
      <c r="E61" s="368"/>
      <c r="F61" s="368"/>
      <c r="G61" s="367" t="s">
        <v>67</v>
      </c>
      <c r="H61" s="368"/>
      <c r="I61" s="368"/>
      <c r="J61" s="362">
        <f>SUM(J50,J55,J60)</f>
        <v>0</v>
      </c>
      <c r="K61" s="363"/>
      <c r="L61" s="363"/>
      <c r="M61" s="362">
        <f>SUM(M50,M55,M60)</f>
        <v>0</v>
      </c>
      <c r="N61" s="363"/>
      <c r="O61" s="363"/>
      <c r="P61" s="362">
        <f>SUM(P50,P55,P60)</f>
        <v>0</v>
      </c>
      <c r="Q61" s="363"/>
      <c r="R61" s="363"/>
      <c r="S61" s="362">
        <f>SUM(S50,S55,S60)</f>
        <v>0</v>
      </c>
      <c r="T61" s="363"/>
      <c r="U61" s="363"/>
      <c r="V61" s="362">
        <f>SUM(V50,V55,V60)</f>
        <v>0</v>
      </c>
      <c r="W61" s="363"/>
      <c r="X61" s="363"/>
      <c r="Y61" s="362">
        <f>SUM(Y50,Y55,Y60)</f>
        <v>0</v>
      </c>
      <c r="Z61" s="363"/>
      <c r="AA61" s="363"/>
      <c r="AB61" s="362">
        <f>SUM(AB50,AB55,AB60)</f>
        <v>0</v>
      </c>
      <c r="AC61" s="363"/>
      <c r="AD61" s="363"/>
      <c r="AE61" s="362">
        <f>SUM(AE50,AE55,AE60)</f>
        <v>0</v>
      </c>
      <c r="AF61" s="363"/>
      <c r="AG61" s="363"/>
      <c r="AH61" s="362">
        <f>SUM(AH50,AH55,AH60)</f>
        <v>0</v>
      </c>
      <c r="AI61" s="363"/>
      <c r="AJ61" s="363"/>
      <c r="AK61" s="362">
        <f>SUM(AK50,AK55,AK60)</f>
        <v>0</v>
      </c>
      <c r="AL61" s="363"/>
      <c r="AM61" s="363"/>
      <c r="AN61" s="362">
        <f>SUM(AN50,AN55,AN60)</f>
        <v>0</v>
      </c>
      <c r="AO61" s="363"/>
      <c r="AP61" s="363"/>
      <c r="AQ61" s="362">
        <f>SUM(AQ50,AQ55,AQ60)</f>
        <v>0</v>
      </c>
      <c r="AR61" s="363"/>
      <c r="AS61" s="363"/>
      <c r="AT61" s="362">
        <f>SUM(J61:AS61)</f>
        <v>0</v>
      </c>
      <c r="AU61" s="363"/>
      <c r="AV61" s="363"/>
    </row>
    <row r="63" spans="1:50" s="40" customFormat="1" ht="17.25" customHeight="1">
      <c r="B63" s="273" t="s">
        <v>198</v>
      </c>
      <c r="C63" s="240"/>
      <c r="D63" s="240"/>
      <c r="E63" s="240"/>
      <c r="F63" s="240"/>
      <c r="G63" s="240"/>
      <c r="H63" s="240"/>
      <c r="I63" s="240"/>
      <c r="J63" s="240"/>
      <c r="K63" s="240"/>
      <c r="L63" s="240"/>
      <c r="M63" s="240"/>
      <c r="N63" s="240"/>
      <c r="O63" s="240"/>
      <c r="P63" s="240"/>
      <c r="Q63" s="240"/>
      <c r="R63" s="240"/>
      <c r="S63" s="240"/>
      <c r="T63" s="240"/>
      <c r="U63" s="240"/>
      <c r="V63" s="240"/>
      <c r="W63" s="240"/>
      <c r="X63" s="240"/>
    </row>
    <row r="64" spans="1:50" ht="17.25" customHeight="1">
      <c r="B64" s="297"/>
      <c r="C64" s="221"/>
      <c r="D64" s="221"/>
      <c r="E64" s="221"/>
      <c r="F64" s="221"/>
      <c r="G64" s="221"/>
      <c r="H64" s="221"/>
      <c r="I64" s="221"/>
      <c r="J64" s="221"/>
      <c r="K64" s="221"/>
      <c r="L64" s="221"/>
      <c r="M64" s="221"/>
      <c r="N64" s="221"/>
      <c r="O64" s="221"/>
      <c r="P64" s="221"/>
      <c r="Q64" s="221"/>
      <c r="R64" s="221"/>
      <c r="S64" s="221"/>
      <c r="T64" s="221"/>
      <c r="U64" s="221"/>
      <c r="V64" s="221"/>
      <c r="W64" s="221"/>
      <c r="X64" s="221"/>
    </row>
    <row r="65" spans="1:48" ht="17.25" customHeight="1">
      <c r="A65" s="326" t="s">
        <v>267</v>
      </c>
      <c r="B65" s="327"/>
      <c r="C65" s="327"/>
      <c r="D65" s="327"/>
      <c r="E65" s="327"/>
      <c r="F65" s="328"/>
      <c r="G65" s="326" t="s">
        <v>273</v>
      </c>
      <c r="H65" s="327"/>
      <c r="I65" s="327"/>
      <c r="J65" s="327"/>
      <c r="K65" s="327"/>
      <c r="L65" s="328"/>
      <c r="M65" s="326" t="s">
        <v>274</v>
      </c>
      <c r="N65" s="327"/>
      <c r="O65" s="327"/>
      <c r="P65" s="327"/>
      <c r="Q65" s="327"/>
      <c r="R65" s="328"/>
      <c r="S65" s="326" t="s">
        <v>275</v>
      </c>
      <c r="T65" s="327"/>
      <c r="U65" s="327"/>
      <c r="V65" s="327"/>
      <c r="W65" s="327"/>
      <c r="X65" s="328"/>
      <c r="Y65" s="333" t="s">
        <v>280</v>
      </c>
      <c r="Z65" s="334"/>
      <c r="AA65" s="334"/>
      <c r="AB65" s="334"/>
      <c r="AC65" s="334"/>
      <c r="AD65" s="334"/>
      <c r="AE65" s="334"/>
      <c r="AF65" s="334"/>
      <c r="AG65" s="334"/>
      <c r="AH65" s="334"/>
      <c r="AI65" s="334"/>
      <c r="AJ65" s="335"/>
      <c r="AK65" s="333" t="s">
        <v>281</v>
      </c>
      <c r="AL65" s="334"/>
      <c r="AM65" s="334"/>
      <c r="AN65" s="334"/>
      <c r="AO65" s="334"/>
      <c r="AP65" s="334"/>
      <c r="AQ65" s="334"/>
      <c r="AR65" s="334"/>
      <c r="AS65" s="334"/>
      <c r="AT65" s="334"/>
      <c r="AU65" s="334"/>
      <c r="AV65" s="335"/>
    </row>
    <row r="66" spans="1:48" s="40" customFormat="1" ht="17.25" customHeight="1">
      <c r="A66" s="329"/>
      <c r="B66" s="330"/>
      <c r="C66" s="330"/>
      <c r="D66" s="330"/>
      <c r="E66" s="330"/>
      <c r="F66" s="331"/>
      <c r="G66" s="329"/>
      <c r="H66" s="330"/>
      <c r="I66" s="330"/>
      <c r="J66" s="330"/>
      <c r="K66" s="330"/>
      <c r="L66" s="331"/>
      <c r="M66" s="329"/>
      <c r="N66" s="330"/>
      <c r="O66" s="330"/>
      <c r="P66" s="330"/>
      <c r="Q66" s="330"/>
      <c r="R66" s="331"/>
      <c r="S66" s="329"/>
      <c r="T66" s="330"/>
      <c r="U66" s="330"/>
      <c r="V66" s="330"/>
      <c r="W66" s="330"/>
      <c r="X66" s="331"/>
      <c r="Y66" s="336"/>
      <c r="Z66" s="337"/>
      <c r="AA66" s="337"/>
      <c r="AB66" s="337"/>
      <c r="AC66" s="337"/>
      <c r="AD66" s="337"/>
      <c r="AE66" s="337"/>
      <c r="AF66" s="337"/>
      <c r="AG66" s="337"/>
      <c r="AH66" s="337"/>
      <c r="AI66" s="337"/>
      <c r="AJ66" s="338"/>
      <c r="AK66" s="336"/>
      <c r="AL66" s="337"/>
      <c r="AM66" s="337"/>
      <c r="AN66" s="337"/>
      <c r="AO66" s="337"/>
      <c r="AP66" s="337"/>
      <c r="AQ66" s="337"/>
      <c r="AR66" s="337"/>
      <c r="AS66" s="337"/>
      <c r="AT66" s="337"/>
      <c r="AU66" s="337"/>
      <c r="AV66" s="338"/>
    </row>
    <row r="67" spans="1:48" s="40" customFormat="1" ht="17.25" customHeight="1">
      <c r="A67" s="329"/>
      <c r="B67" s="330"/>
      <c r="C67" s="330"/>
      <c r="D67" s="330"/>
      <c r="E67" s="330"/>
      <c r="F67" s="331"/>
      <c r="G67" s="329"/>
      <c r="H67" s="330"/>
      <c r="I67" s="330"/>
      <c r="J67" s="330"/>
      <c r="K67" s="330"/>
      <c r="L67" s="331"/>
      <c r="M67" s="329"/>
      <c r="N67" s="330"/>
      <c r="O67" s="330"/>
      <c r="P67" s="330"/>
      <c r="Q67" s="330"/>
      <c r="R67" s="331"/>
      <c r="S67" s="329"/>
      <c r="T67" s="330"/>
      <c r="U67" s="330"/>
      <c r="V67" s="330"/>
      <c r="W67" s="330"/>
      <c r="X67" s="331"/>
      <c r="Y67" s="339" t="s">
        <v>276</v>
      </c>
      <c r="Z67" s="340"/>
      <c r="AA67" s="340"/>
      <c r="AB67" s="340"/>
      <c r="AC67" s="340"/>
      <c r="AD67" s="340"/>
      <c r="AE67" s="340"/>
      <c r="AF67" s="340"/>
      <c r="AG67" s="340"/>
      <c r="AH67" s="340"/>
      <c r="AI67" s="340"/>
      <c r="AJ67" s="341"/>
      <c r="AK67" s="339" t="s">
        <v>282</v>
      </c>
      <c r="AL67" s="340"/>
      <c r="AM67" s="340"/>
      <c r="AN67" s="340"/>
      <c r="AO67" s="340"/>
      <c r="AP67" s="340"/>
      <c r="AQ67" s="340"/>
      <c r="AR67" s="340"/>
      <c r="AS67" s="340"/>
      <c r="AT67" s="340"/>
      <c r="AU67" s="340"/>
      <c r="AV67" s="341"/>
    </row>
    <row r="68" spans="1:48" ht="17.25" customHeight="1">
      <c r="A68" s="332"/>
      <c r="B68" s="330"/>
      <c r="C68" s="330"/>
      <c r="D68" s="330"/>
      <c r="E68" s="330"/>
      <c r="F68" s="331"/>
      <c r="G68" s="332"/>
      <c r="H68" s="330"/>
      <c r="I68" s="330"/>
      <c r="J68" s="330"/>
      <c r="K68" s="330"/>
      <c r="L68" s="331"/>
      <c r="M68" s="332"/>
      <c r="N68" s="330"/>
      <c r="O68" s="330"/>
      <c r="P68" s="330"/>
      <c r="Q68" s="330"/>
      <c r="R68" s="331"/>
      <c r="S68" s="332"/>
      <c r="T68" s="330"/>
      <c r="U68" s="330"/>
      <c r="V68" s="330"/>
      <c r="W68" s="330"/>
      <c r="X68" s="331"/>
      <c r="Y68" s="220"/>
      <c r="Z68" s="221"/>
      <c r="AA68" s="221"/>
      <c r="AB68" s="221"/>
      <c r="AC68" s="221"/>
      <c r="AD68" s="221"/>
      <c r="AE68" s="221"/>
      <c r="AF68" s="221"/>
      <c r="AG68" s="221"/>
      <c r="AH68" s="221"/>
      <c r="AI68" s="221"/>
      <c r="AJ68" s="222"/>
      <c r="AK68" s="342"/>
      <c r="AL68" s="340"/>
      <c r="AM68" s="340"/>
      <c r="AN68" s="340"/>
      <c r="AO68" s="340"/>
      <c r="AP68" s="340"/>
      <c r="AQ68" s="340"/>
      <c r="AR68" s="340"/>
      <c r="AS68" s="340"/>
      <c r="AT68" s="340"/>
      <c r="AU68" s="340"/>
      <c r="AV68" s="341"/>
    </row>
    <row r="69" spans="1:48" ht="17.25" customHeight="1">
      <c r="A69" s="332"/>
      <c r="B69" s="330"/>
      <c r="C69" s="330"/>
      <c r="D69" s="330"/>
      <c r="E69" s="330"/>
      <c r="F69" s="331"/>
      <c r="G69" s="332"/>
      <c r="H69" s="330"/>
      <c r="I69" s="330"/>
      <c r="J69" s="330"/>
      <c r="K69" s="330"/>
      <c r="L69" s="331"/>
      <c r="M69" s="332"/>
      <c r="N69" s="330"/>
      <c r="O69" s="330"/>
      <c r="P69" s="330"/>
      <c r="Q69" s="330"/>
      <c r="R69" s="331"/>
      <c r="S69" s="332"/>
      <c r="T69" s="330"/>
      <c r="U69" s="330"/>
      <c r="V69" s="330"/>
      <c r="W69" s="330"/>
      <c r="X69" s="331"/>
      <c r="Y69" s="343" t="s">
        <v>277</v>
      </c>
      <c r="Z69" s="344"/>
      <c r="AA69" s="344"/>
      <c r="AB69" s="344"/>
      <c r="AC69" s="344"/>
      <c r="AD69" s="345"/>
      <c r="AE69" s="343" t="s">
        <v>278</v>
      </c>
      <c r="AF69" s="344"/>
      <c r="AG69" s="344"/>
      <c r="AH69" s="344"/>
      <c r="AI69" s="344"/>
      <c r="AJ69" s="345"/>
      <c r="AK69" s="346" t="s">
        <v>219</v>
      </c>
      <c r="AL69" s="347"/>
      <c r="AM69" s="347"/>
      <c r="AN69" s="347"/>
      <c r="AO69" s="347"/>
      <c r="AP69" s="347"/>
      <c r="AQ69" s="347"/>
      <c r="AR69" s="347"/>
      <c r="AS69" s="348"/>
      <c r="AT69" s="348"/>
      <c r="AU69" s="348"/>
      <c r="AV69" s="349"/>
    </row>
    <row r="70" spans="1:48" ht="17.25" customHeight="1">
      <c r="A70" s="385" t="s">
        <v>266</v>
      </c>
      <c r="B70" s="386"/>
      <c r="C70" s="386"/>
      <c r="D70" s="386"/>
      <c r="E70" s="386"/>
      <c r="F70" s="345"/>
      <c r="G70" s="385" t="s">
        <v>266</v>
      </c>
      <c r="H70" s="386"/>
      <c r="I70" s="386"/>
      <c r="J70" s="386"/>
      <c r="K70" s="386"/>
      <c r="L70" s="345"/>
      <c r="M70" s="385" t="s">
        <v>266</v>
      </c>
      <c r="N70" s="386"/>
      <c r="O70" s="386"/>
      <c r="P70" s="386"/>
      <c r="Q70" s="386"/>
      <c r="R70" s="345"/>
      <c r="S70" s="385" t="s">
        <v>266</v>
      </c>
      <c r="T70" s="386"/>
      <c r="U70" s="386"/>
      <c r="V70" s="386"/>
      <c r="W70" s="386"/>
      <c r="X70" s="345"/>
      <c r="Y70" s="385" t="s">
        <v>266</v>
      </c>
      <c r="Z70" s="386"/>
      <c r="AA70" s="386"/>
      <c r="AB70" s="386"/>
      <c r="AC70" s="386"/>
      <c r="AD70" s="345"/>
      <c r="AE70" s="385" t="s">
        <v>266</v>
      </c>
      <c r="AF70" s="386"/>
      <c r="AG70" s="386"/>
      <c r="AH70" s="386"/>
      <c r="AI70" s="386"/>
      <c r="AJ70" s="345"/>
      <c r="AK70" s="385" t="s">
        <v>266</v>
      </c>
      <c r="AL70" s="386"/>
      <c r="AM70" s="386"/>
      <c r="AN70" s="386"/>
      <c r="AO70" s="386"/>
      <c r="AP70" s="386"/>
      <c r="AQ70" s="344"/>
      <c r="AR70" s="344"/>
      <c r="AS70" s="344"/>
      <c r="AT70" s="344"/>
      <c r="AU70" s="344"/>
      <c r="AV70" s="345"/>
    </row>
    <row r="71" spans="1:48" ht="17.25" customHeight="1">
      <c r="A71" s="385" t="s">
        <v>265</v>
      </c>
      <c r="B71" s="386"/>
      <c r="C71" s="386"/>
      <c r="D71" s="386"/>
      <c r="E71" s="386"/>
      <c r="F71" s="345"/>
      <c r="G71" s="385" t="s">
        <v>268</v>
      </c>
      <c r="H71" s="386"/>
      <c r="I71" s="386"/>
      <c r="J71" s="386"/>
      <c r="K71" s="386"/>
      <c r="L71" s="345"/>
      <c r="M71" s="385" t="s">
        <v>269</v>
      </c>
      <c r="N71" s="386"/>
      <c r="O71" s="386"/>
      <c r="P71" s="386"/>
      <c r="Q71" s="386"/>
      <c r="R71" s="345"/>
      <c r="S71" s="385" t="s">
        <v>270</v>
      </c>
      <c r="T71" s="386"/>
      <c r="U71" s="386"/>
      <c r="V71" s="386"/>
      <c r="W71" s="386"/>
      <c r="X71" s="345"/>
      <c r="Y71" s="385" t="s">
        <v>271</v>
      </c>
      <c r="Z71" s="386"/>
      <c r="AA71" s="386"/>
      <c r="AB71" s="386"/>
      <c r="AC71" s="386"/>
      <c r="AD71" s="345"/>
      <c r="AE71" s="385" t="s">
        <v>272</v>
      </c>
      <c r="AF71" s="386"/>
      <c r="AG71" s="386"/>
      <c r="AH71" s="386"/>
      <c r="AI71" s="386"/>
      <c r="AJ71" s="345"/>
      <c r="AK71" s="385" t="s">
        <v>279</v>
      </c>
      <c r="AL71" s="386"/>
      <c r="AM71" s="386"/>
      <c r="AN71" s="386"/>
      <c r="AO71" s="386"/>
      <c r="AP71" s="386"/>
      <c r="AQ71" s="386"/>
      <c r="AR71" s="386"/>
      <c r="AS71" s="386"/>
      <c r="AT71" s="386"/>
      <c r="AU71" s="386"/>
      <c r="AV71" s="345"/>
    </row>
    <row r="72" spans="1:48" ht="17.25" customHeight="1">
      <c r="A72" s="144"/>
      <c r="B72" s="145"/>
      <c r="C72" s="145"/>
      <c r="D72" s="145"/>
      <c r="E72" s="145"/>
      <c r="F72" s="146"/>
      <c r="G72" s="387" t="s">
        <v>285</v>
      </c>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2"/>
    </row>
    <row r="73" spans="1:48" s="40" customFormat="1" ht="17.25" customHeight="1">
      <c r="A73" s="388">
        <f>AT61</f>
        <v>0</v>
      </c>
      <c r="B73" s="389"/>
      <c r="C73" s="389"/>
      <c r="D73" s="389"/>
      <c r="E73" s="389"/>
      <c r="F73" s="390"/>
      <c r="G73" s="247"/>
      <c r="H73" s="248"/>
      <c r="I73" s="248"/>
      <c r="J73" s="248"/>
      <c r="K73" s="248"/>
      <c r="L73" s="249"/>
      <c r="M73" s="247"/>
      <c r="N73" s="248"/>
      <c r="O73" s="248"/>
      <c r="P73" s="248"/>
      <c r="Q73" s="248"/>
      <c r="R73" s="249"/>
      <c r="S73" s="247"/>
      <c r="T73" s="248"/>
      <c r="U73" s="248"/>
      <c r="V73" s="248"/>
      <c r="W73" s="248"/>
      <c r="X73" s="249"/>
      <c r="Y73" s="247"/>
      <c r="Z73" s="248"/>
      <c r="AA73" s="248"/>
      <c r="AB73" s="248"/>
      <c r="AC73" s="248"/>
      <c r="AD73" s="249"/>
      <c r="AE73" s="247"/>
      <c r="AF73" s="248"/>
      <c r="AG73" s="248"/>
      <c r="AH73" s="248"/>
      <c r="AI73" s="248"/>
      <c r="AJ73" s="249"/>
      <c r="AK73" s="266" t="str">
        <f>IF(AK69="該当",ROUNDDOWN(A73/2,0),"")</f>
        <v/>
      </c>
      <c r="AL73" s="267"/>
      <c r="AM73" s="267"/>
      <c r="AN73" s="267"/>
      <c r="AO73" s="267"/>
      <c r="AP73" s="267"/>
      <c r="AQ73" s="235"/>
      <c r="AR73" s="235"/>
      <c r="AS73" s="235"/>
      <c r="AT73" s="235"/>
      <c r="AU73" s="235"/>
      <c r="AV73" s="254"/>
    </row>
    <row r="74" spans="1:48" ht="17.25" customHeight="1">
      <c r="A74" s="391"/>
      <c r="B74" s="392"/>
      <c r="C74" s="392"/>
      <c r="D74" s="392"/>
      <c r="E74" s="392"/>
      <c r="F74" s="393"/>
      <c r="G74" s="394"/>
      <c r="H74" s="395"/>
      <c r="I74" s="395"/>
      <c r="J74" s="395"/>
      <c r="K74" s="395"/>
      <c r="L74" s="396"/>
      <c r="M74" s="394"/>
      <c r="N74" s="395"/>
      <c r="O74" s="395"/>
      <c r="P74" s="395"/>
      <c r="Q74" s="395"/>
      <c r="R74" s="396"/>
      <c r="S74" s="394"/>
      <c r="T74" s="395"/>
      <c r="U74" s="395"/>
      <c r="V74" s="395"/>
      <c r="W74" s="395"/>
      <c r="X74" s="396"/>
      <c r="Y74" s="394"/>
      <c r="Z74" s="395"/>
      <c r="AA74" s="395"/>
      <c r="AB74" s="395"/>
      <c r="AC74" s="395"/>
      <c r="AD74" s="396"/>
      <c r="AE74" s="394"/>
      <c r="AF74" s="395"/>
      <c r="AG74" s="395"/>
      <c r="AH74" s="395"/>
      <c r="AI74" s="395"/>
      <c r="AJ74" s="396"/>
      <c r="AK74" s="397"/>
      <c r="AL74" s="398"/>
      <c r="AM74" s="398"/>
      <c r="AN74" s="398"/>
      <c r="AO74" s="398"/>
      <c r="AP74" s="398"/>
      <c r="AQ74" s="221"/>
      <c r="AR74" s="221"/>
      <c r="AS74" s="221"/>
      <c r="AT74" s="221"/>
      <c r="AU74" s="221"/>
      <c r="AV74" s="222"/>
    </row>
    <row r="75" spans="1:48" ht="17.25" customHeight="1">
      <c r="A75" s="143"/>
      <c r="B75" s="143"/>
      <c r="C75" s="143"/>
      <c r="D75" s="143"/>
      <c r="E75" s="143"/>
      <c r="F75" s="143"/>
      <c r="G75" s="147"/>
      <c r="H75" s="147"/>
      <c r="I75" s="147"/>
      <c r="J75" s="147"/>
      <c r="K75" s="147"/>
      <c r="L75" s="147"/>
      <c r="M75" s="147"/>
      <c r="N75" s="147"/>
      <c r="O75" s="147"/>
      <c r="P75" s="147"/>
      <c r="Q75" s="147"/>
      <c r="R75" s="147"/>
      <c r="S75" s="147"/>
      <c r="T75" s="147"/>
      <c r="U75" s="147"/>
      <c r="V75" s="147"/>
      <c r="W75" s="147"/>
      <c r="X75" s="147"/>
      <c r="Y75" s="333" t="s">
        <v>283</v>
      </c>
      <c r="Z75" s="334"/>
      <c r="AA75" s="334"/>
      <c r="AB75" s="334"/>
      <c r="AC75" s="334"/>
      <c r="AD75" s="334"/>
      <c r="AE75" s="334"/>
      <c r="AF75" s="334"/>
      <c r="AG75" s="334"/>
      <c r="AH75" s="334"/>
      <c r="AI75" s="334"/>
      <c r="AJ75" s="335"/>
      <c r="AK75" s="266">
        <f>ROUNDDOWN(A73-SUM(G73:AV74),0)</f>
        <v>0</v>
      </c>
      <c r="AL75" s="267"/>
      <c r="AM75" s="267"/>
      <c r="AN75" s="267"/>
      <c r="AO75" s="267"/>
      <c r="AP75" s="267"/>
      <c r="AQ75" s="235"/>
      <c r="AR75" s="235"/>
      <c r="AS75" s="235"/>
      <c r="AT75" s="235"/>
      <c r="AU75" s="235"/>
      <c r="AV75" s="254"/>
    </row>
    <row r="76" spans="1:48" ht="17.25" customHeight="1">
      <c r="A76" s="143"/>
      <c r="B76" s="143"/>
      <c r="C76" s="143"/>
      <c r="D76" s="143"/>
      <c r="E76" s="143"/>
      <c r="F76" s="143"/>
      <c r="G76" s="147"/>
      <c r="H76" s="147"/>
      <c r="I76" s="147"/>
      <c r="J76" s="147"/>
      <c r="K76" s="147"/>
      <c r="L76" s="147"/>
      <c r="M76" s="147"/>
      <c r="N76" s="147"/>
      <c r="O76" s="147"/>
      <c r="P76" s="147"/>
      <c r="Q76" s="147"/>
      <c r="R76" s="147"/>
      <c r="S76" s="147"/>
      <c r="T76" s="147"/>
      <c r="U76" s="147"/>
      <c r="V76" s="147"/>
      <c r="W76" s="147"/>
      <c r="X76" s="147"/>
      <c r="Y76" s="385" t="s">
        <v>287</v>
      </c>
      <c r="Z76" s="386"/>
      <c r="AA76" s="386"/>
      <c r="AB76" s="386"/>
      <c r="AC76" s="386"/>
      <c r="AD76" s="386"/>
      <c r="AE76" s="386"/>
      <c r="AF76" s="386"/>
      <c r="AG76" s="386"/>
      <c r="AH76" s="386"/>
      <c r="AI76" s="386"/>
      <c r="AJ76" s="345"/>
      <c r="AK76" s="399"/>
      <c r="AL76" s="400"/>
      <c r="AM76" s="400"/>
      <c r="AN76" s="400"/>
      <c r="AO76" s="400"/>
      <c r="AP76" s="400"/>
      <c r="AQ76" s="340"/>
      <c r="AR76" s="340"/>
      <c r="AS76" s="340"/>
      <c r="AT76" s="340"/>
      <c r="AU76" s="340"/>
      <c r="AV76" s="341"/>
    </row>
    <row r="77" spans="1:48" ht="17.25" customHeight="1">
      <c r="A77" s="143"/>
      <c r="B77" s="143"/>
      <c r="C77" s="143"/>
      <c r="D77" s="143"/>
      <c r="E77" s="143"/>
      <c r="F77" s="143"/>
      <c r="G77" s="147"/>
      <c r="H77" s="147"/>
      <c r="I77" s="147"/>
      <c r="J77" s="147"/>
      <c r="K77" s="147"/>
      <c r="L77" s="147"/>
      <c r="M77" s="147"/>
      <c r="N77" s="147"/>
      <c r="O77" s="147"/>
      <c r="P77" s="147"/>
      <c r="Q77" s="147"/>
      <c r="R77" s="147"/>
      <c r="S77" s="147"/>
      <c r="T77" s="147"/>
      <c r="U77" s="147"/>
      <c r="V77" s="147"/>
      <c r="W77" s="147"/>
      <c r="X77" s="147"/>
      <c r="Y77" s="401" t="s">
        <v>284</v>
      </c>
      <c r="Z77" s="319"/>
      <c r="AA77" s="319"/>
      <c r="AB77" s="319"/>
      <c r="AC77" s="319"/>
      <c r="AD77" s="319"/>
      <c r="AE77" s="319"/>
      <c r="AF77" s="319"/>
      <c r="AG77" s="319"/>
      <c r="AH77" s="319"/>
      <c r="AI77" s="319"/>
      <c r="AJ77" s="320"/>
      <c r="AK77" s="397"/>
      <c r="AL77" s="398"/>
      <c r="AM77" s="398"/>
      <c r="AN77" s="398"/>
      <c r="AO77" s="398"/>
      <c r="AP77" s="398"/>
      <c r="AQ77" s="221"/>
      <c r="AR77" s="221"/>
      <c r="AS77" s="221"/>
      <c r="AT77" s="221"/>
      <c r="AU77" s="221"/>
      <c r="AV77" s="222"/>
    </row>
  </sheetData>
  <mergeCells count="526">
    <mergeCell ref="G72:AV72"/>
    <mergeCell ref="A73:F74"/>
    <mergeCell ref="G73:L74"/>
    <mergeCell ref="M73:R74"/>
    <mergeCell ref="S73:X74"/>
    <mergeCell ref="Y73:AD74"/>
    <mergeCell ref="AE73:AJ74"/>
    <mergeCell ref="AK73:AV74"/>
    <mergeCell ref="Y75:AJ75"/>
    <mergeCell ref="AK75:AV77"/>
    <mergeCell ref="Y76:AJ76"/>
    <mergeCell ref="Y77:AJ77"/>
    <mergeCell ref="A70:F70"/>
    <mergeCell ref="G70:L70"/>
    <mergeCell ref="M70:R70"/>
    <mergeCell ref="S70:X70"/>
    <mergeCell ref="Y70:AD70"/>
    <mergeCell ref="AE70:AJ70"/>
    <mergeCell ref="AK70:AV70"/>
    <mergeCell ref="A71:F71"/>
    <mergeCell ref="G71:L71"/>
    <mergeCell ref="M71:R71"/>
    <mergeCell ref="S71:X71"/>
    <mergeCell ref="Y71:AD71"/>
    <mergeCell ref="AE71:AJ71"/>
    <mergeCell ref="AK71:AV71"/>
    <mergeCell ref="AN58:AP58"/>
    <mergeCell ref="AN59:AP59"/>
    <mergeCell ref="AN60:AP60"/>
    <mergeCell ref="AN61:AP61"/>
    <mergeCell ref="BR41:BT41"/>
    <mergeCell ref="AN41:AP41"/>
    <mergeCell ref="AN42:AP42"/>
    <mergeCell ref="AN43:AP43"/>
    <mergeCell ref="V4:AB5"/>
    <mergeCell ref="AC4:AV5"/>
    <mergeCell ref="AQ42:AS42"/>
    <mergeCell ref="AQ54:AS54"/>
    <mergeCell ref="AT54:AV54"/>
    <mergeCell ref="AQ55:AS55"/>
    <mergeCell ref="AT55:AV55"/>
    <mergeCell ref="AZ41:BB41"/>
    <mergeCell ref="BC41:BE41"/>
    <mergeCell ref="BF41:BH41"/>
    <mergeCell ref="AQ52:AS52"/>
    <mergeCell ref="AT52:AV52"/>
    <mergeCell ref="BC42:BE42"/>
    <mergeCell ref="BF42:BH42"/>
    <mergeCell ref="AZ42:BB42"/>
    <mergeCell ref="AQ50:AS50"/>
    <mergeCell ref="BU41:BW41"/>
    <mergeCell ref="BX41:BZ41"/>
    <mergeCell ref="CA41:CC41"/>
    <mergeCell ref="CD41:CF41"/>
    <mergeCell ref="CG41:CI41"/>
    <mergeCell ref="BR42:BT42"/>
    <mergeCell ref="BU42:BW42"/>
    <mergeCell ref="BX42:BZ42"/>
    <mergeCell ref="CA42:CC42"/>
    <mergeCell ref="CD42:CF42"/>
    <mergeCell ref="CG42:CI42"/>
    <mergeCell ref="AH60:AJ60"/>
    <mergeCell ref="AH61:AJ61"/>
    <mergeCell ref="AK46:AM46"/>
    <mergeCell ref="AK47:AM47"/>
    <mergeCell ref="AK48:AM48"/>
    <mergeCell ref="AK49:AM49"/>
    <mergeCell ref="AK50:AM50"/>
    <mergeCell ref="AK51:AM51"/>
    <mergeCell ref="AK52:AM52"/>
    <mergeCell ref="AK53:AM53"/>
    <mergeCell ref="AK54:AM54"/>
    <mergeCell ref="AK55:AM55"/>
    <mergeCell ref="AK56:AM56"/>
    <mergeCell ref="AK57:AM57"/>
    <mergeCell ref="AK58:AM58"/>
    <mergeCell ref="AK59:AM59"/>
    <mergeCell ref="AK60:AM60"/>
    <mergeCell ref="AK61:AM61"/>
    <mergeCell ref="AH50:AJ50"/>
    <mergeCell ref="AH54:AJ54"/>
    <mergeCell ref="AH55:AJ55"/>
    <mergeCell ref="AH56:AJ56"/>
    <mergeCell ref="AH57:AJ57"/>
    <mergeCell ref="AE35:AG35"/>
    <mergeCell ref="AH35:AJ35"/>
    <mergeCell ref="AK35:AM35"/>
    <mergeCell ref="AN34:AP34"/>
    <mergeCell ref="AN35:AP35"/>
    <mergeCell ref="AB36:AD36"/>
    <mergeCell ref="AB37:AD37"/>
    <mergeCell ref="AB38:AD38"/>
    <mergeCell ref="AB39:AD39"/>
    <mergeCell ref="AH36:AJ36"/>
    <mergeCell ref="AH37:AJ37"/>
    <mergeCell ref="AH38:AJ38"/>
    <mergeCell ref="AH39:AJ39"/>
    <mergeCell ref="AN36:AP36"/>
    <mergeCell ref="AN37:AP37"/>
    <mergeCell ref="AN38:AP38"/>
    <mergeCell ref="AN39:AP39"/>
    <mergeCell ref="AE36:AG36"/>
    <mergeCell ref="AE37:AG37"/>
    <mergeCell ref="AE38:AG38"/>
    <mergeCell ref="AE39:AG39"/>
    <mergeCell ref="AK36:AM36"/>
    <mergeCell ref="AK37:AM37"/>
    <mergeCell ref="AK38:AM38"/>
    <mergeCell ref="Y36:AA36"/>
    <mergeCell ref="Y37:AA37"/>
    <mergeCell ref="Y38:AA38"/>
    <mergeCell ref="Y39:AA39"/>
    <mergeCell ref="Y40:AA40"/>
    <mergeCell ref="Y41:AA41"/>
    <mergeCell ref="Y42:AA42"/>
    <mergeCell ref="Y43:AA43"/>
    <mergeCell ref="Y44:AA44"/>
    <mergeCell ref="AT34:AV34"/>
    <mergeCell ref="A35:F35"/>
    <mergeCell ref="G35:I35"/>
    <mergeCell ref="J35:L35"/>
    <mergeCell ref="M35:O35"/>
    <mergeCell ref="P35:R35"/>
    <mergeCell ref="S35:U35"/>
    <mergeCell ref="V35:X35"/>
    <mergeCell ref="AQ35:AS35"/>
    <mergeCell ref="AT35:AV35"/>
    <mergeCell ref="J34:L34"/>
    <mergeCell ref="M34:O34"/>
    <mergeCell ref="P34:R34"/>
    <mergeCell ref="S34:U34"/>
    <mergeCell ref="V34:X34"/>
    <mergeCell ref="AQ34:AS34"/>
    <mergeCell ref="A34:F34"/>
    <mergeCell ref="Y34:AA34"/>
    <mergeCell ref="Y35:AA35"/>
    <mergeCell ref="AB34:AD34"/>
    <mergeCell ref="AE34:AG34"/>
    <mergeCell ref="AH34:AJ34"/>
    <mergeCell ref="AK34:AM34"/>
    <mergeCell ref="AB35:AD35"/>
    <mergeCell ref="AQ36:AS36"/>
    <mergeCell ref="AT36:AV44"/>
    <mergeCell ref="A38:F38"/>
    <mergeCell ref="J38:L38"/>
    <mergeCell ref="M38:O38"/>
    <mergeCell ref="P38:R38"/>
    <mergeCell ref="S38:U38"/>
    <mergeCell ref="V38:X38"/>
    <mergeCell ref="AQ38:AS38"/>
    <mergeCell ref="A39:F39"/>
    <mergeCell ref="A36:F36"/>
    <mergeCell ref="J36:L36"/>
    <mergeCell ref="M36:O36"/>
    <mergeCell ref="P36:R36"/>
    <mergeCell ref="S36:U36"/>
    <mergeCell ref="V36:X36"/>
    <mergeCell ref="V40:X40"/>
    <mergeCell ref="AQ40:AS40"/>
    <mergeCell ref="A42:F42"/>
    <mergeCell ref="J42:L42"/>
    <mergeCell ref="M42:O42"/>
    <mergeCell ref="P42:R42"/>
    <mergeCell ref="S42:U42"/>
    <mergeCell ref="V42:X42"/>
    <mergeCell ref="V44:X44"/>
    <mergeCell ref="AQ44:AS44"/>
    <mergeCell ref="A43:F43"/>
    <mergeCell ref="G43:I43"/>
    <mergeCell ref="J43:L43"/>
    <mergeCell ref="M43:O43"/>
    <mergeCell ref="P43:R43"/>
    <mergeCell ref="S43:U43"/>
    <mergeCell ref="V43:X43"/>
    <mergeCell ref="AQ43:AS43"/>
    <mergeCell ref="A44:F44"/>
    <mergeCell ref="G44:I44"/>
    <mergeCell ref="J44:L44"/>
    <mergeCell ref="M44:O44"/>
    <mergeCell ref="P44:R44"/>
    <mergeCell ref="S44:U44"/>
    <mergeCell ref="AB43:AD43"/>
    <mergeCell ref="AB44:AD44"/>
    <mergeCell ref="AE43:AG43"/>
    <mergeCell ref="AE44:AG44"/>
    <mergeCell ref="AH43:AJ43"/>
    <mergeCell ref="AH44:AJ44"/>
    <mergeCell ref="AK43:AM43"/>
    <mergeCell ref="AK44:AM44"/>
    <mergeCell ref="V46:X46"/>
    <mergeCell ref="AQ46:AS46"/>
    <mergeCell ref="AT46:AV46"/>
    <mergeCell ref="A47:F47"/>
    <mergeCell ref="G47:I47"/>
    <mergeCell ref="J47:L47"/>
    <mergeCell ref="M47:O47"/>
    <mergeCell ref="P47:R47"/>
    <mergeCell ref="S47:U47"/>
    <mergeCell ref="V47:X47"/>
    <mergeCell ref="A46:F46"/>
    <mergeCell ref="G46:I46"/>
    <mergeCell ref="J46:L46"/>
    <mergeCell ref="M46:O46"/>
    <mergeCell ref="P46:R46"/>
    <mergeCell ref="S46:U46"/>
    <mergeCell ref="AQ47:AS47"/>
    <mergeCell ref="AT47:AV47"/>
    <mergeCell ref="Y46:AA46"/>
    <mergeCell ref="Y47:AA47"/>
    <mergeCell ref="AH46:AJ46"/>
    <mergeCell ref="AH47:AJ47"/>
    <mergeCell ref="AB46:AD46"/>
    <mergeCell ref="AB47:AD47"/>
    <mergeCell ref="A48:F48"/>
    <mergeCell ref="G48:I48"/>
    <mergeCell ref="J48:L48"/>
    <mergeCell ref="M48:O48"/>
    <mergeCell ref="P48:R48"/>
    <mergeCell ref="S48:U48"/>
    <mergeCell ref="V48:X48"/>
    <mergeCell ref="AQ48:AS48"/>
    <mergeCell ref="AT48:AV48"/>
    <mergeCell ref="Y48:AA48"/>
    <mergeCell ref="AH48:AJ48"/>
    <mergeCell ref="AB48:AD48"/>
    <mergeCell ref="AN48:AP48"/>
    <mergeCell ref="AE48:AG48"/>
    <mergeCell ref="A49:F49"/>
    <mergeCell ref="G49:I49"/>
    <mergeCell ref="J49:L49"/>
    <mergeCell ref="M49:O49"/>
    <mergeCell ref="P49:R49"/>
    <mergeCell ref="S49:U49"/>
    <mergeCell ref="V49:X49"/>
    <mergeCell ref="AQ49:AS49"/>
    <mergeCell ref="AT49:AV49"/>
    <mergeCell ref="Y49:AA49"/>
    <mergeCell ref="AH49:AJ49"/>
    <mergeCell ref="AB49:AD49"/>
    <mergeCell ref="AN49:AP49"/>
    <mergeCell ref="AE49:AG49"/>
    <mergeCell ref="P51:R51"/>
    <mergeCell ref="S51:U51"/>
    <mergeCell ref="V51:X51"/>
    <mergeCell ref="A50:F50"/>
    <mergeCell ref="G50:I50"/>
    <mergeCell ref="J50:L50"/>
    <mergeCell ref="M50:O50"/>
    <mergeCell ref="P50:R50"/>
    <mergeCell ref="S50:U50"/>
    <mergeCell ref="Y50:AA50"/>
    <mergeCell ref="Y51:AA51"/>
    <mergeCell ref="AB51:AD51"/>
    <mergeCell ref="AE51:AG51"/>
    <mergeCell ref="AH51:AJ51"/>
    <mergeCell ref="AN51:AP51"/>
    <mergeCell ref="AB50:AD50"/>
    <mergeCell ref="A52:F52"/>
    <mergeCell ref="G52:I52"/>
    <mergeCell ref="J52:L52"/>
    <mergeCell ref="M52:O52"/>
    <mergeCell ref="P52:R52"/>
    <mergeCell ref="S52:U52"/>
    <mergeCell ref="V52:X52"/>
    <mergeCell ref="Y52:AA52"/>
    <mergeCell ref="AB52:AD52"/>
    <mergeCell ref="AE52:AG52"/>
    <mergeCell ref="AH52:AJ52"/>
    <mergeCell ref="AN52:AP52"/>
    <mergeCell ref="V50:X50"/>
    <mergeCell ref="A51:F51"/>
    <mergeCell ref="G51:I51"/>
    <mergeCell ref="J51:L51"/>
    <mergeCell ref="M51:O51"/>
    <mergeCell ref="A54:F54"/>
    <mergeCell ref="G54:I54"/>
    <mergeCell ref="J54:L54"/>
    <mergeCell ref="M54:O54"/>
    <mergeCell ref="P54:R54"/>
    <mergeCell ref="S54:U54"/>
    <mergeCell ref="V54:X54"/>
    <mergeCell ref="A53:F53"/>
    <mergeCell ref="G53:I53"/>
    <mergeCell ref="J53:L53"/>
    <mergeCell ref="M53:O53"/>
    <mergeCell ref="P53:R53"/>
    <mergeCell ref="S53:U53"/>
    <mergeCell ref="V53:X53"/>
    <mergeCell ref="J57:L57"/>
    <mergeCell ref="M57:O57"/>
    <mergeCell ref="P57:R57"/>
    <mergeCell ref="S57:U57"/>
    <mergeCell ref="V57:X57"/>
    <mergeCell ref="A55:F55"/>
    <mergeCell ref="G55:I55"/>
    <mergeCell ref="J55:L55"/>
    <mergeCell ref="M55:O55"/>
    <mergeCell ref="P55:R55"/>
    <mergeCell ref="S55:U55"/>
    <mergeCell ref="V55:X55"/>
    <mergeCell ref="M56:O56"/>
    <mergeCell ref="P56:R56"/>
    <mergeCell ref="S56:U56"/>
    <mergeCell ref="A57:F57"/>
    <mergeCell ref="G57:I57"/>
    <mergeCell ref="AT58:AV58"/>
    <mergeCell ref="A59:F59"/>
    <mergeCell ref="G59:I59"/>
    <mergeCell ref="J59:L59"/>
    <mergeCell ref="M59:O59"/>
    <mergeCell ref="P59:R59"/>
    <mergeCell ref="S59:U59"/>
    <mergeCell ref="V59:X59"/>
    <mergeCell ref="A58:F58"/>
    <mergeCell ref="G58:I58"/>
    <mergeCell ref="J58:L58"/>
    <mergeCell ref="M58:O58"/>
    <mergeCell ref="P58:R58"/>
    <mergeCell ref="S58:U58"/>
    <mergeCell ref="AQ59:AS59"/>
    <mergeCell ref="AT59:AV59"/>
    <mergeCell ref="V58:X58"/>
    <mergeCell ref="AQ58:AS58"/>
    <mergeCell ref="AE58:AG58"/>
    <mergeCell ref="AE59:AG59"/>
    <mergeCell ref="AH58:AJ58"/>
    <mergeCell ref="AH59:AJ59"/>
    <mergeCell ref="Y58:AA58"/>
    <mergeCell ref="Y59:AA59"/>
    <mergeCell ref="AT61:AV61"/>
    <mergeCell ref="A60:F60"/>
    <mergeCell ref="G60:I60"/>
    <mergeCell ref="J60:L60"/>
    <mergeCell ref="M60:O60"/>
    <mergeCell ref="P60:R60"/>
    <mergeCell ref="S60:U60"/>
    <mergeCell ref="V60:X60"/>
    <mergeCell ref="AQ60:AS60"/>
    <mergeCell ref="AT60:AV60"/>
    <mergeCell ref="A61:F61"/>
    <mergeCell ref="G61:I61"/>
    <mergeCell ref="J61:L61"/>
    <mergeCell ref="M61:O61"/>
    <mergeCell ref="P61:R61"/>
    <mergeCell ref="S61:U61"/>
    <mergeCell ref="V61:X61"/>
    <mergeCell ref="AQ61:AS61"/>
    <mergeCell ref="Y60:AA60"/>
    <mergeCell ref="Y61:AA61"/>
    <mergeCell ref="AB60:AD60"/>
    <mergeCell ref="AB61:AD61"/>
    <mergeCell ref="AE60:AG60"/>
    <mergeCell ref="AE61:AG61"/>
    <mergeCell ref="A40:F40"/>
    <mergeCell ref="G40:I40"/>
    <mergeCell ref="J40:L40"/>
    <mergeCell ref="M40:O40"/>
    <mergeCell ref="P40:R40"/>
    <mergeCell ref="S40:U40"/>
    <mergeCell ref="AB42:AD42"/>
    <mergeCell ref="V39:X39"/>
    <mergeCell ref="AQ39:AS39"/>
    <mergeCell ref="AE40:AG40"/>
    <mergeCell ref="AE41:AG41"/>
    <mergeCell ref="AE42:AG42"/>
    <mergeCell ref="AB40:AD40"/>
    <mergeCell ref="AH42:AJ42"/>
    <mergeCell ref="AB41:AD41"/>
    <mergeCell ref="AH40:AJ40"/>
    <mergeCell ref="AH41:AJ41"/>
    <mergeCell ref="AK39:AM39"/>
    <mergeCell ref="AK40:AM40"/>
    <mergeCell ref="AK41:AM41"/>
    <mergeCell ref="AK42:AM42"/>
    <mergeCell ref="AN40:AP40"/>
    <mergeCell ref="A37:F37"/>
    <mergeCell ref="J37:L37"/>
    <mergeCell ref="M37:O37"/>
    <mergeCell ref="P37:R37"/>
    <mergeCell ref="S37:U37"/>
    <mergeCell ref="V37:X37"/>
    <mergeCell ref="J39:L39"/>
    <mergeCell ref="M39:O39"/>
    <mergeCell ref="P39:R39"/>
    <mergeCell ref="S39:U39"/>
    <mergeCell ref="BO41:BQ41"/>
    <mergeCell ref="AT50:AV50"/>
    <mergeCell ref="AQ51:AS51"/>
    <mergeCell ref="AT51:AV51"/>
    <mergeCell ref="AN53:AP53"/>
    <mergeCell ref="AN46:AP46"/>
    <mergeCell ref="AN47:AP47"/>
    <mergeCell ref="AN50:AP50"/>
    <mergeCell ref="AN44:AP44"/>
    <mergeCell ref="BI42:BK42"/>
    <mergeCell ref="BL42:BN42"/>
    <mergeCell ref="BO42:BQ42"/>
    <mergeCell ref="AB55:AD55"/>
    <mergeCell ref="AE56:AG56"/>
    <mergeCell ref="AE57:AG57"/>
    <mergeCell ref="AE55:AG55"/>
    <mergeCell ref="AE54:AG54"/>
    <mergeCell ref="AQ37:AS37"/>
    <mergeCell ref="AQ41:AS41"/>
    <mergeCell ref="BI41:BK41"/>
    <mergeCell ref="BL41:BN41"/>
    <mergeCell ref="AE46:AG46"/>
    <mergeCell ref="AE47:AG47"/>
    <mergeCell ref="AE50:AG50"/>
    <mergeCell ref="AQ57:AS57"/>
    <mergeCell ref="AN54:AP54"/>
    <mergeCell ref="AN55:AP55"/>
    <mergeCell ref="AN56:AP56"/>
    <mergeCell ref="AN57:AP57"/>
    <mergeCell ref="A65:F69"/>
    <mergeCell ref="G65:L69"/>
    <mergeCell ref="M65:R69"/>
    <mergeCell ref="S65:X69"/>
    <mergeCell ref="Y65:AJ66"/>
    <mergeCell ref="AK65:AV66"/>
    <mergeCell ref="Y67:AJ68"/>
    <mergeCell ref="AK67:AV68"/>
    <mergeCell ref="Y69:AD69"/>
    <mergeCell ref="AE69:AJ69"/>
    <mergeCell ref="AK69:AV69"/>
    <mergeCell ref="A2:AV3"/>
    <mergeCell ref="A5:O6"/>
    <mergeCell ref="B7:O8"/>
    <mergeCell ref="B9:M10"/>
    <mergeCell ref="B11:M12"/>
    <mergeCell ref="B13:M14"/>
    <mergeCell ref="N9:AS10"/>
    <mergeCell ref="N11:AS12"/>
    <mergeCell ref="N13:X14"/>
    <mergeCell ref="Y13:AH14"/>
    <mergeCell ref="AI13:AS14"/>
    <mergeCell ref="B16:O17"/>
    <mergeCell ref="M19:Q20"/>
    <mergeCell ref="R19:U20"/>
    <mergeCell ref="B24:F25"/>
    <mergeCell ref="G24:L25"/>
    <mergeCell ref="M24:Q25"/>
    <mergeCell ref="R24:U25"/>
    <mergeCell ref="V24:X25"/>
    <mergeCell ref="Y24:Y25"/>
    <mergeCell ref="Y19:Y20"/>
    <mergeCell ref="V19:X20"/>
    <mergeCell ref="Z19:AB20"/>
    <mergeCell ref="AC19:AD20"/>
    <mergeCell ref="AE19:AL20"/>
    <mergeCell ref="AM19:AN20"/>
    <mergeCell ref="B63:X64"/>
    <mergeCell ref="B19:F20"/>
    <mergeCell ref="G19:L20"/>
    <mergeCell ref="Z24:AB25"/>
    <mergeCell ref="B31:F32"/>
    <mergeCell ref="G31:L32"/>
    <mergeCell ref="M31:Q32"/>
    <mergeCell ref="AB58:AD58"/>
    <mergeCell ref="AB59:AD59"/>
    <mergeCell ref="A41:F41"/>
    <mergeCell ref="M41:O41"/>
    <mergeCell ref="P41:R41"/>
    <mergeCell ref="S41:U41"/>
    <mergeCell ref="V41:X41"/>
    <mergeCell ref="J41:L41"/>
    <mergeCell ref="A56:F56"/>
    <mergeCell ref="G56:I56"/>
    <mergeCell ref="J56:L56"/>
    <mergeCell ref="AM24:AN25"/>
    <mergeCell ref="B26:F27"/>
    <mergeCell ref="AC24:AD25"/>
    <mergeCell ref="AE24:AL25"/>
    <mergeCell ref="AO21:AU22"/>
    <mergeCell ref="B21:F22"/>
    <mergeCell ref="G21:L22"/>
    <mergeCell ref="M21:Q22"/>
    <mergeCell ref="Y21:Y22"/>
    <mergeCell ref="Z21:AB22"/>
    <mergeCell ref="AC21:AD22"/>
    <mergeCell ref="AE21:AL22"/>
    <mergeCell ref="AM21:AN22"/>
    <mergeCell ref="R21:X22"/>
    <mergeCell ref="AO26:AU27"/>
    <mergeCell ref="B29:F30"/>
    <mergeCell ref="G29:L30"/>
    <mergeCell ref="M29:Q30"/>
    <mergeCell ref="R29:U30"/>
    <mergeCell ref="V29:X30"/>
    <mergeCell ref="Y29:Y30"/>
    <mergeCell ref="Z29:AB30"/>
    <mergeCell ref="AC29:AD30"/>
    <mergeCell ref="AE29:AL30"/>
    <mergeCell ref="AM29:AN30"/>
    <mergeCell ref="G26:L27"/>
    <mergeCell ref="M26:Q27"/>
    <mergeCell ref="R26:X27"/>
    <mergeCell ref="Y26:Y27"/>
    <mergeCell ref="Z26:AB27"/>
    <mergeCell ref="AC26:AD27"/>
    <mergeCell ref="AE26:AL27"/>
    <mergeCell ref="AM26:AN27"/>
    <mergeCell ref="AM31:AN32"/>
    <mergeCell ref="AO31:AU32"/>
    <mergeCell ref="R31:X32"/>
    <mergeCell ref="Y31:Y32"/>
    <mergeCell ref="Z31:AB32"/>
    <mergeCell ref="AC31:AD32"/>
    <mergeCell ref="AE31:AL32"/>
    <mergeCell ref="AT57:AV57"/>
    <mergeCell ref="V56:X56"/>
    <mergeCell ref="AQ56:AS56"/>
    <mergeCell ref="AT56:AV56"/>
    <mergeCell ref="AQ53:AS53"/>
    <mergeCell ref="AT53:AV53"/>
    <mergeCell ref="Y53:AA53"/>
    <mergeCell ref="AB53:AD53"/>
    <mergeCell ref="AE53:AG53"/>
    <mergeCell ref="AH53:AJ53"/>
    <mergeCell ref="Y56:AA56"/>
    <mergeCell ref="Y57:AA57"/>
    <mergeCell ref="AB56:AD56"/>
    <mergeCell ref="AB57:AD57"/>
    <mergeCell ref="Y54:AA54"/>
    <mergeCell ref="Y55:AA55"/>
    <mergeCell ref="AB54:AD54"/>
  </mergeCells>
  <phoneticPr fontId="18"/>
  <dataValidations count="2">
    <dataValidation type="list" allowBlank="1" showInputMessage="1" showErrorMessage="1" sqref="J36:AS36" xr:uid="{0FA130B1-A5C3-415C-AEE7-8092DC2311CC}">
      <formula1>"休止,復活,休止と復活"</formula1>
    </dataValidation>
    <dataValidation type="list" allowBlank="1" showInputMessage="1" showErrorMessage="1" sqref="AK69:AR69" xr:uid="{511FC11F-018B-405C-9A8E-FA32D96E2067}">
      <formula1>"該当,非該当"</formula1>
    </dataValidation>
  </dataValidations>
  <pageMargins left="0.11811023622047245" right="0.11811023622047245" top="0" bottom="0" header="0.31496062992125984" footer="0.31496062992125984"/>
  <pageSetup paperSize="9" scale="62" orientation="portrait" r:id="rId1"/>
  <colBreaks count="1" manualBreakCount="1">
    <brk id="48" min="1" max="46"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2DFAD-2BE3-4947-A302-E8C0B8BF0E05}">
  <dimension ref="A1:CI78"/>
  <sheetViews>
    <sheetView view="pageBreakPreview" zoomScale="55" zoomScaleNormal="70" zoomScaleSheetLayoutView="55" workbookViewId="0">
      <selection activeCell="AD6" sqref="AD6"/>
    </sheetView>
  </sheetViews>
  <sheetFormatPr defaultColWidth="3" defaultRowHeight="17.25" customHeight="1"/>
  <cols>
    <col min="1" max="16384" width="3" style="40"/>
  </cols>
  <sheetData>
    <row r="1" spans="1:48" ht="17.25" customHeight="1">
      <c r="AV1" s="511" t="s">
        <v>292</v>
      </c>
    </row>
    <row r="2" spans="1:48" ht="17.25" customHeight="1">
      <c r="A2" s="236" t="s">
        <v>205</v>
      </c>
      <c r="B2" s="236"/>
      <c r="C2" s="236"/>
      <c r="D2" s="236"/>
      <c r="E2" s="236"/>
      <c r="F2" s="236"/>
      <c r="G2" s="236"/>
      <c r="H2" s="236"/>
      <c r="I2" s="236"/>
      <c r="J2" s="236"/>
      <c r="K2" s="236"/>
      <c r="L2" s="236"/>
      <c r="M2" s="236"/>
      <c r="N2" s="236"/>
      <c r="O2" s="236"/>
      <c r="P2" s="236"/>
      <c r="Q2" s="236"/>
      <c r="R2" s="236"/>
      <c r="S2" s="236"/>
      <c r="T2" s="309"/>
      <c r="U2" s="309"/>
      <c r="V2" s="309"/>
      <c r="W2" s="309"/>
      <c r="X2" s="309"/>
      <c r="Y2" s="309"/>
      <c r="Z2" s="309"/>
      <c r="AA2" s="309"/>
      <c r="AB2" s="309"/>
      <c r="AC2" s="309"/>
      <c r="AD2" s="309"/>
      <c r="AE2" s="309"/>
      <c r="AF2" s="309"/>
      <c r="AG2" s="309"/>
      <c r="AH2" s="309"/>
      <c r="AI2" s="309"/>
      <c r="AJ2" s="309"/>
      <c r="AK2" s="309"/>
      <c r="AL2" s="309"/>
      <c r="AM2" s="309"/>
      <c r="AN2" s="309"/>
      <c r="AO2" s="309"/>
      <c r="AP2" s="309"/>
      <c r="AQ2" s="309"/>
      <c r="AR2" s="309"/>
      <c r="AS2" s="309"/>
      <c r="AT2" s="309"/>
      <c r="AU2" s="309"/>
      <c r="AV2" s="309"/>
    </row>
    <row r="3" spans="1:48" ht="17.25" customHeight="1">
      <c r="A3" s="236"/>
      <c r="B3" s="236"/>
      <c r="C3" s="236"/>
      <c r="D3" s="236"/>
      <c r="E3" s="236"/>
      <c r="F3" s="236"/>
      <c r="G3" s="236"/>
      <c r="H3" s="236"/>
      <c r="I3" s="236"/>
      <c r="J3" s="236"/>
      <c r="K3" s="236"/>
      <c r="L3" s="236"/>
      <c r="M3" s="236"/>
      <c r="N3" s="236"/>
      <c r="O3" s="236"/>
      <c r="P3" s="236"/>
      <c r="Q3" s="236"/>
      <c r="R3" s="236"/>
      <c r="S3" s="236"/>
      <c r="T3" s="309"/>
      <c r="U3" s="309"/>
      <c r="V3" s="309"/>
      <c r="W3" s="309"/>
      <c r="X3" s="309"/>
      <c r="Y3" s="309"/>
      <c r="Z3" s="309"/>
      <c r="AA3" s="309"/>
      <c r="AB3" s="309"/>
      <c r="AC3" s="309"/>
      <c r="AD3" s="309"/>
      <c r="AE3" s="309"/>
      <c r="AF3" s="309"/>
      <c r="AG3" s="309"/>
      <c r="AH3" s="309"/>
      <c r="AI3" s="309"/>
      <c r="AJ3" s="309"/>
      <c r="AK3" s="309"/>
      <c r="AL3" s="309"/>
      <c r="AM3" s="309"/>
      <c r="AN3" s="309"/>
      <c r="AO3" s="309"/>
      <c r="AP3" s="309"/>
      <c r="AQ3" s="309"/>
      <c r="AR3" s="309"/>
      <c r="AS3" s="309"/>
      <c r="AT3" s="309"/>
      <c r="AU3" s="309"/>
      <c r="AV3" s="309"/>
    </row>
    <row r="4" spans="1:48" ht="17.25" customHeight="1">
      <c r="V4" s="237" t="s">
        <v>212</v>
      </c>
      <c r="W4" s="237"/>
      <c r="X4" s="237"/>
      <c r="Y4" s="237"/>
      <c r="Z4" s="237"/>
      <c r="AA4" s="237"/>
      <c r="AB4" s="237"/>
      <c r="AC4" s="237" t="str">
        <f>IF(様式第１号!AN10="","",様式第１号!AN10)</f>
        <v/>
      </c>
      <c r="AD4" s="237"/>
      <c r="AE4" s="237"/>
      <c r="AF4" s="237"/>
      <c r="AG4" s="237"/>
      <c r="AH4" s="237"/>
      <c r="AI4" s="237"/>
      <c r="AJ4" s="237"/>
      <c r="AK4" s="237"/>
      <c r="AL4" s="237"/>
      <c r="AM4" s="237"/>
      <c r="AN4" s="237"/>
      <c r="AO4" s="237"/>
      <c r="AP4" s="237"/>
      <c r="AQ4" s="237"/>
      <c r="AR4" s="237"/>
      <c r="AS4" s="237"/>
      <c r="AT4" s="237"/>
      <c r="AU4" s="237"/>
      <c r="AV4" s="237"/>
    </row>
    <row r="5" spans="1:48" ht="17.25" customHeight="1">
      <c r="A5" s="236" t="s">
        <v>211</v>
      </c>
      <c r="B5" s="236"/>
      <c r="C5" s="236"/>
      <c r="D5" s="236"/>
      <c r="E5" s="236"/>
      <c r="F5" s="236"/>
      <c r="G5" s="236"/>
      <c r="H5" s="236"/>
      <c r="I5" s="236"/>
      <c r="J5" s="236"/>
      <c r="K5" s="236"/>
      <c r="L5" s="236"/>
      <c r="M5" s="236"/>
      <c r="N5" s="236"/>
      <c r="O5" s="236"/>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237"/>
    </row>
    <row r="6" spans="1:48" ht="17.25" customHeight="1">
      <c r="A6" s="236"/>
      <c r="B6" s="236"/>
      <c r="C6" s="236"/>
      <c r="D6" s="236"/>
      <c r="E6" s="236"/>
      <c r="F6" s="236"/>
      <c r="G6" s="236"/>
      <c r="H6" s="236"/>
      <c r="I6" s="236"/>
      <c r="J6" s="236"/>
      <c r="K6" s="236"/>
      <c r="L6" s="236"/>
      <c r="M6" s="236"/>
      <c r="N6" s="236"/>
      <c r="O6" s="236"/>
    </row>
    <row r="7" spans="1:48" ht="17.25" customHeight="1">
      <c r="A7" s="112"/>
      <c r="B7" s="236" t="s">
        <v>40</v>
      </c>
      <c r="C7" s="236"/>
      <c r="D7" s="236"/>
      <c r="E7" s="236"/>
      <c r="F7" s="236"/>
      <c r="G7" s="236"/>
      <c r="H7" s="236"/>
      <c r="I7" s="236"/>
      <c r="J7" s="236"/>
      <c r="K7" s="236"/>
      <c r="L7" s="236"/>
      <c r="M7" s="236"/>
      <c r="N7" s="236"/>
      <c r="O7" s="236"/>
    </row>
    <row r="8" spans="1:48" ht="17.25" customHeight="1">
      <c r="A8" s="112"/>
      <c r="B8" s="310"/>
      <c r="C8" s="310"/>
      <c r="D8" s="310"/>
      <c r="E8" s="310"/>
      <c r="F8" s="310"/>
      <c r="G8" s="310"/>
      <c r="H8" s="310"/>
      <c r="I8" s="310"/>
      <c r="J8" s="310"/>
      <c r="K8" s="310"/>
      <c r="L8" s="310"/>
      <c r="M8" s="310"/>
      <c r="N8" s="311"/>
      <c r="O8" s="311"/>
    </row>
    <row r="9" spans="1:48" ht="17.25" customHeight="1">
      <c r="B9" s="237" t="s">
        <v>0</v>
      </c>
      <c r="C9" s="238"/>
      <c r="D9" s="238"/>
      <c r="E9" s="238"/>
      <c r="F9" s="238"/>
      <c r="G9" s="238"/>
      <c r="H9" s="201"/>
      <c r="I9" s="201"/>
      <c r="J9" s="201"/>
      <c r="K9" s="201"/>
      <c r="L9" s="201"/>
      <c r="M9" s="201"/>
      <c r="N9" s="312"/>
      <c r="O9" s="312"/>
      <c r="P9" s="312"/>
      <c r="Q9" s="312"/>
      <c r="R9" s="312"/>
      <c r="S9" s="312"/>
      <c r="T9" s="312"/>
      <c r="U9" s="312"/>
      <c r="V9" s="312"/>
      <c r="W9" s="312"/>
      <c r="X9" s="312"/>
      <c r="Y9" s="312"/>
      <c r="Z9" s="312"/>
      <c r="AA9" s="312"/>
      <c r="AB9" s="312"/>
      <c r="AC9" s="312"/>
      <c r="AD9" s="201"/>
      <c r="AE9" s="201"/>
      <c r="AF9" s="201"/>
      <c r="AG9" s="201"/>
      <c r="AH9" s="201"/>
      <c r="AI9" s="201"/>
      <c r="AJ9" s="201"/>
      <c r="AK9" s="201"/>
      <c r="AL9" s="201"/>
      <c r="AM9" s="201"/>
      <c r="AN9" s="201"/>
      <c r="AO9" s="201"/>
      <c r="AP9" s="201"/>
      <c r="AQ9" s="201"/>
      <c r="AR9" s="201"/>
      <c r="AS9" s="201"/>
    </row>
    <row r="10" spans="1:48" ht="17.25" customHeight="1">
      <c r="B10" s="238"/>
      <c r="C10" s="238"/>
      <c r="D10" s="238"/>
      <c r="E10" s="238"/>
      <c r="F10" s="238"/>
      <c r="G10" s="238"/>
      <c r="H10" s="201"/>
      <c r="I10" s="201"/>
      <c r="J10" s="201"/>
      <c r="K10" s="201"/>
      <c r="L10" s="201"/>
      <c r="M10" s="201"/>
      <c r="N10" s="312"/>
      <c r="O10" s="312"/>
      <c r="P10" s="312"/>
      <c r="Q10" s="312"/>
      <c r="R10" s="312"/>
      <c r="S10" s="312"/>
      <c r="T10" s="312"/>
      <c r="U10" s="312"/>
      <c r="V10" s="312"/>
      <c r="W10" s="312"/>
      <c r="X10" s="312"/>
      <c r="Y10" s="312"/>
      <c r="Z10" s="312"/>
      <c r="AA10" s="312"/>
      <c r="AB10" s="312"/>
      <c r="AC10" s="312"/>
      <c r="AD10" s="201"/>
      <c r="AE10" s="201"/>
      <c r="AF10" s="201"/>
      <c r="AG10" s="201"/>
      <c r="AH10" s="201"/>
      <c r="AI10" s="201"/>
      <c r="AJ10" s="201"/>
      <c r="AK10" s="201"/>
      <c r="AL10" s="201"/>
      <c r="AM10" s="201"/>
      <c r="AN10" s="201"/>
      <c r="AO10" s="201"/>
      <c r="AP10" s="201"/>
      <c r="AQ10" s="201"/>
      <c r="AR10" s="201"/>
      <c r="AS10" s="201"/>
    </row>
    <row r="11" spans="1:48" ht="17.25" customHeight="1">
      <c r="B11" s="238" t="s">
        <v>41</v>
      </c>
      <c r="C11" s="238"/>
      <c r="D11" s="238"/>
      <c r="E11" s="238"/>
      <c r="F11" s="238"/>
      <c r="G11" s="238"/>
      <c r="H11" s="201"/>
      <c r="I11" s="201"/>
      <c r="J11" s="201"/>
      <c r="K11" s="201"/>
      <c r="L11" s="201"/>
      <c r="M11" s="201"/>
      <c r="N11" s="312"/>
      <c r="O11" s="312"/>
      <c r="P11" s="312"/>
      <c r="Q11" s="312"/>
      <c r="R11" s="312"/>
      <c r="S11" s="312"/>
      <c r="T11" s="312"/>
      <c r="U11" s="312"/>
      <c r="V11" s="312"/>
      <c r="W11" s="312"/>
      <c r="X11" s="312"/>
      <c r="Y11" s="312"/>
      <c r="Z11" s="312"/>
      <c r="AA11" s="312"/>
      <c r="AB11" s="312"/>
      <c r="AC11" s="312"/>
      <c r="AD11" s="201"/>
      <c r="AE11" s="201"/>
      <c r="AF11" s="201"/>
      <c r="AG11" s="201"/>
      <c r="AH11" s="201"/>
      <c r="AI11" s="201"/>
      <c r="AJ11" s="201"/>
      <c r="AK11" s="201"/>
      <c r="AL11" s="201"/>
      <c r="AM11" s="201"/>
      <c r="AN11" s="201"/>
      <c r="AO11" s="201"/>
      <c r="AP11" s="201"/>
      <c r="AQ11" s="201"/>
      <c r="AR11" s="201"/>
      <c r="AS11" s="201"/>
    </row>
    <row r="12" spans="1:48" ht="17.25" customHeight="1">
      <c r="B12" s="238"/>
      <c r="C12" s="238"/>
      <c r="D12" s="238"/>
      <c r="E12" s="238"/>
      <c r="F12" s="238"/>
      <c r="G12" s="238"/>
      <c r="H12" s="201"/>
      <c r="I12" s="201"/>
      <c r="J12" s="201"/>
      <c r="K12" s="201"/>
      <c r="L12" s="201"/>
      <c r="M12" s="201"/>
      <c r="N12" s="312"/>
      <c r="O12" s="312"/>
      <c r="P12" s="312"/>
      <c r="Q12" s="312"/>
      <c r="R12" s="312"/>
      <c r="S12" s="312"/>
      <c r="T12" s="312"/>
      <c r="U12" s="312"/>
      <c r="V12" s="312"/>
      <c r="W12" s="312"/>
      <c r="X12" s="312"/>
      <c r="Y12" s="312"/>
      <c r="Z12" s="312"/>
      <c r="AA12" s="312"/>
      <c r="AB12" s="312"/>
      <c r="AC12" s="312"/>
      <c r="AD12" s="201"/>
      <c r="AE12" s="201"/>
      <c r="AF12" s="201"/>
      <c r="AG12" s="201"/>
      <c r="AH12" s="201"/>
      <c r="AI12" s="201"/>
      <c r="AJ12" s="201"/>
      <c r="AK12" s="201"/>
      <c r="AL12" s="201"/>
      <c r="AM12" s="201"/>
      <c r="AN12" s="201"/>
      <c r="AO12" s="201"/>
      <c r="AP12" s="201"/>
      <c r="AQ12" s="201"/>
      <c r="AR12" s="201"/>
      <c r="AS12" s="201"/>
    </row>
    <row r="13" spans="1:48" ht="17.25" customHeight="1">
      <c r="B13" s="238" t="s">
        <v>42</v>
      </c>
      <c r="C13" s="238"/>
      <c r="D13" s="238"/>
      <c r="E13" s="238"/>
      <c r="F13" s="238"/>
      <c r="G13" s="238"/>
      <c r="H13" s="202"/>
      <c r="I13" s="202"/>
      <c r="J13" s="202"/>
      <c r="K13" s="202"/>
      <c r="L13" s="202"/>
      <c r="M13" s="202"/>
      <c r="N13" s="313"/>
      <c r="O13" s="314"/>
      <c r="P13" s="314"/>
      <c r="Q13" s="314"/>
      <c r="R13" s="314"/>
      <c r="S13" s="315"/>
      <c r="T13" s="315"/>
      <c r="U13" s="315"/>
      <c r="V13" s="315"/>
      <c r="W13" s="315"/>
      <c r="X13" s="316"/>
      <c r="Y13" s="237" t="s">
        <v>199</v>
      </c>
      <c r="Z13" s="238"/>
      <c r="AA13" s="238"/>
      <c r="AB13" s="238"/>
      <c r="AC13" s="238"/>
      <c r="AD13" s="238"/>
      <c r="AE13" s="238"/>
      <c r="AF13" s="238"/>
      <c r="AG13" s="238"/>
      <c r="AH13" s="238"/>
      <c r="AI13" s="255"/>
      <c r="AJ13" s="321"/>
      <c r="AK13" s="321"/>
      <c r="AL13" s="321"/>
      <c r="AM13" s="321"/>
      <c r="AN13" s="321"/>
      <c r="AO13" s="321"/>
      <c r="AP13" s="321"/>
      <c r="AQ13" s="321"/>
      <c r="AR13" s="321"/>
      <c r="AS13" s="322"/>
    </row>
    <row r="14" spans="1:48" ht="17.25" customHeight="1">
      <c r="B14" s="238"/>
      <c r="C14" s="238"/>
      <c r="D14" s="238"/>
      <c r="E14" s="238"/>
      <c r="F14" s="238"/>
      <c r="G14" s="238"/>
      <c r="H14" s="202"/>
      <c r="I14" s="202"/>
      <c r="J14" s="202"/>
      <c r="K14" s="202"/>
      <c r="L14" s="202"/>
      <c r="M14" s="202"/>
      <c r="N14" s="317"/>
      <c r="O14" s="318"/>
      <c r="P14" s="318"/>
      <c r="Q14" s="318"/>
      <c r="R14" s="318"/>
      <c r="S14" s="319"/>
      <c r="T14" s="319"/>
      <c r="U14" s="319"/>
      <c r="V14" s="319"/>
      <c r="W14" s="319"/>
      <c r="X14" s="320"/>
      <c r="Y14" s="238"/>
      <c r="Z14" s="238"/>
      <c r="AA14" s="238"/>
      <c r="AB14" s="238"/>
      <c r="AC14" s="238"/>
      <c r="AD14" s="238"/>
      <c r="AE14" s="238"/>
      <c r="AF14" s="238"/>
      <c r="AG14" s="238"/>
      <c r="AH14" s="238"/>
      <c r="AI14" s="323"/>
      <c r="AJ14" s="324"/>
      <c r="AK14" s="324"/>
      <c r="AL14" s="324"/>
      <c r="AM14" s="324"/>
      <c r="AN14" s="324"/>
      <c r="AO14" s="324"/>
      <c r="AP14" s="324"/>
      <c r="AQ14" s="324"/>
      <c r="AR14" s="324"/>
      <c r="AS14" s="325"/>
    </row>
    <row r="16" spans="1:48" ht="17.25" customHeight="1">
      <c r="B16" s="272" t="s">
        <v>13</v>
      </c>
      <c r="C16" s="273"/>
      <c r="D16" s="273"/>
      <c r="E16" s="273"/>
      <c r="F16" s="273"/>
      <c r="G16" s="273"/>
      <c r="H16" s="273"/>
      <c r="I16" s="273"/>
      <c r="J16" s="273"/>
      <c r="K16" s="273"/>
      <c r="L16" s="273"/>
      <c r="M16" s="273"/>
      <c r="N16" s="273"/>
      <c r="O16" s="273"/>
    </row>
    <row r="17" spans="2:48" ht="17.25" customHeight="1">
      <c r="B17" s="273"/>
      <c r="C17" s="273"/>
      <c r="D17" s="273"/>
      <c r="E17" s="273"/>
      <c r="F17" s="273"/>
      <c r="G17" s="273"/>
      <c r="H17" s="273"/>
      <c r="I17" s="273"/>
      <c r="J17" s="273"/>
      <c r="K17" s="273"/>
      <c r="L17" s="273"/>
      <c r="M17" s="273"/>
      <c r="N17" s="273"/>
      <c r="O17" s="273"/>
    </row>
    <row r="18" spans="2:48" ht="17.25" customHeight="1">
      <c r="B18" s="12" t="s">
        <v>102</v>
      </c>
      <c r="C18" s="12"/>
      <c r="D18" s="12"/>
      <c r="E18" s="12"/>
      <c r="F18" s="12"/>
      <c r="G18" s="12"/>
      <c r="H18" s="12"/>
      <c r="I18" s="12"/>
      <c r="J18" s="12"/>
      <c r="K18" s="12"/>
      <c r="L18" s="12"/>
      <c r="M18" s="12"/>
      <c r="N18" s="12"/>
    </row>
    <row r="19" spans="2:48" ht="17.25" customHeight="1">
      <c r="B19" s="291">
        <v>1111</v>
      </c>
      <c r="C19" s="292"/>
      <c r="D19" s="292"/>
      <c r="E19" s="292"/>
      <c r="F19" s="292"/>
      <c r="G19" s="272" t="s">
        <v>14</v>
      </c>
      <c r="H19" s="273"/>
      <c r="I19" s="293"/>
      <c r="J19" s="240"/>
      <c r="K19" s="240"/>
      <c r="L19" s="240"/>
      <c r="M19" s="294">
        <f>N13</f>
        <v>0</v>
      </c>
      <c r="N19" s="292"/>
      <c r="O19" s="292"/>
      <c r="P19" s="201"/>
      <c r="Q19" s="201"/>
      <c r="R19" s="272" t="s">
        <v>200</v>
      </c>
      <c r="S19" s="240"/>
      <c r="T19" s="240"/>
      <c r="U19" s="240"/>
      <c r="V19" s="272">
        <v>1.85</v>
      </c>
      <c r="W19" s="240"/>
      <c r="X19" s="240"/>
      <c r="Y19" s="275" t="s">
        <v>15</v>
      </c>
      <c r="Z19" s="291">
        <f>AI13/100</f>
        <v>0</v>
      </c>
      <c r="AA19" s="292"/>
      <c r="AB19" s="292"/>
      <c r="AC19" s="295" t="s">
        <v>16</v>
      </c>
      <c r="AD19" s="236"/>
      <c r="AE19" s="280">
        <f>B19*M19*(V19-Z19)</f>
        <v>0</v>
      </c>
      <c r="AF19" s="273"/>
      <c r="AG19" s="273"/>
      <c r="AH19" s="273"/>
      <c r="AI19" s="273"/>
      <c r="AJ19" s="273"/>
      <c r="AK19" s="240"/>
      <c r="AL19" s="240"/>
      <c r="AM19" s="272" t="s">
        <v>17</v>
      </c>
      <c r="AN19" s="273"/>
      <c r="AR19" s="12"/>
      <c r="AV19" s="12"/>
    </row>
    <row r="20" spans="2:48" ht="17.25" customHeight="1">
      <c r="B20" s="292"/>
      <c r="C20" s="292"/>
      <c r="D20" s="292"/>
      <c r="E20" s="292"/>
      <c r="F20" s="292"/>
      <c r="G20" s="273"/>
      <c r="H20" s="273"/>
      <c r="I20" s="293"/>
      <c r="J20" s="240"/>
      <c r="K20" s="240"/>
      <c r="L20" s="240"/>
      <c r="M20" s="292"/>
      <c r="N20" s="292"/>
      <c r="O20" s="292"/>
      <c r="P20" s="201"/>
      <c r="Q20" s="201"/>
      <c r="R20" s="240"/>
      <c r="S20" s="240"/>
      <c r="T20" s="240"/>
      <c r="U20" s="240"/>
      <c r="V20" s="240"/>
      <c r="W20" s="240"/>
      <c r="X20" s="240"/>
      <c r="Y20" s="240"/>
      <c r="Z20" s="292"/>
      <c r="AA20" s="292"/>
      <c r="AB20" s="292"/>
      <c r="AC20" s="296"/>
      <c r="AD20" s="236"/>
      <c r="AE20" s="273"/>
      <c r="AF20" s="273"/>
      <c r="AG20" s="273"/>
      <c r="AH20" s="273"/>
      <c r="AI20" s="273"/>
      <c r="AJ20" s="273"/>
      <c r="AK20" s="240"/>
      <c r="AL20" s="240"/>
      <c r="AM20" s="273"/>
      <c r="AN20" s="273"/>
      <c r="AO20" s="113"/>
      <c r="AP20" s="110"/>
      <c r="AQ20" s="110"/>
      <c r="AR20" s="12"/>
      <c r="AS20" s="108"/>
      <c r="AT20" s="109"/>
      <c r="AU20" s="109"/>
      <c r="AV20" s="12"/>
    </row>
    <row r="21" spans="2:48" ht="17.25" customHeight="1">
      <c r="B21" s="291">
        <f>B19</f>
        <v>1111</v>
      </c>
      <c r="C21" s="292"/>
      <c r="D21" s="292"/>
      <c r="E21" s="292"/>
      <c r="F21" s="292"/>
      <c r="G21" s="272" t="s">
        <v>14</v>
      </c>
      <c r="H21" s="273"/>
      <c r="I21" s="293"/>
      <c r="J21" s="240"/>
      <c r="K21" s="240"/>
      <c r="L21" s="240"/>
      <c r="M21" s="294">
        <f>N13</f>
        <v>0</v>
      </c>
      <c r="N21" s="292"/>
      <c r="O21" s="292"/>
      <c r="P21" s="201"/>
      <c r="Q21" s="201"/>
      <c r="R21" s="272" t="s">
        <v>201</v>
      </c>
      <c r="S21" s="240"/>
      <c r="T21" s="240"/>
      <c r="U21" s="240"/>
      <c r="V21" s="240"/>
      <c r="W21" s="240"/>
      <c r="X21" s="240"/>
      <c r="Y21" s="275"/>
      <c r="Z21" s="276"/>
      <c r="AA21" s="277"/>
      <c r="AB21" s="277"/>
      <c r="AC21" s="278" t="s">
        <v>202</v>
      </c>
      <c r="AD21" s="236"/>
      <c r="AE21" s="280">
        <f>B21*M21*1/2</f>
        <v>0</v>
      </c>
      <c r="AF21" s="273"/>
      <c r="AG21" s="273"/>
      <c r="AH21" s="273"/>
      <c r="AI21" s="273"/>
      <c r="AJ21" s="273"/>
      <c r="AK21" s="240"/>
      <c r="AL21" s="240"/>
      <c r="AM21" s="272" t="s">
        <v>17</v>
      </c>
      <c r="AN21" s="273"/>
      <c r="AO21" s="274" t="s">
        <v>69</v>
      </c>
      <c r="AP21" s="240"/>
      <c r="AQ21" s="240"/>
      <c r="AR21" s="240"/>
      <c r="AS21" s="240"/>
      <c r="AT21" s="240"/>
      <c r="AU21" s="240"/>
      <c r="AV21" s="12"/>
    </row>
    <row r="22" spans="2:48" ht="17.25" customHeight="1">
      <c r="B22" s="292"/>
      <c r="C22" s="292"/>
      <c r="D22" s="292"/>
      <c r="E22" s="292"/>
      <c r="F22" s="292"/>
      <c r="G22" s="273"/>
      <c r="H22" s="273"/>
      <c r="I22" s="293"/>
      <c r="J22" s="240"/>
      <c r="K22" s="240"/>
      <c r="L22" s="240"/>
      <c r="M22" s="292"/>
      <c r="N22" s="292"/>
      <c r="O22" s="292"/>
      <c r="P22" s="201"/>
      <c r="Q22" s="201"/>
      <c r="R22" s="240"/>
      <c r="S22" s="240"/>
      <c r="T22" s="240"/>
      <c r="U22" s="240"/>
      <c r="V22" s="240"/>
      <c r="W22" s="240"/>
      <c r="X22" s="240"/>
      <c r="Y22" s="240"/>
      <c r="Z22" s="277"/>
      <c r="AA22" s="277"/>
      <c r="AB22" s="277"/>
      <c r="AC22" s="279"/>
      <c r="AD22" s="236"/>
      <c r="AE22" s="273"/>
      <c r="AF22" s="273"/>
      <c r="AG22" s="273"/>
      <c r="AH22" s="273"/>
      <c r="AI22" s="273"/>
      <c r="AJ22" s="273"/>
      <c r="AK22" s="240"/>
      <c r="AL22" s="240"/>
      <c r="AM22" s="273"/>
      <c r="AN22" s="273"/>
      <c r="AO22" s="240"/>
      <c r="AP22" s="240"/>
      <c r="AQ22" s="240"/>
      <c r="AR22" s="240"/>
      <c r="AS22" s="240"/>
      <c r="AT22" s="240"/>
      <c r="AU22" s="240"/>
      <c r="AV22" s="12"/>
    </row>
    <row r="23" spans="2:48" ht="17.25" customHeight="1">
      <c r="B23" s="12" t="s">
        <v>103</v>
      </c>
      <c r="C23" s="12"/>
      <c r="D23" s="12"/>
      <c r="E23" s="12"/>
      <c r="F23" s="12"/>
      <c r="G23" s="12"/>
      <c r="H23" s="12"/>
      <c r="I23" s="12"/>
      <c r="J23" s="12"/>
      <c r="K23" s="12"/>
      <c r="L23" s="12"/>
      <c r="M23" s="12"/>
      <c r="N23" s="12"/>
      <c r="O23" s="12"/>
      <c r="P23" s="12"/>
      <c r="Q23" s="12"/>
      <c r="R23" s="12"/>
      <c r="S23" s="12"/>
      <c r="T23" s="12"/>
      <c r="U23" s="12"/>
      <c r="V23" s="12"/>
      <c r="AC23" s="109"/>
      <c r="AD23" s="109"/>
      <c r="AE23" s="109"/>
    </row>
    <row r="24" spans="2:48" ht="17.25" customHeight="1">
      <c r="B24" s="291">
        <v>1203.4000000000001</v>
      </c>
      <c r="C24" s="292"/>
      <c r="D24" s="292"/>
      <c r="E24" s="292"/>
      <c r="F24" s="292"/>
      <c r="G24" s="272" t="s">
        <v>14</v>
      </c>
      <c r="H24" s="273"/>
      <c r="I24" s="293"/>
      <c r="J24" s="240"/>
      <c r="K24" s="240"/>
      <c r="L24" s="240"/>
      <c r="M24" s="294">
        <f>N13</f>
        <v>0</v>
      </c>
      <c r="N24" s="292"/>
      <c r="O24" s="292"/>
      <c r="P24" s="201"/>
      <c r="Q24" s="201"/>
      <c r="R24" s="272" t="s">
        <v>200</v>
      </c>
      <c r="S24" s="240"/>
      <c r="T24" s="240"/>
      <c r="U24" s="240"/>
      <c r="V24" s="272">
        <v>1.85</v>
      </c>
      <c r="W24" s="240"/>
      <c r="X24" s="240"/>
      <c r="Y24" s="275" t="s">
        <v>15</v>
      </c>
      <c r="Z24" s="291">
        <f>AI13/100</f>
        <v>0</v>
      </c>
      <c r="AA24" s="292"/>
      <c r="AB24" s="292"/>
      <c r="AC24" s="295" t="s">
        <v>16</v>
      </c>
      <c r="AD24" s="236"/>
      <c r="AE24" s="280">
        <f>B24*M24*(V24-Z24)</f>
        <v>0</v>
      </c>
      <c r="AF24" s="273"/>
      <c r="AG24" s="273"/>
      <c r="AH24" s="273"/>
      <c r="AI24" s="273"/>
      <c r="AJ24" s="273"/>
      <c r="AK24" s="240"/>
      <c r="AL24" s="240"/>
      <c r="AM24" s="272" t="s">
        <v>17</v>
      </c>
      <c r="AN24" s="273"/>
      <c r="AR24" s="12"/>
      <c r="AV24" s="12"/>
    </row>
    <row r="25" spans="2:48" ht="17.25" customHeight="1">
      <c r="B25" s="292"/>
      <c r="C25" s="292"/>
      <c r="D25" s="292"/>
      <c r="E25" s="292"/>
      <c r="F25" s="292"/>
      <c r="G25" s="273"/>
      <c r="H25" s="273"/>
      <c r="I25" s="293"/>
      <c r="J25" s="240"/>
      <c r="K25" s="240"/>
      <c r="L25" s="240"/>
      <c r="M25" s="292"/>
      <c r="N25" s="292"/>
      <c r="O25" s="292"/>
      <c r="P25" s="201"/>
      <c r="Q25" s="201"/>
      <c r="R25" s="240"/>
      <c r="S25" s="240"/>
      <c r="T25" s="240"/>
      <c r="U25" s="240"/>
      <c r="V25" s="240"/>
      <c r="W25" s="240"/>
      <c r="X25" s="240"/>
      <c r="Y25" s="240"/>
      <c r="Z25" s="292"/>
      <c r="AA25" s="292"/>
      <c r="AB25" s="292"/>
      <c r="AC25" s="296"/>
      <c r="AD25" s="236"/>
      <c r="AE25" s="273"/>
      <c r="AF25" s="273"/>
      <c r="AG25" s="273"/>
      <c r="AH25" s="273"/>
      <c r="AI25" s="273"/>
      <c r="AJ25" s="273"/>
      <c r="AK25" s="240"/>
      <c r="AL25" s="240"/>
      <c r="AM25" s="273"/>
      <c r="AN25" s="273"/>
      <c r="AO25" s="113"/>
      <c r="AP25" s="110"/>
      <c r="AQ25" s="110"/>
      <c r="AR25" s="12"/>
      <c r="AS25" s="108"/>
      <c r="AT25" s="109"/>
      <c r="AU25" s="109"/>
      <c r="AV25" s="12"/>
    </row>
    <row r="26" spans="2:48" ht="17.25" customHeight="1">
      <c r="B26" s="291">
        <f>B24</f>
        <v>1203.4000000000001</v>
      </c>
      <c r="C26" s="292"/>
      <c r="D26" s="292"/>
      <c r="E26" s="292"/>
      <c r="F26" s="292"/>
      <c r="G26" s="272" t="s">
        <v>14</v>
      </c>
      <c r="H26" s="273"/>
      <c r="I26" s="293"/>
      <c r="J26" s="240"/>
      <c r="K26" s="240"/>
      <c r="L26" s="240"/>
      <c r="M26" s="294">
        <f>N13</f>
        <v>0</v>
      </c>
      <c r="N26" s="292"/>
      <c r="O26" s="292"/>
      <c r="P26" s="201"/>
      <c r="Q26" s="201"/>
      <c r="R26" s="272" t="s">
        <v>201</v>
      </c>
      <c r="S26" s="240"/>
      <c r="T26" s="240"/>
      <c r="U26" s="240"/>
      <c r="V26" s="240"/>
      <c r="W26" s="240"/>
      <c r="X26" s="240"/>
      <c r="Y26" s="275"/>
      <c r="Z26" s="276"/>
      <c r="AA26" s="277"/>
      <c r="AB26" s="277"/>
      <c r="AC26" s="278" t="s">
        <v>202</v>
      </c>
      <c r="AD26" s="236"/>
      <c r="AE26" s="280">
        <f>B26*M26*1/2</f>
        <v>0</v>
      </c>
      <c r="AF26" s="273"/>
      <c r="AG26" s="273"/>
      <c r="AH26" s="273"/>
      <c r="AI26" s="273"/>
      <c r="AJ26" s="273"/>
      <c r="AK26" s="240"/>
      <c r="AL26" s="240"/>
      <c r="AM26" s="272" t="s">
        <v>17</v>
      </c>
      <c r="AN26" s="273"/>
      <c r="AO26" s="274" t="s">
        <v>69</v>
      </c>
      <c r="AP26" s="240"/>
      <c r="AQ26" s="240"/>
      <c r="AR26" s="240"/>
      <c r="AS26" s="240"/>
      <c r="AT26" s="240"/>
      <c r="AU26" s="240"/>
      <c r="AV26" s="12"/>
    </row>
    <row r="27" spans="2:48" ht="17.25" customHeight="1">
      <c r="B27" s="292"/>
      <c r="C27" s="292"/>
      <c r="D27" s="292"/>
      <c r="E27" s="292"/>
      <c r="F27" s="292"/>
      <c r="G27" s="273"/>
      <c r="H27" s="273"/>
      <c r="I27" s="293"/>
      <c r="J27" s="240"/>
      <c r="K27" s="240"/>
      <c r="L27" s="240"/>
      <c r="M27" s="292"/>
      <c r="N27" s="292"/>
      <c r="O27" s="292"/>
      <c r="P27" s="201"/>
      <c r="Q27" s="201"/>
      <c r="R27" s="240"/>
      <c r="S27" s="240"/>
      <c r="T27" s="240"/>
      <c r="U27" s="240"/>
      <c r="V27" s="240"/>
      <c r="W27" s="240"/>
      <c r="X27" s="240"/>
      <c r="Y27" s="240"/>
      <c r="Z27" s="277"/>
      <c r="AA27" s="277"/>
      <c r="AB27" s="277"/>
      <c r="AC27" s="279"/>
      <c r="AD27" s="236"/>
      <c r="AE27" s="273"/>
      <c r="AF27" s="273"/>
      <c r="AG27" s="273"/>
      <c r="AH27" s="273"/>
      <c r="AI27" s="273"/>
      <c r="AJ27" s="273"/>
      <c r="AK27" s="240"/>
      <c r="AL27" s="240"/>
      <c r="AM27" s="273"/>
      <c r="AN27" s="273"/>
      <c r="AO27" s="240"/>
      <c r="AP27" s="240"/>
      <c r="AQ27" s="240"/>
      <c r="AR27" s="240"/>
      <c r="AS27" s="240"/>
      <c r="AT27" s="240"/>
      <c r="AU27" s="240"/>
      <c r="AV27" s="12"/>
    </row>
    <row r="28" spans="2:48" ht="17.25" customHeight="1">
      <c r="B28" s="12" t="s">
        <v>104</v>
      </c>
      <c r="C28" s="12"/>
      <c r="D28" s="12"/>
      <c r="E28" s="12"/>
      <c r="F28" s="12"/>
      <c r="G28" s="12"/>
      <c r="H28" s="12"/>
      <c r="I28" s="12"/>
      <c r="J28" s="12"/>
      <c r="K28" s="12"/>
      <c r="L28" s="12"/>
      <c r="M28" s="12"/>
      <c r="N28" s="12"/>
      <c r="O28" s="12"/>
      <c r="P28" s="12"/>
      <c r="Q28" s="12"/>
      <c r="R28" s="12"/>
      <c r="S28" s="12"/>
      <c r="T28" s="12"/>
      <c r="U28" s="12"/>
      <c r="V28" s="12"/>
      <c r="AC28" s="109"/>
      <c r="AD28" s="109"/>
      <c r="AE28" s="109"/>
    </row>
    <row r="29" spans="2:48" ht="17.25" customHeight="1">
      <c r="B29" s="291">
        <v>1147.8499999999999</v>
      </c>
      <c r="C29" s="292"/>
      <c r="D29" s="292"/>
      <c r="E29" s="292"/>
      <c r="F29" s="292"/>
      <c r="G29" s="272" t="s">
        <v>14</v>
      </c>
      <c r="H29" s="273"/>
      <c r="I29" s="293"/>
      <c r="J29" s="240"/>
      <c r="K29" s="240"/>
      <c r="L29" s="240"/>
      <c r="M29" s="294">
        <f>N13</f>
        <v>0</v>
      </c>
      <c r="N29" s="292"/>
      <c r="O29" s="292"/>
      <c r="P29" s="201"/>
      <c r="Q29" s="201"/>
      <c r="R29" s="272" t="s">
        <v>203</v>
      </c>
      <c r="S29" s="240"/>
      <c r="T29" s="240"/>
      <c r="U29" s="240"/>
      <c r="V29" s="272"/>
      <c r="W29" s="240"/>
      <c r="X29" s="240"/>
      <c r="Y29" s="275"/>
      <c r="Z29" s="276"/>
      <c r="AA29" s="277"/>
      <c r="AB29" s="277"/>
      <c r="AC29" s="278" t="s">
        <v>202</v>
      </c>
      <c r="AD29" s="236"/>
      <c r="AE29" s="280">
        <f>B29*M29</f>
        <v>0</v>
      </c>
      <c r="AF29" s="273"/>
      <c r="AG29" s="273"/>
      <c r="AH29" s="273"/>
      <c r="AI29" s="273"/>
      <c r="AJ29" s="273"/>
      <c r="AK29" s="240"/>
      <c r="AL29" s="240"/>
      <c r="AM29" s="272" t="s">
        <v>17</v>
      </c>
      <c r="AN29" s="273"/>
      <c r="AR29" s="12"/>
    </row>
    <row r="30" spans="2:48" ht="17.25" customHeight="1">
      <c r="B30" s="292"/>
      <c r="C30" s="292"/>
      <c r="D30" s="292"/>
      <c r="E30" s="292"/>
      <c r="F30" s="292"/>
      <c r="G30" s="273"/>
      <c r="H30" s="273"/>
      <c r="I30" s="293"/>
      <c r="J30" s="240"/>
      <c r="K30" s="240"/>
      <c r="L30" s="240"/>
      <c r="M30" s="292"/>
      <c r="N30" s="292"/>
      <c r="O30" s="292"/>
      <c r="P30" s="201"/>
      <c r="Q30" s="201"/>
      <c r="R30" s="240"/>
      <c r="S30" s="240"/>
      <c r="T30" s="240"/>
      <c r="U30" s="240"/>
      <c r="V30" s="240"/>
      <c r="W30" s="240"/>
      <c r="X30" s="240"/>
      <c r="Y30" s="240"/>
      <c r="Z30" s="277"/>
      <c r="AA30" s="277"/>
      <c r="AB30" s="277"/>
      <c r="AC30" s="279"/>
      <c r="AD30" s="236"/>
      <c r="AE30" s="273"/>
      <c r="AF30" s="273"/>
      <c r="AG30" s="273"/>
      <c r="AH30" s="273"/>
      <c r="AI30" s="273"/>
      <c r="AJ30" s="273"/>
      <c r="AK30" s="240"/>
      <c r="AL30" s="240"/>
      <c r="AM30" s="273"/>
      <c r="AN30" s="273"/>
      <c r="AO30" s="113"/>
      <c r="AP30" s="110"/>
      <c r="AQ30" s="110"/>
      <c r="AR30" s="12"/>
      <c r="AS30" s="108"/>
      <c r="AT30" s="109"/>
      <c r="AU30" s="109"/>
      <c r="AV30" s="12"/>
    </row>
    <row r="31" spans="2:48" ht="17.25" customHeight="1">
      <c r="B31" s="291">
        <f>B29</f>
        <v>1147.8499999999999</v>
      </c>
      <c r="C31" s="292"/>
      <c r="D31" s="292"/>
      <c r="E31" s="292"/>
      <c r="F31" s="292"/>
      <c r="G31" s="272" t="s">
        <v>14</v>
      </c>
      <c r="H31" s="273"/>
      <c r="I31" s="293"/>
      <c r="J31" s="240"/>
      <c r="K31" s="240"/>
      <c r="L31" s="240"/>
      <c r="M31" s="294">
        <f>N13</f>
        <v>0</v>
      </c>
      <c r="N31" s="292"/>
      <c r="O31" s="292"/>
      <c r="P31" s="201"/>
      <c r="Q31" s="201"/>
      <c r="R31" s="272" t="s">
        <v>201</v>
      </c>
      <c r="S31" s="240"/>
      <c r="T31" s="240"/>
      <c r="U31" s="240"/>
      <c r="V31" s="240"/>
      <c r="W31" s="240"/>
      <c r="X31" s="240"/>
      <c r="Y31" s="275"/>
      <c r="Z31" s="276"/>
      <c r="AA31" s="277"/>
      <c r="AB31" s="277"/>
      <c r="AC31" s="278" t="s">
        <v>202</v>
      </c>
      <c r="AD31" s="236"/>
      <c r="AE31" s="280">
        <f>B31*M31*1/2</f>
        <v>0</v>
      </c>
      <c r="AF31" s="273"/>
      <c r="AG31" s="273"/>
      <c r="AH31" s="273"/>
      <c r="AI31" s="273"/>
      <c r="AJ31" s="273"/>
      <c r="AK31" s="240"/>
      <c r="AL31" s="240"/>
      <c r="AM31" s="272" t="s">
        <v>17</v>
      </c>
      <c r="AN31" s="273"/>
      <c r="AO31" s="274" t="s">
        <v>69</v>
      </c>
      <c r="AP31" s="240"/>
      <c r="AQ31" s="240"/>
      <c r="AR31" s="240"/>
      <c r="AS31" s="240"/>
      <c r="AT31" s="240"/>
      <c r="AU31" s="240"/>
      <c r="AV31" s="12"/>
    </row>
    <row r="32" spans="2:48" ht="17.25" customHeight="1">
      <c r="B32" s="292"/>
      <c r="C32" s="292"/>
      <c r="D32" s="292"/>
      <c r="E32" s="292"/>
      <c r="F32" s="292"/>
      <c r="G32" s="273"/>
      <c r="H32" s="273"/>
      <c r="I32" s="293"/>
      <c r="J32" s="240"/>
      <c r="K32" s="240"/>
      <c r="L32" s="240"/>
      <c r="M32" s="292"/>
      <c r="N32" s="292"/>
      <c r="O32" s="292"/>
      <c r="P32" s="201"/>
      <c r="Q32" s="201"/>
      <c r="R32" s="240"/>
      <c r="S32" s="240"/>
      <c r="T32" s="240"/>
      <c r="U32" s="240"/>
      <c r="V32" s="240"/>
      <c r="W32" s="240"/>
      <c r="X32" s="240"/>
      <c r="Y32" s="240"/>
      <c r="Z32" s="277"/>
      <c r="AA32" s="277"/>
      <c r="AB32" s="277"/>
      <c r="AC32" s="279"/>
      <c r="AD32" s="236"/>
      <c r="AE32" s="273"/>
      <c r="AF32" s="273"/>
      <c r="AG32" s="273"/>
      <c r="AH32" s="273"/>
      <c r="AI32" s="273"/>
      <c r="AJ32" s="273"/>
      <c r="AK32" s="240"/>
      <c r="AL32" s="240"/>
      <c r="AM32" s="273"/>
      <c r="AN32" s="273"/>
      <c r="AO32" s="240"/>
      <c r="AP32" s="240"/>
      <c r="AQ32" s="240"/>
      <c r="AR32" s="240"/>
      <c r="AS32" s="240"/>
      <c r="AT32" s="240"/>
      <c r="AU32" s="240"/>
      <c r="AV32" s="12"/>
    </row>
    <row r="34" spans="1:87" ht="17.25" customHeight="1">
      <c r="A34" s="352" t="s">
        <v>1</v>
      </c>
      <c r="B34" s="352"/>
      <c r="C34" s="352"/>
      <c r="D34" s="352"/>
      <c r="E34" s="360"/>
      <c r="F34" s="360"/>
      <c r="G34" s="105"/>
      <c r="H34" s="106"/>
      <c r="I34" s="107"/>
      <c r="J34" s="352" t="s">
        <v>50</v>
      </c>
      <c r="K34" s="352"/>
      <c r="L34" s="352"/>
      <c r="M34" s="352" t="s">
        <v>52</v>
      </c>
      <c r="N34" s="352"/>
      <c r="O34" s="352"/>
      <c r="P34" s="352" t="s">
        <v>53</v>
      </c>
      <c r="Q34" s="352"/>
      <c r="R34" s="352"/>
      <c r="S34" s="352" t="s">
        <v>54</v>
      </c>
      <c r="T34" s="352"/>
      <c r="U34" s="352"/>
      <c r="V34" s="352" t="s">
        <v>55</v>
      </c>
      <c r="W34" s="352"/>
      <c r="X34" s="352"/>
      <c r="Y34" s="352" t="s">
        <v>56</v>
      </c>
      <c r="Z34" s="352"/>
      <c r="AA34" s="352"/>
      <c r="AB34" s="352" t="s">
        <v>118</v>
      </c>
      <c r="AC34" s="352"/>
      <c r="AD34" s="352"/>
      <c r="AE34" s="352" t="s">
        <v>119</v>
      </c>
      <c r="AF34" s="352"/>
      <c r="AG34" s="352"/>
      <c r="AH34" s="352" t="s">
        <v>120</v>
      </c>
      <c r="AI34" s="352"/>
      <c r="AJ34" s="352"/>
      <c r="AK34" s="352" t="s">
        <v>121</v>
      </c>
      <c r="AL34" s="352"/>
      <c r="AM34" s="352"/>
      <c r="AN34" s="352" t="s">
        <v>122</v>
      </c>
      <c r="AO34" s="352"/>
      <c r="AP34" s="352"/>
      <c r="AQ34" s="352" t="s">
        <v>123</v>
      </c>
      <c r="AR34" s="352"/>
      <c r="AS34" s="352"/>
      <c r="AT34" s="352" t="s">
        <v>12</v>
      </c>
      <c r="AU34" s="352"/>
      <c r="AV34" s="352"/>
    </row>
    <row r="35" spans="1:87" ht="17.25" customHeight="1">
      <c r="A35" s="352" t="s">
        <v>51</v>
      </c>
      <c r="B35" s="352"/>
      <c r="C35" s="352"/>
      <c r="D35" s="352"/>
      <c r="E35" s="360"/>
      <c r="F35" s="360"/>
      <c r="G35" s="352" t="s">
        <v>26</v>
      </c>
      <c r="H35" s="360"/>
      <c r="I35" s="360"/>
      <c r="J35" s="380"/>
      <c r="K35" s="381"/>
      <c r="L35" s="381"/>
      <c r="M35" s="380"/>
      <c r="N35" s="381"/>
      <c r="O35" s="381"/>
      <c r="P35" s="380"/>
      <c r="Q35" s="381"/>
      <c r="R35" s="381"/>
      <c r="S35" s="380"/>
      <c r="T35" s="381"/>
      <c r="U35" s="381"/>
      <c r="V35" s="380"/>
      <c r="W35" s="381"/>
      <c r="X35" s="381"/>
      <c r="Y35" s="402"/>
      <c r="Z35" s="381"/>
      <c r="AA35" s="381"/>
      <c r="AB35" s="402"/>
      <c r="AC35" s="381"/>
      <c r="AD35" s="381"/>
      <c r="AE35" s="402"/>
      <c r="AF35" s="381"/>
      <c r="AG35" s="381"/>
      <c r="AH35" s="402"/>
      <c r="AI35" s="381"/>
      <c r="AJ35" s="381"/>
      <c r="AK35" s="402"/>
      <c r="AL35" s="381"/>
      <c r="AM35" s="381"/>
      <c r="AN35" s="402"/>
      <c r="AO35" s="381"/>
      <c r="AP35" s="381"/>
      <c r="AQ35" s="402"/>
      <c r="AR35" s="381"/>
      <c r="AS35" s="381"/>
      <c r="AT35" s="403">
        <f>SUM(J35:AS35)</f>
        <v>0</v>
      </c>
      <c r="AU35" s="404"/>
      <c r="AV35" s="404"/>
    </row>
    <row r="36" spans="1:87" ht="17.25" customHeight="1">
      <c r="A36" s="298" t="s">
        <v>107</v>
      </c>
      <c r="B36" s="299"/>
      <c r="C36" s="299"/>
      <c r="D36" s="299"/>
      <c r="E36" s="300"/>
      <c r="F36" s="301"/>
      <c r="J36" s="375"/>
      <c r="K36" s="376"/>
      <c r="L36" s="377"/>
      <c r="M36" s="375"/>
      <c r="N36" s="376"/>
      <c r="O36" s="377"/>
      <c r="P36" s="375"/>
      <c r="Q36" s="376"/>
      <c r="R36" s="377"/>
      <c r="S36" s="375"/>
      <c r="T36" s="376"/>
      <c r="U36" s="377"/>
      <c r="V36" s="375"/>
      <c r="W36" s="376"/>
      <c r="X36" s="377"/>
      <c r="Y36" s="375"/>
      <c r="Z36" s="376"/>
      <c r="AA36" s="377"/>
      <c r="AB36" s="375"/>
      <c r="AC36" s="376"/>
      <c r="AD36" s="377"/>
      <c r="AE36" s="375"/>
      <c r="AF36" s="376"/>
      <c r="AG36" s="377"/>
      <c r="AH36" s="375"/>
      <c r="AI36" s="376"/>
      <c r="AJ36" s="377"/>
      <c r="AK36" s="375"/>
      <c r="AL36" s="376"/>
      <c r="AM36" s="377"/>
      <c r="AN36" s="375"/>
      <c r="AO36" s="376"/>
      <c r="AP36" s="377"/>
      <c r="AQ36" s="375"/>
      <c r="AR36" s="376"/>
      <c r="AS36" s="377"/>
      <c r="AT36" s="378" t="s">
        <v>68</v>
      </c>
      <c r="AU36" s="378"/>
      <c r="AV36" s="378"/>
    </row>
    <row r="37" spans="1:87" ht="17.25" customHeight="1">
      <c r="A37" s="298" t="s">
        <v>106</v>
      </c>
      <c r="B37" s="299"/>
      <c r="C37" s="299"/>
      <c r="D37" s="299"/>
      <c r="E37" s="300"/>
      <c r="F37" s="301"/>
      <c r="J37" s="305"/>
      <c r="K37" s="350"/>
      <c r="L37" s="351"/>
      <c r="M37" s="305"/>
      <c r="N37" s="350"/>
      <c r="O37" s="351"/>
      <c r="P37" s="305"/>
      <c r="Q37" s="350"/>
      <c r="R37" s="351"/>
      <c r="S37" s="305"/>
      <c r="T37" s="350"/>
      <c r="U37" s="351"/>
      <c r="V37" s="305"/>
      <c r="W37" s="350"/>
      <c r="X37" s="351"/>
      <c r="Y37" s="305"/>
      <c r="Z37" s="350"/>
      <c r="AA37" s="351"/>
      <c r="AB37" s="305"/>
      <c r="AC37" s="350"/>
      <c r="AD37" s="351"/>
      <c r="AE37" s="305"/>
      <c r="AF37" s="350"/>
      <c r="AG37" s="351"/>
      <c r="AH37" s="305"/>
      <c r="AI37" s="350"/>
      <c r="AJ37" s="351"/>
      <c r="AK37" s="305"/>
      <c r="AL37" s="350"/>
      <c r="AM37" s="351"/>
      <c r="AN37" s="305"/>
      <c r="AO37" s="350"/>
      <c r="AP37" s="351"/>
      <c r="AQ37" s="305"/>
      <c r="AR37" s="350"/>
      <c r="AS37" s="351"/>
      <c r="AT37" s="378"/>
      <c r="AU37" s="378"/>
      <c r="AV37" s="378"/>
    </row>
    <row r="38" spans="1:87" ht="17.25" customHeight="1">
      <c r="A38" s="298" t="s">
        <v>23</v>
      </c>
      <c r="B38" s="299"/>
      <c r="C38" s="299"/>
      <c r="D38" s="299"/>
      <c r="E38" s="300"/>
      <c r="F38" s="301"/>
      <c r="J38" s="357" t="str">
        <f>IFERROR(INDEX(検針日カレンダー!$D$4:$D$99999,MATCH(J37,検針日カレンダー!$C$4:$C$99999,0)),"")</f>
        <v/>
      </c>
      <c r="K38" s="358"/>
      <c r="L38" s="359"/>
      <c r="M38" s="357" t="str">
        <f>IFERROR(INDEX(検針日カレンダー!$D$4:$D$99999,MATCH(M37,検針日カレンダー!$C$4:$C$99999,0)),"")</f>
        <v/>
      </c>
      <c r="N38" s="358"/>
      <c r="O38" s="359"/>
      <c r="P38" s="357" t="str">
        <f>IFERROR(INDEX(検針日カレンダー!$D$4:$D$99999,MATCH(P37,検針日カレンダー!$C$4:$C$99999,0)),"")</f>
        <v/>
      </c>
      <c r="Q38" s="358"/>
      <c r="R38" s="359"/>
      <c r="S38" s="357" t="str">
        <f>IFERROR(INDEX(検針日カレンダー!$D$4:$D$99999,MATCH(S37,検針日カレンダー!$C$4:$C$99999,0)),"")</f>
        <v/>
      </c>
      <c r="T38" s="358"/>
      <c r="U38" s="359"/>
      <c r="V38" s="357" t="str">
        <f>IFERROR(INDEX(検針日カレンダー!$D$4:$D$99999,MATCH(V37,検針日カレンダー!$C$4:$C$99999,0)),"")</f>
        <v/>
      </c>
      <c r="W38" s="358"/>
      <c r="X38" s="359"/>
      <c r="Y38" s="357" t="str">
        <f>IFERROR(INDEX(検針日カレンダー!$D$4:$D$99999,MATCH(Y37,検針日カレンダー!$C$4:$C$99999,0)),"")</f>
        <v/>
      </c>
      <c r="Z38" s="358"/>
      <c r="AA38" s="359"/>
      <c r="AB38" s="357" t="str">
        <f>IFERROR(INDEX(検針日カレンダー!$D$4:$D$99999,MATCH(AB37,検針日カレンダー!$C$4:$C$99999,0)),"")</f>
        <v/>
      </c>
      <c r="AC38" s="358"/>
      <c r="AD38" s="359"/>
      <c r="AE38" s="357" t="str">
        <f>IFERROR(INDEX(検針日カレンダー!$D$4:$D$99999,MATCH(AE37,検針日カレンダー!$C$4:$C$99999,0)),"")</f>
        <v/>
      </c>
      <c r="AF38" s="358"/>
      <c r="AG38" s="359"/>
      <c r="AH38" s="357" t="str">
        <f>IFERROR(INDEX(検針日カレンダー!$D$4:$D$99999,MATCH(AH37,検針日カレンダー!$C$4:$C$99999,0)),"")</f>
        <v/>
      </c>
      <c r="AI38" s="358"/>
      <c r="AJ38" s="359"/>
      <c r="AK38" s="357" t="str">
        <f>IFERROR(INDEX(検針日カレンダー!$D$4:$D$99999,MATCH(AK37,検針日カレンダー!$C$4:$C$99999,0)),"")</f>
        <v/>
      </c>
      <c r="AL38" s="358"/>
      <c r="AM38" s="359"/>
      <c r="AN38" s="357" t="str">
        <f>IFERROR(INDEX(検針日カレンダー!$D$4:$D$99999,MATCH(AN37,検針日カレンダー!$C$4:$C$99999,0)),"")</f>
        <v/>
      </c>
      <c r="AO38" s="358"/>
      <c r="AP38" s="359"/>
      <c r="AQ38" s="357" t="str">
        <f>IFERROR(INDEX(検針日カレンダー!$D$4:$D$99999,MATCH(AQ37,検針日カレンダー!$C$4:$C$99999,0)),"")</f>
        <v/>
      </c>
      <c r="AR38" s="358"/>
      <c r="AS38" s="359"/>
      <c r="AT38" s="378"/>
      <c r="AU38" s="378"/>
      <c r="AV38" s="378"/>
    </row>
    <row r="39" spans="1:87" ht="17.25" customHeight="1">
      <c r="A39" s="298" t="s">
        <v>24</v>
      </c>
      <c r="B39" s="299"/>
      <c r="C39" s="299"/>
      <c r="D39" s="299"/>
      <c r="E39" s="300"/>
      <c r="F39" s="301"/>
      <c r="J39" s="357" t="str">
        <f>IF(J37="","",J37-1)</f>
        <v/>
      </c>
      <c r="K39" s="358"/>
      <c r="L39" s="359"/>
      <c r="M39" s="357" t="str">
        <f t="shared" ref="M39" si="0">IF(M37="","",M37-1)</f>
        <v/>
      </c>
      <c r="N39" s="358"/>
      <c r="O39" s="359"/>
      <c r="P39" s="357" t="str">
        <f t="shared" ref="P39" si="1">IF(P37="","",P37-1)</f>
        <v/>
      </c>
      <c r="Q39" s="358"/>
      <c r="R39" s="359"/>
      <c r="S39" s="357" t="str">
        <f t="shared" ref="S39" si="2">IF(S37="","",S37-1)</f>
        <v/>
      </c>
      <c r="T39" s="358"/>
      <c r="U39" s="359"/>
      <c r="V39" s="357" t="str">
        <f t="shared" ref="V39" si="3">IF(V37="","",V37-1)</f>
        <v/>
      </c>
      <c r="W39" s="358"/>
      <c r="X39" s="359"/>
      <c r="Y39" s="357" t="str">
        <f t="shared" ref="Y39" si="4">IF(Y37="","",Y37-1)</f>
        <v/>
      </c>
      <c r="Z39" s="358"/>
      <c r="AA39" s="359"/>
      <c r="AB39" s="357" t="str">
        <f t="shared" ref="AB39" si="5">IF(AB37="","",AB37-1)</f>
        <v/>
      </c>
      <c r="AC39" s="358"/>
      <c r="AD39" s="359"/>
      <c r="AE39" s="357" t="str">
        <f t="shared" ref="AE39" si="6">IF(AE37="","",AE37-1)</f>
        <v/>
      </c>
      <c r="AF39" s="358"/>
      <c r="AG39" s="359"/>
      <c r="AH39" s="357" t="str">
        <f t="shared" ref="AH39" si="7">IF(AH37="","",AH37-1)</f>
        <v/>
      </c>
      <c r="AI39" s="358"/>
      <c r="AJ39" s="359"/>
      <c r="AK39" s="357" t="str">
        <f t="shared" ref="AK39" si="8">IF(AK37="","",AK37-1)</f>
        <v/>
      </c>
      <c r="AL39" s="358"/>
      <c r="AM39" s="359"/>
      <c r="AN39" s="357" t="str">
        <f t="shared" ref="AN39" si="9">IF(AN37="","",AN37-1)</f>
        <v/>
      </c>
      <c r="AO39" s="358"/>
      <c r="AP39" s="359"/>
      <c r="AQ39" s="357" t="str">
        <f t="shared" ref="AQ39" si="10">IF(AQ37="","",AQ37-1)</f>
        <v/>
      </c>
      <c r="AR39" s="358"/>
      <c r="AS39" s="359"/>
      <c r="AT39" s="378"/>
      <c r="AU39" s="378"/>
      <c r="AV39" s="378"/>
    </row>
    <row r="40" spans="1:87" ht="17.25" customHeight="1">
      <c r="A40" s="298" t="s">
        <v>108</v>
      </c>
      <c r="B40" s="299"/>
      <c r="C40" s="299"/>
      <c r="D40" s="299"/>
      <c r="E40" s="300"/>
      <c r="F40" s="301"/>
      <c r="G40" s="352" t="s">
        <v>28</v>
      </c>
      <c r="H40" s="360"/>
      <c r="I40" s="360"/>
      <c r="J40" s="361" t="str">
        <f>IFERROR(J39-J38+1,"")</f>
        <v/>
      </c>
      <c r="K40" s="300"/>
      <c r="L40" s="301"/>
      <c r="M40" s="361" t="str">
        <f t="shared" ref="M40" si="11">IFERROR(M39-M38+1,"")</f>
        <v/>
      </c>
      <c r="N40" s="300"/>
      <c r="O40" s="301"/>
      <c r="P40" s="361" t="str">
        <f t="shared" ref="P40" si="12">IFERROR(P39-P38+1,"")</f>
        <v/>
      </c>
      <c r="Q40" s="300"/>
      <c r="R40" s="301"/>
      <c r="S40" s="361" t="str">
        <f t="shared" ref="S40" si="13">IFERROR(S39-S38+1,"")</f>
        <v/>
      </c>
      <c r="T40" s="300"/>
      <c r="U40" s="301"/>
      <c r="V40" s="361" t="str">
        <f t="shared" ref="V40" si="14">IFERROR(V39-V38+1,"")</f>
        <v/>
      </c>
      <c r="W40" s="300"/>
      <c r="X40" s="301"/>
      <c r="Y40" s="361" t="str">
        <f>IFERROR(Y39-Y38+1,"")</f>
        <v/>
      </c>
      <c r="Z40" s="300"/>
      <c r="AA40" s="301"/>
      <c r="AB40" s="361" t="str">
        <f t="shared" ref="AB40" si="15">IFERROR(AB39-AB38+1,"")</f>
        <v/>
      </c>
      <c r="AC40" s="300"/>
      <c r="AD40" s="301"/>
      <c r="AE40" s="361" t="str">
        <f t="shared" ref="AE40" si="16">IFERROR(AE39-AE38+1,"")</f>
        <v/>
      </c>
      <c r="AF40" s="300"/>
      <c r="AG40" s="301"/>
      <c r="AH40" s="361" t="str">
        <f t="shared" ref="AH40" si="17">IFERROR(AH39-AH38+1,"")</f>
        <v/>
      </c>
      <c r="AI40" s="300"/>
      <c r="AJ40" s="301"/>
      <c r="AK40" s="361" t="str">
        <f t="shared" ref="AK40" si="18">IFERROR(AK39-AK38+1,"")</f>
        <v/>
      </c>
      <c r="AL40" s="300"/>
      <c r="AM40" s="301"/>
      <c r="AN40" s="361" t="str">
        <f t="shared" ref="AN40" si="19">IFERROR(AN39-AN38+1,"")</f>
        <v/>
      </c>
      <c r="AO40" s="300"/>
      <c r="AP40" s="301"/>
      <c r="AQ40" s="361" t="str">
        <f t="shared" ref="AQ40" si="20">IFERROR(AQ39-AQ38+1,"")</f>
        <v/>
      </c>
      <c r="AR40" s="300"/>
      <c r="AS40" s="301"/>
      <c r="AT40" s="378"/>
      <c r="AU40" s="378"/>
      <c r="AV40" s="378"/>
      <c r="AZ40" s="40" t="s">
        <v>113</v>
      </c>
    </row>
    <row r="41" spans="1:87" ht="17.25" customHeight="1">
      <c r="A41" s="298" t="s">
        <v>105</v>
      </c>
      <c r="B41" s="299"/>
      <c r="C41" s="299"/>
      <c r="D41" s="299"/>
      <c r="E41" s="300"/>
      <c r="F41" s="301"/>
      <c r="G41" s="16"/>
      <c r="H41" s="17"/>
      <c r="I41" s="17"/>
      <c r="J41" s="302"/>
      <c r="K41" s="303"/>
      <c r="L41" s="304"/>
      <c r="M41" s="302"/>
      <c r="N41" s="303"/>
      <c r="O41" s="304"/>
      <c r="P41" s="302"/>
      <c r="Q41" s="303"/>
      <c r="R41" s="304"/>
      <c r="S41" s="302"/>
      <c r="T41" s="303"/>
      <c r="U41" s="304"/>
      <c r="V41" s="302"/>
      <c r="W41" s="303"/>
      <c r="X41" s="304"/>
      <c r="Y41" s="302"/>
      <c r="Z41" s="303"/>
      <c r="AA41" s="304"/>
      <c r="AB41" s="302"/>
      <c r="AC41" s="303"/>
      <c r="AD41" s="304"/>
      <c r="AE41" s="302"/>
      <c r="AF41" s="303"/>
      <c r="AG41" s="304"/>
      <c r="AH41" s="302"/>
      <c r="AI41" s="303"/>
      <c r="AJ41" s="304"/>
      <c r="AK41" s="302"/>
      <c r="AL41" s="303"/>
      <c r="AM41" s="304"/>
      <c r="AN41" s="302"/>
      <c r="AO41" s="303"/>
      <c r="AP41" s="304"/>
      <c r="AQ41" s="302"/>
      <c r="AR41" s="303"/>
      <c r="AS41" s="304"/>
      <c r="AT41" s="378"/>
      <c r="AU41" s="378"/>
      <c r="AV41" s="378"/>
      <c r="AZ41" s="298" t="s">
        <v>50</v>
      </c>
      <c r="BA41" s="299"/>
      <c r="BB41" s="379"/>
      <c r="BC41" s="298" t="s">
        <v>52</v>
      </c>
      <c r="BD41" s="299"/>
      <c r="BE41" s="379"/>
      <c r="BF41" s="298" t="s">
        <v>53</v>
      </c>
      <c r="BG41" s="299"/>
      <c r="BH41" s="379"/>
      <c r="BI41" s="298" t="s">
        <v>54</v>
      </c>
      <c r="BJ41" s="299"/>
      <c r="BK41" s="379"/>
      <c r="BL41" s="298" t="s">
        <v>55</v>
      </c>
      <c r="BM41" s="299"/>
      <c r="BN41" s="379"/>
      <c r="BO41" s="298" t="s">
        <v>56</v>
      </c>
      <c r="BP41" s="299"/>
      <c r="BQ41" s="379"/>
      <c r="BR41" s="352" t="s">
        <v>118</v>
      </c>
      <c r="BS41" s="352"/>
      <c r="BT41" s="352"/>
      <c r="BU41" s="352" t="s">
        <v>119</v>
      </c>
      <c r="BV41" s="352"/>
      <c r="BW41" s="352"/>
      <c r="BX41" s="352" t="s">
        <v>120</v>
      </c>
      <c r="BY41" s="352"/>
      <c r="BZ41" s="352"/>
      <c r="CA41" s="352" t="s">
        <v>121</v>
      </c>
      <c r="CB41" s="352"/>
      <c r="CC41" s="352"/>
      <c r="CD41" s="352" t="s">
        <v>122</v>
      </c>
      <c r="CE41" s="352"/>
      <c r="CF41" s="352"/>
      <c r="CG41" s="352" t="s">
        <v>123</v>
      </c>
      <c r="CH41" s="352"/>
      <c r="CI41" s="352"/>
    </row>
    <row r="42" spans="1:87" ht="17.25" customHeight="1">
      <c r="A42" s="298" t="s">
        <v>18</v>
      </c>
      <c r="B42" s="299"/>
      <c r="C42" s="299"/>
      <c r="D42" s="299"/>
      <c r="E42" s="300"/>
      <c r="F42" s="301"/>
      <c r="J42" s="302"/>
      <c r="K42" s="303"/>
      <c r="L42" s="304"/>
      <c r="M42" s="302"/>
      <c r="N42" s="303"/>
      <c r="O42" s="304"/>
      <c r="P42" s="302"/>
      <c r="Q42" s="303"/>
      <c r="R42" s="304"/>
      <c r="S42" s="302"/>
      <c r="T42" s="303"/>
      <c r="U42" s="304"/>
      <c r="V42" s="302"/>
      <c r="W42" s="303"/>
      <c r="X42" s="304"/>
      <c r="Y42" s="302"/>
      <c r="Z42" s="303"/>
      <c r="AA42" s="304"/>
      <c r="AB42" s="302"/>
      <c r="AC42" s="303"/>
      <c r="AD42" s="304"/>
      <c r="AE42" s="302"/>
      <c r="AF42" s="303"/>
      <c r="AG42" s="304"/>
      <c r="AH42" s="302"/>
      <c r="AI42" s="303"/>
      <c r="AJ42" s="304"/>
      <c r="AK42" s="302"/>
      <c r="AL42" s="303"/>
      <c r="AM42" s="304"/>
      <c r="AN42" s="302"/>
      <c r="AO42" s="303"/>
      <c r="AP42" s="304"/>
      <c r="AQ42" s="302"/>
      <c r="AR42" s="303"/>
      <c r="AS42" s="304"/>
      <c r="AT42" s="378"/>
      <c r="AU42" s="378"/>
      <c r="AV42" s="378"/>
      <c r="AZ42" s="405" t="e">
        <f>ROUND(J46*(J43/J40),2)</f>
        <v>#VALUE!</v>
      </c>
      <c r="BA42" s="406"/>
      <c r="BB42" s="407"/>
      <c r="BC42" s="405" t="e">
        <f>ROUND(M46*(M43/M40),2)</f>
        <v>#VALUE!</v>
      </c>
      <c r="BD42" s="406"/>
      <c r="BE42" s="407"/>
      <c r="BF42" s="405" t="e">
        <f>ROUND(P46*(P43/P40),2)</f>
        <v>#VALUE!</v>
      </c>
      <c r="BG42" s="406"/>
      <c r="BH42" s="407"/>
      <c r="BI42" s="405" t="e">
        <f>ROUND(S46*(S43/S40),2)</f>
        <v>#VALUE!</v>
      </c>
      <c r="BJ42" s="406"/>
      <c r="BK42" s="407"/>
      <c r="BL42" s="405" t="e">
        <f>ROUND(V46*(V43/V40),2)</f>
        <v>#VALUE!</v>
      </c>
      <c r="BM42" s="406"/>
      <c r="BN42" s="407"/>
      <c r="BO42" s="405" t="e">
        <f>ROUND(Y46*(Y43/Y40),2)</f>
        <v>#VALUE!</v>
      </c>
      <c r="BP42" s="406"/>
      <c r="BQ42" s="407"/>
      <c r="BR42" s="405" t="e">
        <f>ROUND(AB46*(AB43/AB40),2)</f>
        <v>#VALUE!</v>
      </c>
      <c r="BS42" s="406"/>
      <c r="BT42" s="407"/>
      <c r="BU42" s="405" t="e">
        <f>ROUND(AE46*(AE43/AE40),2)</f>
        <v>#VALUE!</v>
      </c>
      <c r="BV42" s="406"/>
      <c r="BW42" s="407"/>
      <c r="BX42" s="405" t="e">
        <f>ROUND(AH46*(AH43/AH40),2)</f>
        <v>#VALUE!</v>
      </c>
      <c r="BY42" s="406"/>
      <c r="BZ42" s="407"/>
      <c r="CA42" s="405" t="e">
        <f>ROUND(AK46*(AK43/AK40),2)</f>
        <v>#VALUE!</v>
      </c>
      <c r="CB42" s="406"/>
      <c r="CC42" s="407"/>
      <c r="CD42" s="405" t="e">
        <f>ROUND(AN46*(AN43/AN40),2)</f>
        <v>#VALUE!</v>
      </c>
      <c r="CE42" s="406"/>
      <c r="CF42" s="407"/>
      <c r="CG42" s="405" t="e">
        <f>ROUND(AQ46*(AQ43/AQ40),2)</f>
        <v>#VALUE!</v>
      </c>
      <c r="CH42" s="406"/>
      <c r="CI42" s="407"/>
    </row>
    <row r="43" spans="1:87" ht="17.25" customHeight="1">
      <c r="A43" s="298" t="s">
        <v>109</v>
      </c>
      <c r="B43" s="299"/>
      <c r="C43" s="299"/>
      <c r="D43" s="299"/>
      <c r="E43" s="300"/>
      <c r="F43" s="301"/>
      <c r="G43" s="352" t="s">
        <v>44</v>
      </c>
      <c r="H43" s="360"/>
      <c r="I43" s="360"/>
      <c r="J43" s="361">
        <f>IF(J36="復活",J39-J42+1,IF(J36="休止",J41-J38,IF(J36="休止と復活",J39-J42+1+J41-J38,0)))</f>
        <v>0</v>
      </c>
      <c r="K43" s="300"/>
      <c r="L43" s="301"/>
      <c r="M43" s="361">
        <f>IF(M36="復活",M39-M42+1,IF(M36="休止",M41-M38,IF(M36="休止と復活",M39-M42+1+M41-M38,0)))</f>
        <v>0</v>
      </c>
      <c r="N43" s="300"/>
      <c r="O43" s="301"/>
      <c r="P43" s="361">
        <f t="shared" ref="P43" si="21">IF(P36="復活",P39-P42+1,IF(P36="休止",P41-P38,IF(P36="休止と復活",P39-P42+1+P41-P38,0)))</f>
        <v>0</v>
      </c>
      <c r="Q43" s="300"/>
      <c r="R43" s="301"/>
      <c r="S43" s="361">
        <f t="shared" ref="S43" si="22">IF(S36="復活",S39-S42+1,IF(S36="休止",S41-S38,IF(S36="休止と復活",S39-S42+1+S41-S38,0)))</f>
        <v>0</v>
      </c>
      <c r="T43" s="300"/>
      <c r="U43" s="301"/>
      <c r="V43" s="361">
        <f t="shared" ref="V43" si="23">IF(V36="復活",V39-V42+1,IF(V36="休止",V41-V38,IF(V36="休止と復活",V39-V42+1+V41-V38,0)))</f>
        <v>0</v>
      </c>
      <c r="W43" s="300"/>
      <c r="X43" s="301"/>
      <c r="Y43" s="361">
        <f>IF(Y36="復活",Y39-Y42+1,IF(Y36="休止",Y41-Y38,IF(Y36="休止と復活",Y39-Y42+1+Y41-Y38,0)))</f>
        <v>0</v>
      </c>
      <c r="Z43" s="300"/>
      <c r="AA43" s="301"/>
      <c r="AB43" s="361">
        <f>IF(AB36="復活",AB39-AB42+1,IF(AB36="休止",AB41-AB38,IF(AB36="休止と復活",AB39-AB42+1+AB41-AB38,0)))</f>
        <v>0</v>
      </c>
      <c r="AC43" s="300"/>
      <c r="AD43" s="301"/>
      <c r="AE43" s="361">
        <f>IF(AE36="復活",AE39-AE42+1,IF(AE36="休止",AE41-AE38,IF(AE36="休止と復活",AE39-AE42+1+AE41-AE38,0)))</f>
        <v>0</v>
      </c>
      <c r="AF43" s="300"/>
      <c r="AG43" s="301"/>
      <c r="AH43" s="361">
        <f>IF(AH36="復活",AH39-AH42+1,IF(AH36="休止",AH41-AH38,IF(AH36="休止と復活",AH39-AH42+1+AH41-AH38,0)))</f>
        <v>0</v>
      </c>
      <c r="AI43" s="300"/>
      <c r="AJ43" s="301"/>
      <c r="AK43" s="361">
        <f>IF(AK36="復活",AK39-AK42+1,IF(AK36="休止",AK41-AK38,IF(AK36="休止と復活",AK39-AK42+1+AK41-AK38,0)))</f>
        <v>0</v>
      </c>
      <c r="AL43" s="300"/>
      <c r="AM43" s="301"/>
      <c r="AN43" s="361">
        <f>IF(AN36="復活",AN39-AN42+1,IF(AN36="休止",AN41-AN38,IF(AN36="休止と復活",AN39-AN42+1+AN41-AN38,0)))</f>
        <v>0</v>
      </c>
      <c r="AO43" s="300"/>
      <c r="AP43" s="301"/>
      <c r="AQ43" s="361">
        <f>IF(AQ36="復活",AQ39-AQ42+1,IF(AQ36="休止",AQ41-AQ38,IF(AQ36="休止と復活",AQ39-AQ42+1+AQ41-AQ38,0)))</f>
        <v>0</v>
      </c>
      <c r="AR43" s="300"/>
      <c r="AS43" s="301"/>
      <c r="AT43" s="378"/>
      <c r="AU43" s="378"/>
      <c r="AV43" s="378"/>
    </row>
    <row r="44" spans="1:87" ht="17.25" customHeight="1">
      <c r="A44" s="352" t="s">
        <v>20</v>
      </c>
      <c r="B44" s="352"/>
      <c r="C44" s="352"/>
      <c r="D44" s="352"/>
      <c r="E44" s="360"/>
      <c r="F44" s="360"/>
      <c r="G44" s="352" t="s">
        <v>58</v>
      </c>
      <c r="H44" s="360"/>
      <c r="I44" s="360"/>
      <c r="J44" s="354" t="str">
        <f>IFERROR(ROUND(J43/J40,3),"")</f>
        <v/>
      </c>
      <c r="K44" s="355"/>
      <c r="L44" s="355"/>
      <c r="M44" s="354" t="str">
        <f t="shared" ref="M44" si="24">IFERROR(ROUND(M43/M40,3),"")</f>
        <v/>
      </c>
      <c r="N44" s="355"/>
      <c r="O44" s="355"/>
      <c r="P44" s="354" t="str">
        <f t="shared" ref="P44" si="25">IFERROR(ROUND(P43/P40,3),"")</f>
        <v/>
      </c>
      <c r="Q44" s="355"/>
      <c r="R44" s="355"/>
      <c r="S44" s="354" t="str">
        <f t="shared" ref="S44" si="26">IFERROR(ROUND(S43/S40,3),"")</f>
        <v/>
      </c>
      <c r="T44" s="355"/>
      <c r="U44" s="355"/>
      <c r="V44" s="354" t="str">
        <f>IFERROR(ROUND(V43/V40,3),"")</f>
        <v/>
      </c>
      <c r="W44" s="355"/>
      <c r="X44" s="355"/>
      <c r="Y44" s="354" t="str">
        <f>IFERROR(ROUND(Y43/Y40,3),"")</f>
        <v/>
      </c>
      <c r="Z44" s="355"/>
      <c r="AA44" s="355"/>
      <c r="AB44" s="354" t="str">
        <f>IFERROR(ROUND(AB43/AB40,3),"")</f>
        <v/>
      </c>
      <c r="AC44" s="355"/>
      <c r="AD44" s="355"/>
      <c r="AE44" s="354" t="str">
        <f t="shared" ref="AE44" si="27">IFERROR(ROUND(AE43/AE40,3),"")</f>
        <v/>
      </c>
      <c r="AF44" s="355"/>
      <c r="AG44" s="355"/>
      <c r="AH44" s="354" t="str">
        <f t="shared" ref="AH44" si="28">IFERROR(ROUND(AH43/AH40,3),"")</f>
        <v/>
      </c>
      <c r="AI44" s="355"/>
      <c r="AJ44" s="355"/>
      <c r="AK44" s="354" t="str">
        <f t="shared" ref="AK44" si="29">IFERROR(ROUND(AK43/AK40,3),"")</f>
        <v/>
      </c>
      <c r="AL44" s="355"/>
      <c r="AM44" s="355"/>
      <c r="AN44" s="354" t="str">
        <f t="shared" ref="AN44" si="30">IFERROR(ROUND(AN43/AN40,3),"")</f>
        <v/>
      </c>
      <c r="AO44" s="355"/>
      <c r="AP44" s="355"/>
      <c r="AQ44" s="354" t="str">
        <f>IFERROR(ROUND(AQ43/AQ40,3),"")</f>
        <v/>
      </c>
      <c r="AR44" s="355"/>
      <c r="AS44" s="355"/>
      <c r="AT44" s="378"/>
      <c r="AU44" s="378"/>
      <c r="AV44" s="378"/>
    </row>
    <row r="45" spans="1:87" ht="17.25" customHeight="1" thickBot="1">
      <c r="A45" s="16"/>
      <c r="B45" s="16"/>
      <c r="C45" s="16"/>
      <c r="D45" s="16"/>
      <c r="E45" s="17"/>
      <c r="F45" s="17"/>
      <c r="G45" s="16"/>
      <c r="H45" s="17"/>
      <c r="I45" s="17"/>
      <c r="J45" s="18"/>
      <c r="K45" s="19"/>
      <c r="L45" s="19"/>
      <c r="M45" s="18"/>
      <c r="N45" s="19"/>
      <c r="O45" s="19"/>
      <c r="P45" s="18"/>
      <c r="Q45" s="19"/>
      <c r="R45" s="19"/>
      <c r="S45" s="18"/>
      <c r="T45" s="19"/>
      <c r="U45" s="19"/>
      <c r="V45" s="18"/>
      <c r="W45" s="19"/>
      <c r="X45" s="19"/>
      <c r="Y45" s="19"/>
      <c r="Z45" s="19"/>
      <c r="AA45" s="19"/>
      <c r="AB45" s="19"/>
      <c r="AC45" s="19"/>
      <c r="AD45" s="19"/>
      <c r="AE45" s="19"/>
      <c r="AF45" s="19"/>
      <c r="AG45" s="19"/>
      <c r="AH45" s="19"/>
      <c r="AI45" s="19"/>
      <c r="AJ45" s="19"/>
      <c r="AK45" s="19"/>
      <c r="AL45" s="19"/>
      <c r="AM45" s="19"/>
      <c r="AN45" s="19"/>
      <c r="AO45" s="19"/>
      <c r="AP45" s="19"/>
      <c r="AQ45" s="18"/>
      <c r="AR45" s="19"/>
      <c r="AS45" s="19"/>
      <c r="AT45" s="10"/>
      <c r="AU45" s="10"/>
      <c r="AV45" s="10"/>
    </row>
    <row r="46" spans="1:87" ht="17.25" customHeight="1">
      <c r="A46" s="306" t="s">
        <v>25</v>
      </c>
      <c r="B46" s="307"/>
      <c r="C46" s="307"/>
      <c r="D46" s="307"/>
      <c r="E46" s="308"/>
      <c r="F46" s="308"/>
      <c r="G46" s="307" t="s">
        <v>45</v>
      </c>
      <c r="H46" s="308"/>
      <c r="I46" s="308"/>
      <c r="J46" s="408" t="str">
        <f>IF(J35="","",IF(J35=0,AE26,AE24))</f>
        <v/>
      </c>
      <c r="K46" s="409"/>
      <c r="L46" s="410"/>
      <c r="M46" s="408" t="str">
        <f>IF(M35="","",IF(M35=0,AE26,AE24))</f>
        <v/>
      </c>
      <c r="N46" s="409"/>
      <c r="O46" s="410"/>
      <c r="P46" s="408" t="str">
        <f>IF(P35="","",IF(P35=0,AE31,AE29))</f>
        <v/>
      </c>
      <c r="Q46" s="409"/>
      <c r="R46" s="410"/>
      <c r="S46" s="408" t="str">
        <f>IF(S35="","",IF(S35=0,AE31,AE29))</f>
        <v/>
      </c>
      <c r="T46" s="409"/>
      <c r="U46" s="410"/>
      <c r="V46" s="408" t="str">
        <f>IF(V35="","",IF(V35=0,AE31,AE29))</f>
        <v/>
      </c>
      <c r="W46" s="409"/>
      <c r="X46" s="410"/>
      <c r="Y46" s="408" t="str">
        <f>IF(Y35="","",IF(Y35=0,AE31,AE29))</f>
        <v/>
      </c>
      <c r="Z46" s="409"/>
      <c r="AA46" s="410"/>
      <c r="AB46" s="408" t="str">
        <f>IF(AB35="","",IF(AB35=0,AE31,AE29))</f>
        <v/>
      </c>
      <c r="AC46" s="409"/>
      <c r="AD46" s="410"/>
      <c r="AE46" s="408" t="str">
        <f>IF(AE35="","",IF(AE35=0,AE31,AE29))</f>
        <v/>
      </c>
      <c r="AF46" s="409"/>
      <c r="AG46" s="410"/>
      <c r="AH46" s="408" t="str">
        <f>IF(AH35="","",IF(AH35=0,AE31,AE29))</f>
        <v/>
      </c>
      <c r="AI46" s="409"/>
      <c r="AJ46" s="410"/>
      <c r="AK46" s="408" t="str">
        <f>IF(AK35="","",IF(AK35=0,AE31,AE29))</f>
        <v/>
      </c>
      <c r="AL46" s="409"/>
      <c r="AM46" s="410"/>
      <c r="AN46" s="408" t="str">
        <f>IF(AN35="","",IF(AN35=0,AE31,AE29))</f>
        <v/>
      </c>
      <c r="AO46" s="409"/>
      <c r="AP46" s="410"/>
      <c r="AQ46" s="408" t="str">
        <f>IF(AQ35="","",IF(AQ35=0,AE31,AE29))</f>
        <v/>
      </c>
      <c r="AR46" s="409"/>
      <c r="AS46" s="410"/>
      <c r="AT46" s="284">
        <f>SUM(J46:AS46)</f>
        <v>0</v>
      </c>
      <c r="AU46" s="285"/>
      <c r="AV46" s="286"/>
    </row>
    <row r="47" spans="1:87" ht="17.25" customHeight="1">
      <c r="A47" s="369" t="s">
        <v>27</v>
      </c>
      <c r="B47" s="352"/>
      <c r="C47" s="352"/>
      <c r="D47" s="352"/>
      <c r="E47" s="360"/>
      <c r="F47" s="360"/>
      <c r="G47" s="352" t="s">
        <v>32</v>
      </c>
      <c r="H47" s="360"/>
      <c r="I47" s="360"/>
      <c r="J47" s="370" t="str">
        <f>IF(J35="","",IF(J35=0,AE21,AE19))</f>
        <v/>
      </c>
      <c r="K47" s="371"/>
      <c r="L47" s="372"/>
      <c r="M47" s="370" t="str">
        <f>IF(M35="","",IF(M35=0,AE21,AE19))</f>
        <v/>
      </c>
      <c r="N47" s="371"/>
      <c r="O47" s="372"/>
      <c r="P47" s="370" t="str">
        <f>IF(P35="","",IF(P35=0,AE21,AE19))</f>
        <v/>
      </c>
      <c r="Q47" s="371"/>
      <c r="R47" s="372"/>
      <c r="S47" s="370" t="str">
        <f>IF(S35="","",IF(S35=0,AE21,AE19))</f>
        <v/>
      </c>
      <c r="T47" s="371"/>
      <c r="U47" s="372"/>
      <c r="V47" s="370" t="str">
        <f>IF(V35="","",IF(V35=0,AE21,AE19))</f>
        <v/>
      </c>
      <c r="W47" s="371"/>
      <c r="X47" s="372"/>
      <c r="Y47" s="370" t="str">
        <f>IF(Y35="","",IF(Y35=0,AE21,AE19))</f>
        <v/>
      </c>
      <c r="Z47" s="371"/>
      <c r="AA47" s="372"/>
      <c r="AB47" s="370" t="str">
        <f>IF(AB35="","",IF(AB35=0,AE21,AE19))</f>
        <v/>
      </c>
      <c r="AC47" s="371"/>
      <c r="AD47" s="372"/>
      <c r="AE47" s="370" t="str">
        <f>IF(AE35="","",IF(AE35=0,AE21,AE19))</f>
        <v/>
      </c>
      <c r="AF47" s="371"/>
      <c r="AG47" s="372"/>
      <c r="AH47" s="370" t="str">
        <f>IF(AH35="","",IF(AH35=0,AE21,AE19))</f>
        <v/>
      </c>
      <c r="AI47" s="371"/>
      <c r="AJ47" s="372"/>
      <c r="AK47" s="370" t="str">
        <f>IF(AK35="","",IF(AK35=0,AE21,AE19))</f>
        <v/>
      </c>
      <c r="AL47" s="371"/>
      <c r="AM47" s="372"/>
      <c r="AN47" s="370" t="str">
        <f>IF(AN35="","",IF(AN35=0,AE21,AE19))</f>
        <v/>
      </c>
      <c r="AO47" s="371"/>
      <c r="AP47" s="372"/>
      <c r="AQ47" s="370" t="str">
        <f>IF(AQ35="","",IF(AQ35=0,AE21,AE19))</f>
        <v/>
      </c>
      <c r="AR47" s="371"/>
      <c r="AS47" s="372"/>
      <c r="AT47" s="281">
        <f>SUM(J47:AS47)</f>
        <v>0</v>
      </c>
      <c r="AU47" s="282"/>
      <c r="AV47" s="283"/>
    </row>
    <row r="48" spans="1:87" ht="17.25" customHeight="1">
      <c r="A48" s="369" t="s">
        <v>29</v>
      </c>
      <c r="B48" s="352"/>
      <c r="C48" s="352"/>
      <c r="D48" s="352"/>
      <c r="E48" s="360"/>
      <c r="F48" s="360"/>
      <c r="G48" s="352" t="s">
        <v>59</v>
      </c>
      <c r="H48" s="360"/>
      <c r="I48" s="360"/>
      <c r="J48" s="281" t="str">
        <f>IFERROR(J46-J47,"")</f>
        <v/>
      </c>
      <c r="K48" s="282"/>
      <c r="L48" s="282"/>
      <c r="M48" s="281" t="str">
        <f t="shared" ref="M48" si="31">IFERROR(M46-M47,"")</f>
        <v/>
      </c>
      <c r="N48" s="282"/>
      <c r="O48" s="282"/>
      <c r="P48" s="281" t="str">
        <f>IFERROR(P46-P47,"")</f>
        <v/>
      </c>
      <c r="Q48" s="282"/>
      <c r="R48" s="282"/>
      <c r="S48" s="281" t="str">
        <f t="shared" ref="S48" si="32">IFERROR(S46-S47,"")</f>
        <v/>
      </c>
      <c r="T48" s="282"/>
      <c r="U48" s="282"/>
      <c r="V48" s="281" t="str">
        <f t="shared" ref="V48" si="33">IFERROR(V46-V47,"")</f>
        <v/>
      </c>
      <c r="W48" s="282"/>
      <c r="X48" s="282"/>
      <c r="Y48" s="281" t="str">
        <f>IFERROR(Y46-Y47,"")</f>
        <v/>
      </c>
      <c r="Z48" s="282"/>
      <c r="AA48" s="282"/>
      <c r="AB48" s="281" t="str">
        <f>IFERROR(AB46-AB47,"")</f>
        <v/>
      </c>
      <c r="AC48" s="282"/>
      <c r="AD48" s="282"/>
      <c r="AE48" s="281" t="str">
        <f>IFERROR(AE46-AE47,"")</f>
        <v/>
      </c>
      <c r="AF48" s="282"/>
      <c r="AG48" s="282"/>
      <c r="AH48" s="281" t="str">
        <f>IFERROR(AH46-AH47,"")</f>
        <v/>
      </c>
      <c r="AI48" s="282"/>
      <c r="AJ48" s="282"/>
      <c r="AK48" s="281" t="str">
        <f>IFERROR(AK46-AK47,"")</f>
        <v/>
      </c>
      <c r="AL48" s="282"/>
      <c r="AM48" s="282"/>
      <c r="AN48" s="281" t="str">
        <f>IFERROR(AN46-AN47,"")</f>
        <v/>
      </c>
      <c r="AO48" s="282"/>
      <c r="AP48" s="282"/>
      <c r="AQ48" s="281" t="str">
        <f>IFERROR(AQ46-AQ47,"")</f>
        <v/>
      </c>
      <c r="AR48" s="282"/>
      <c r="AS48" s="282"/>
      <c r="AT48" s="281">
        <f>SUM(J48:AS48)</f>
        <v>0</v>
      </c>
      <c r="AU48" s="282"/>
      <c r="AV48" s="283"/>
    </row>
    <row r="49" spans="1:50" ht="17.25" customHeight="1">
      <c r="A49" s="369" t="s">
        <v>20</v>
      </c>
      <c r="B49" s="352"/>
      <c r="C49" s="352"/>
      <c r="D49" s="352"/>
      <c r="E49" s="360"/>
      <c r="F49" s="360"/>
      <c r="G49" s="352" t="s">
        <v>30</v>
      </c>
      <c r="H49" s="360"/>
      <c r="I49" s="360"/>
      <c r="J49" s="354">
        <f>IF(J36="",1,J44)</f>
        <v>1</v>
      </c>
      <c r="K49" s="355"/>
      <c r="L49" s="355"/>
      <c r="M49" s="354">
        <f>IF(M36="",1,M44)</f>
        <v>1</v>
      </c>
      <c r="N49" s="355"/>
      <c r="O49" s="355"/>
      <c r="P49" s="354">
        <f>IF(P36="",1,P44)</f>
        <v>1</v>
      </c>
      <c r="Q49" s="355"/>
      <c r="R49" s="355"/>
      <c r="S49" s="354">
        <f>IF(S36="",1,S44)</f>
        <v>1</v>
      </c>
      <c r="T49" s="355"/>
      <c r="U49" s="355"/>
      <c r="V49" s="354">
        <f>IF(V36="",1,V44)</f>
        <v>1</v>
      </c>
      <c r="W49" s="355"/>
      <c r="X49" s="355"/>
      <c r="Y49" s="354">
        <f>IF(Y36="",1,Y44)</f>
        <v>1</v>
      </c>
      <c r="Z49" s="355"/>
      <c r="AA49" s="355"/>
      <c r="AB49" s="354">
        <f>IF(AB36="",1,AB44)</f>
        <v>1</v>
      </c>
      <c r="AC49" s="355"/>
      <c r="AD49" s="355"/>
      <c r="AE49" s="354">
        <f>IF(AE36="",1,AE44)</f>
        <v>1</v>
      </c>
      <c r="AF49" s="355"/>
      <c r="AG49" s="355"/>
      <c r="AH49" s="354">
        <f>IF(AH36="",1,AH44)</f>
        <v>1</v>
      </c>
      <c r="AI49" s="355"/>
      <c r="AJ49" s="355"/>
      <c r="AK49" s="354">
        <f>IF(AK36="",1,AK44)</f>
        <v>1</v>
      </c>
      <c r="AL49" s="355"/>
      <c r="AM49" s="355"/>
      <c r="AN49" s="354">
        <f>IF(AN36="",1,AN44)</f>
        <v>1</v>
      </c>
      <c r="AO49" s="355"/>
      <c r="AP49" s="355"/>
      <c r="AQ49" s="354">
        <f>IF(AQ36="",1,AQ44)</f>
        <v>1</v>
      </c>
      <c r="AR49" s="355"/>
      <c r="AS49" s="355"/>
      <c r="AT49" s="373"/>
      <c r="AU49" s="360"/>
      <c r="AV49" s="374"/>
    </row>
    <row r="50" spans="1:50" ht="17.25" customHeight="1" thickBot="1">
      <c r="A50" s="364" t="s">
        <v>29</v>
      </c>
      <c r="B50" s="365"/>
      <c r="C50" s="365"/>
      <c r="D50" s="365"/>
      <c r="E50" s="366"/>
      <c r="F50" s="366"/>
      <c r="G50" s="365" t="s">
        <v>60</v>
      </c>
      <c r="H50" s="366"/>
      <c r="I50" s="366"/>
      <c r="J50" s="289" t="str">
        <f>IFERROR(ROUND(J48*J49,2),"")</f>
        <v/>
      </c>
      <c r="K50" s="290"/>
      <c r="L50" s="290"/>
      <c r="M50" s="289" t="str">
        <f t="shared" ref="M50" si="34">IFERROR(ROUND(M48*M49,2),"")</f>
        <v/>
      </c>
      <c r="N50" s="290"/>
      <c r="O50" s="290"/>
      <c r="P50" s="289" t="str">
        <f t="shared" ref="P50" si="35">IFERROR(ROUND(P48*P49,2),"")</f>
        <v/>
      </c>
      <c r="Q50" s="290"/>
      <c r="R50" s="290"/>
      <c r="S50" s="289" t="str">
        <f t="shared" ref="S50" si="36">IFERROR(ROUND(S48*S49,2),"")</f>
        <v/>
      </c>
      <c r="T50" s="290"/>
      <c r="U50" s="290"/>
      <c r="V50" s="289" t="str">
        <f t="shared" ref="V50" si="37">IFERROR(ROUND(V48*V49,2),"")</f>
        <v/>
      </c>
      <c r="W50" s="290"/>
      <c r="X50" s="290"/>
      <c r="Y50" s="289" t="str">
        <f>IFERROR(ROUND(Y48*Y49,2),"")</f>
        <v/>
      </c>
      <c r="Z50" s="290"/>
      <c r="AA50" s="290"/>
      <c r="AB50" s="289" t="str">
        <f>IFERROR(ROUND(AB48*AB49,2),"")</f>
        <v/>
      </c>
      <c r="AC50" s="290"/>
      <c r="AD50" s="290"/>
      <c r="AE50" s="289" t="str">
        <f>IFERROR(ROUND(AE48*AE49,2),"")</f>
        <v/>
      </c>
      <c r="AF50" s="290"/>
      <c r="AG50" s="290"/>
      <c r="AH50" s="289" t="str">
        <f>IFERROR(ROUND(AH48*AH49,2),"")</f>
        <v/>
      </c>
      <c r="AI50" s="290"/>
      <c r="AJ50" s="290"/>
      <c r="AK50" s="289" t="str">
        <f>IFERROR(ROUND(AK48*AK49,2),"")</f>
        <v/>
      </c>
      <c r="AL50" s="290"/>
      <c r="AM50" s="290"/>
      <c r="AN50" s="289" t="str">
        <f>IFERROR(ROUND(AN48*AN49,2),"")</f>
        <v/>
      </c>
      <c r="AO50" s="290"/>
      <c r="AP50" s="290"/>
      <c r="AQ50" s="289" t="str">
        <f>IFERROR(ROUND(AQ48*AQ49,2),"")</f>
        <v/>
      </c>
      <c r="AR50" s="290"/>
      <c r="AS50" s="290"/>
      <c r="AT50" s="289">
        <f>SUM(J50:AS50)</f>
        <v>0</v>
      </c>
      <c r="AU50" s="290"/>
      <c r="AV50" s="353"/>
    </row>
    <row r="51" spans="1:50" ht="17.25" customHeight="1">
      <c r="A51" s="306" t="s">
        <v>43</v>
      </c>
      <c r="B51" s="307"/>
      <c r="C51" s="307"/>
      <c r="D51" s="307"/>
      <c r="E51" s="308"/>
      <c r="F51" s="308"/>
      <c r="G51" s="307" t="s">
        <v>36</v>
      </c>
      <c r="H51" s="308"/>
      <c r="I51" s="308"/>
      <c r="J51" s="284">
        <v>14.32</v>
      </c>
      <c r="K51" s="285"/>
      <c r="L51" s="285"/>
      <c r="M51" s="284">
        <f>J51</f>
        <v>14.32</v>
      </c>
      <c r="N51" s="285"/>
      <c r="O51" s="285"/>
      <c r="P51" s="284">
        <v>25.69</v>
      </c>
      <c r="Q51" s="285"/>
      <c r="R51" s="285"/>
      <c r="S51" s="284">
        <v>26.98</v>
      </c>
      <c r="T51" s="285"/>
      <c r="U51" s="285"/>
      <c r="V51" s="284">
        <f>S51</f>
        <v>26.98</v>
      </c>
      <c r="W51" s="285"/>
      <c r="X51" s="285"/>
      <c r="Y51" s="284">
        <f>V51</f>
        <v>26.98</v>
      </c>
      <c r="Z51" s="285"/>
      <c r="AA51" s="285"/>
      <c r="AB51" s="284">
        <f>P51</f>
        <v>25.69</v>
      </c>
      <c r="AC51" s="285"/>
      <c r="AD51" s="285"/>
      <c r="AE51" s="284">
        <f>AB51</f>
        <v>25.69</v>
      </c>
      <c r="AF51" s="285"/>
      <c r="AG51" s="285"/>
      <c r="AH51" s="284">
        <f>AE51</f>
        <v>25.69</v>
      </c>
      <c r="AI51" s="285"/>
      <c r="AJ51" s="285"/>
      <c r="AK51" s="284">
        <f>AH51</f>
        <v>25.69</v>
      </c>
      <c r="AL51" s="285"/>
      <c r="AM51" s="285"/>
      <c r="AN51" s="284">
        <f>AK51</f>
        <v>25.69</v>
      </c>
      <c r="AO51" s="285"/>
      <c r="AP51" s="285"/>
      <c r="AQ51" s="284">
        <f>AN51</f>
        <v>25.69</v>
      </c>
      <c r="AR51" s="285"/>
      <c r="AS51" s="285"/>
      <c r="AT51" s="284"/>
      <c r="AU51" s="285"/>
      <c r="AV51" s="286"/>
      <c r="AX51" s="40" t="s">
        <v>100</v>
      </c>
    </row>
    <row r="52" spans="1:50" ht="17.25" customHeight="1">
      <c r="A52" s="369" t="s">
        <v>31</v>
      </c>
      <c r="B52" s="352"/>
      <c r="C52" s="352"/>
      <c r="D52" s="352"/>
      <c r="E52" s="360"/>
      <c r="F52" s="360"/>
      <c r="G52" s="352" t="s">
        <v>46</v>
      </c>
      <c r="H52" s="360"/>
      <c r="I52" s="360"/>
      <c r="J52" s="287">
        <f>J35*J51</f>
        <v>0</v>
      </c>
      <c r="K52" s="288"/>
      <c r="L52" s="288"/>
      <c r="M52" s="287">
        <f t="shared" ref="M52" si="38">M35*M51</f>
        <v>0</v>
      </c>
      <c r="N52" s="288"/>
      <c r="O52" s="288"/>
      <c r="P52" s="287">
        <f t="shared" ref="P52" si="39">P35*P51</f>
        <v>0</v>
      </c>
      <c r="Q52" s="288"/>
      <c r="R52" s="288"/>
      <c r="S52" s="287">
        <f t="shared" ref="S52" si="40">S35*S51</f>
        <v>0</v>
      </c>
      <c r="T52" s="288"/>
      <c r="U52" s="288"/>
      <c r="V52" s="287">
        <f t="shared" ref="V52" si="41">V35*V51</f>
        <v>0</v>
      </c>
      <c r="W52" s="288"/>
      <c r="X52" s="288"/>
      <c r="Y52" s="287">
        <f>Y35*Y51</f>
        <v>0</v>
      </c>
      <c r="Z52" s="288"/>
      <c r="AA52" s="288"/>
      <c r="AB52" s="287">
        <f>AB35*AB51</f>
        <v>0</v>
      </c>
      <c r="AC52" s="288"/>
      <c r="AD52" s="288"/>
      <c r="AE52" s="287">
        <f>AE35*AE51</f>
        <v>0</v>
      </c>
      <c r="AF52" s="288"/>
      <c r="AG52" s="288"/>
      <c r="AH52" s="287">
        <f>AH35*AH51</f>
        <v>0</v>
      </c>
      <c r="AI52" s="288"/>
      <c r="AJ52" s="288"/>
      <c r="AK52" s="287">
        <f>AK35*AK51</f>
        <v>0</v>
      </c>
      <c r="AL52" s="288"/>
      <c r="AM52" s="288"/>
      <c r="AN52" s="287">
        <f>AN35*AN51</f>
        <v>0</v>
      </c>
      <c r="AO52" s="288"/>
      <c r="AP52" s="288"/>
      <c r="AQ52" s="287">
        <f>AQ35*AQ51</f>
        <v>0</v>
      </c>
      <c r="AR52" s="288"/>
      <c r="AS52" s="288"/>
      <c r="AT52" s="281">
        <f>SUM(J52:AS52)</f>
        <v>0</v>
      </c>
      <c r="AU52" s="282"/>
      <c r="AV52" s="283"/>
    </row>
    <row r="53" spans="1:50" ht="17.25" customHeight="1">
      <c r="A53" s="369" t="s">
        <v>49</v>
      </c>
      <c r="B53" s="352"/>
      <c r="C53" s="352"/>
      <c r="D53" s="352"/>
      <c r="E53" s="360"/>
      <c r="F53" s="360"/>
      <c r="G53" s="352" t="s">
        <v>61</v>
      </c>
      <c r="H53" s="360"/>
      <c r="I53" s="360"/>
      <c r="J53" s="281">
        <v>13.72</v>
      </c>
      <c r="K53" s="282"/>
      <c r="L53" s="282"/>
      <c r="M53" s="281">
        <f>J53</f>
        <v>13.72</v>
      </c>
      <c r="N53" s="282"/>
      <c r="O53" s="282"/>
      <c r="P53" s="281">
        <f>M53</f>
        <v>13.72</v>
      </c>
      <c r="Q53" s="282"/>
      <c r="R53" s="282"/>
      <c r="S53" s="281">
        <v>15.01</v>
      </c>
      <c r="T53" s="282"/>
      <c r="U53" s="282"/>
      <c r="V53" s="281">
        <f>S53</f>
        <v>15.01</v>
      </c>
      <c r="W53" s="282"/>
      <c r="X53" s="282"/>
      <c r="Y53" s="281">
        <f>V53</f>
        <v>15.01</v>
      </c>
      <c r="Z53" s="282"/>
      <c r="AA53" s="282"/>
      <c r="AB53" s="281">
        <f>P53</f>
        <v>13.72</v>
      </c>
      <c r="AC53" s="282"/>
      <c r="AD53" s="282"/>
      <c r="AE53" s="281">
        <f>AB53</f>
        <v>13.72</v>
      </c>
      <c r="AF53" s="282"/>
      <c r="AG53" s="282"/>
      <c r="AH53" s="281">
        <f>AE53</f>
        <v>13.72</v>
      </c>
      <c r="AI53" s="282"/>
      <c r="AJ53" s="282"/>
      <c r="AK53" s="281">
        <f>AH53</f>
        <v>13.72</v>
      </c>
      <c r="AL53" s="282"/>
      <c r="AM53" s="282"/>
      <c r="AN53" s="281">
        <f>AK53</f>
        <v>13.72</v>
      </c>
      <c r="AO53" s="282"/>
      <c r="AP53" s="282"/>
      <c r="AQ53" s="281">
        <f>AN53</f>
        <v>13.72</v>
      </c>
      <c r="AR53" s="282"/>
      <c r="AS53" s="282"/>
      <c r="AT53" s="281"/>
      <c r="AU53" s="282"/>
      <c r="AV53" s="283"/>
      <c r="AX53" s="40" t="s">
        <v>100</v>
      </c>
    </row>
    <row r="54" spans="1:50" ht="17.25" customHeight="1">
      <c r="A54" s="369" t="s">
        <v>33</v>
      </c>
      <c r="B54" s="352"/>
      <c r="C54" s="352"/>
      <c r="D54" s="352"/>
      <c r="E54" s="360"/>
      <c r="F54" s="360"/>
      <c r="G54" s="352" t="s">
        <v>62</v>
      </c>
      <c r="H54" s="360"/>
      <c r="I54" s="360"/>
      <c r="J54" s="287">
        <f>J35*J53</f>
        <v>0</v>
      </c>
      <c r="K54" s="288"/>
      <c r="L54" s="288"/>
      <c r="M54" s="287">
        <f t="shared" ref="M54" si="42">M35*M53</f>
        <v>0</v>
      </c>
      <c r="N54" s="288"/>
      <c r="O54" s="288"/>
      <c r="P54" s="287">
        <f t="shared" ref="P54" si="43">P35*P53</f>
        <v>0</v>
      </c>
      <c r="Q54" s="288"/>
      <c r="R54" s="288"/>
      <c r="S54" s="287">
        <f t="shared" ref="S54" si="44">S35*S53</f>
        <v>0</v>
      </c>
      <c r="T54" s="288"/>
      <c r="U54" s="288"/>
      <c r="V54" s="287">
        <f t="shared" ref="V54" si="45">V35*V53</f>
        <v>0</v>
      </c>
      <c r="W54" s="288"/>
      <c r="X54" s="288"/>
      <c r="Y54" s="287">
        <f>Y35*Y53</f>
        <v>0</v>
      </c>
      <c r="Z54" s="288"/>
      <c r="AA54" s="288"/>
      <c r="AB54" s="287">
        <f>AB35*AB53</f>
        <v>0</v>
      </c>
      <c r="AC54" s="288"/>
      <c r="AD54" s="288"/>
      <c r="AE54" s="287">
        <f>AE35*AE53</f>
        <v>0</v>
      </c>
      <c r="AF54" s="288"/>
      <c r="AG54" s="288"/>
      <c r="AH54" s="287">
        <f>AH35*AH53</f>
        <v>0</v>
      </c>
      <c r="AI54" s="288"/>
      <c r="AJ54" s="288"/>
      <c r="AK54" s="287">
        <f>AK35*AK53</f>
        <v>0</v>
      </c>
      <c r="AL54" s="288"/>
      <c r="AM54" s="288"/>
      <c r="AN54" s="287">
        <f>AN35*AN53</f>
        <v>0</v>
      </c>
      <c r="AO54" s="288"/>
      <c r="AP54" s="288"/>
      <c r="AQ54" s="287">
        <f>AQ35*AQ53</f>
        <v>0</v>
      </c>
      <c r="AR54" s="288"/>
      <c r="AS54" s="288"/>
      <c r="AT54" s="281">
        <f>SUM(J54:AS54)</f>
        <v>0</v>
      </c>
      <c r="AU54" s="282"/>
      <c r="AV54" s="283"/>
    </row>
    <row r="55" spans="1:50" ht="17.25" customHeight="1" thickBot="1">
      <c r="A55" s="364" t="s">
        <v>34</v>
      </c>
      <c r="B55" s="365"/>
      <c r="C55" s="365"/>
      <c r="D55" s="365"/>
      <c r="E55" s="366"/>
      <c r="F55" s="366"/>
      <c r="G55" s="365" t="s">
        <v>63</v>
      </c>
      <c r="H55" s="366"/>
      <c r="I55" s="366"/>
      <c r="J55" s="289">
        <f>IFERROR(J52-J54,"")</f>
        <v>0</v>
      </c>
      <c r="K55" s="290"/>
      <c r="L55" s="290"/>
      <c r="M55" s="289">
        <f t="shared" ref="M55" si="46">IFERROR(M52-M54,"")</f>
        <v>0</v>
      </c>
      <c r="N55" s="290"/>
      <c r="O55" s="290"/>
      <c r="P55" s="289">
        <f t="shared" ref="P55" si="47">IFERROR(P52-P54,"")</f>
        <v>0</v>
      </c>
      <c r="Q55" s="290"/>
      <c r="R55" s="290"/>
      <c r="S55" s="289">
        <f t="shared" ref="S55" si="48">IFERROR(S52-S54,"")</f>
        <v>0</v>
      </c>
      <c r="T55" s="290"/>
      <c r="U55" s="290"/>
      <c r="V55" s="289">
        <f t="shared" ref="V55" si="49">IFERROR(V52-V54,"")</f>
        <v>0</v>
      </c>
      <c r="W55" s="290"/>
      <c r="X55" s="290"/>
      <c r="Y55" s="289">
        <f>IFERROR(Y52-Y54,"")</f>
        <v>0</v>
      </c>
      <c r="Z55" s="290"/>
      <c r="AA55" s="290"/>
      <c r="AB55" s="289">
        <f>IFERROR(AB52-AB54,"")</f>
        <v>0</v>
      </c>
      <c r="AC55" s="290"/>
      <c r="AD55" s="290"/>
      <c r="AE55" s="289">
        <f>IFERROR(AE52-AE54,"")</f>
        <v>0</v>
      </c>
      <c r="AF55" s="290"/>
      <c r="AG55" s="290"/>
      <c r="AH55" s="289">
        <f>IFERROR(AH52-AH54,"")</f>
        <v>0</v>
      </c>
      <c r="AI55" s="290"/>
      <c r="AJ55" s="290"/>
      <c r="AK55" s="289">
        <f>IFERROR(AK52-AK54,"")</f>
        <v>0</v>
      </c>
      <c r="AL55" s="290"/>
      <c r="AM55" s="290"/>
      <c r="AN55" s="289">
        <f>IFERROR(AN52-AN54,"")</f>
        <v>0</v>
      </c>
      <c r="AO55" s="290"/>
      <c r="AP55" s="290"/>
      <c r="AQ55" s="289">
        <f>IFERROR(AQ52-AQ54,"")</f>
        <v>0</v>
      </c>
      <c r="AR55" s="290"/>
      <c r="AS55" s="290"/>
      <c r="AT55" s="289">
        <f>SUM(J55:AS55)</f>
        <v>0</v>
      </c>
      <c r="AU55" s="290"/>
      <c r="AV55" s="353"/>
    </row>
    <row r="56" spans="1:50" ht="17.25" customHeight="1">
      <c r="A56" s="306" t="s">
        <v>21</v>
      </c>
      <c r="B56" s="307"/>
      <c r="C56" s="307"/>
      <c r="D56" s="307"/>
      <c r="E56" s="308"/>
      <c r="F56" s="308"/>
      <c r="G56" s="307" t="s">
        <v>47</v>
      </c>
      <c r="H56" s="308"/>
      <c r="I56" s="308"/>
      <c r="J56" s="284">
        <v>-3.81</v>
      </c>
      <c r="K56" s="285"/>
      <c r="L56" s="285"/>
      <c r="M56" s="284">
        <v>-3.81</v>
      </c>
      <c r="N56" s="285"/>
      <c r="O56" s="285"/>
      <c r="P56" s="284">
        <v>-10.039999999999999</v>
      </c>
      <c r="Q56" s="285"/>
      <c r="R56" s="285"/>
      <c r="S56" s="284">
        <v>-11.4</v>
      </c>
      <c r="T56" s="285"/>
      <c r="U56" s="285"/>
      <c r="V56" s="284">
        <v>-12.71</v>
      </c>
      <c r="W56" s="285"/>
      <c r="X56" s="285"/>
      <c r="Y56" s="284">
        <v>-10.08</v>
      </c>
      <c r="Z56" s="285"/>
      <c r="AA56" s="285"/>
      <c r="AB56" s="284">
        <v>-10.57</v>
      </c>
      <c r="AC56" s="285"/>
      <c r="AD56" s="285"/>
      <c r="AE56" s="284">
        <v>-10.98</v>
      </c>
      <c r="AF56" s="285"/>
      <c r="AG56" s="285"/>
      <c r="AH56" s="284">
        <v>-11.03</v>
      </c>
      <c r="AI56" s="285"/>
      <c r="AJ56" s="285"/>
      <c r="AK56" s="284">
        <v>-10.97</v>
      </c>
      <c r="AL56" s="285"/>
      <c r="AM56" s="285"/>
      <c r="AN56" s="284">
        <v>-10.99</v>
      </c>
      <c r="AO56" s="285"/>
      <c r="AP56" s="285"/>
      <c r="AQ56" s="284">
        <v>-11.3</v>
      </c>
      <c r="AR56" s="285"/>
      <c r="AS56" s="285"/>
      <c r="AT56" s="284"/>
      <c r="AU56" s="285"/>
      <c r="AV56" s="286"/>
    </row>
    <row r="57" spans="1:50" ht="17.25" customHeight="1">
      <c r="A57" s="369" t="s">
        <v>35</v>
      </c>
      <c r="B57" s="352"/>
      <c r="C57" s="352"/>
      <c r="D57" s="352"/>
      <c r="E57" s="360"/>
      <c r="F57" s="360"/>
      <c r="G57" s="352" t="s">
        <v>48</v>
      </c>
      <c r="H57" s="360"/>
      <c r="I57" s="360"/>
      <c r="J57" s="281">
        <f>J35*J56</f>
        <v>0</v>
      </c>
      <c r="K57" s="282"/>
      <c r="L57" s="282"/>
      <c r="M57" s="281">
        <f t="shared" ref="M57" si="50">M35*M56</f>
        <v>0</v>
      </c>
      <c r="N57" s="282"/>
      <c r="O57" s="282"/>
      <c r="P57" s="281">
        <f t="shared" ref="P57" si="51">P35*P56</f>
        <v>0</v>
      </c>
      <c r="Q57" s="282"/>
      <c r="R57" s="282"/>
      <c r="S57" s="281">
        <f t="shared" ref="S57" si="52">S35*S56</f>
        <v>0</v>
      </c>
      <c r="T57" s="282"/>
      <c r="U57" s="282"/>
      <c r="V57" s="281">
        <f t="shared" ref="V57" si="53">V35*V56</f>
        <v>0</v>
      </c>
      <c r="W57" s="282"/>
      <c r="X57" s="282"/>
      <c r="Y57" s="281">
        <f>Y35*Y56</f>
        <v>0</v>
      </c>
      <c r="Z57" s="282"/>
      <c r="AA57" s="282"/>
      <c r="AB57" s="281">
        <f>AB35*AB56</f>
        <v>0</v>
      </c>
      <c r="AC57" s="282"/>
      <c r="AD57" s="282"/>
      <c r="AE57" s="281">
        <f>AE35*AE56</f>
        <v>0</v>
      </c>
      <c r="AF57" s="282"/>
      <c r="AG57" s="282"/>
      <c r="AH57" s="281">
        <f>AH35*AH56</f>
        <v>0</v>
      </c>
      <c r="AI57" s="282"/>
      <c r="AJ57" s="282"/>
      <c r="AK57" s="281">
        <f>AK35*AK56</f>
        <v>0</v>
      </c>
      <c r="AL57" s="282"/>
      <c r="AM57" s="282"/>
      <c r="AN57" s="281">
        <f>AN35*AN56</f>
        <v>0</v>
      </c>
      <c r="AO57" s="282"/>
      <c r="AP57" s="282"/>
      <c r="AQ57" s="281">
        <f>AQ35*AQ56</f>
        <v>0</v>
      </c>
      <c r="AR57" s="282"/>
      <c r="AS57" s="282"/>
      <c r="AT57" s="281">
        <f t="shared" ref="AT57" si="54">SUM(J57:AS57)</f>
        <v>0</v>
      </c>
      <c r="AU57" s="282"/>
      <c r="AV57" s="283"/>
    </row>
    <row r="58" spans="1:50" ht="17.25" customHeight="1">
      <c r="A58" s="369" t="s">
        <v>22</v>
      </c>
      <c r="B58" s="352"/>
      <c r="C58" s="352"/>
      <c r="D58" s="352"/>
      <c r="E58" s="360"/>
      <c r="F58" s="360"/>
      <c r="G58" s="352" t="s">
        <v>64</v>
      </c>
      <c r="H58" s="360"/>
      <c r="I58" s="360"/>
      <c r="J58" s="370">
        <v>-1.64</v>
      </c>
      <c r="K58" s="371"/>
      <c r="L58" s="372"/>
      <c r="M58" s="370">
        <v>-1.3</v>
      </c>
      <c r="N58" s="371"/>
      <c r="O58" s="372"/>
      <c r="P58" s="370">
        <v>-0.96</v>
      </c>
      <c r="Q58" s="371"/>
      <c r="R58" s="372"/>
      <c r="S58" s="370">
        <v>-0.74</v>
      </c>
      <c r="T58" s="371"/>
      <c r="U58" s="372"/>
      <c r="V58" s="281">
        <v>-0.34</v>
      </c>
      <c r="W58" s="282"/>
      <c r="X58" s="282"/>
      <c r="Y58" s="281">
        <v>7.0000000000000007E-2</v>
      </c>
      <c r="Z58" s="282"/>
      <c r="AA58" s="282"/>
      <c r="AB58" s="281">
        <v>0.59</v>
      </c>
      <c r="AC58" s="282"/>
      <c r="AD58" s="282"/>
      <c r="AE58" s="281">
        <v>1.05</v>
      </c>
      <c r="AF58" s="282"/>
      <c r="AG58" s="282"/>
      <c r="AH58" s="281">
        <v>1.59</v>
      </c>
      <c r="AI58" s="282"/>
      <c r="AJ58" s="282"/>
      <c r="AK58" s="281">
        <v>2.52</v>
      </c>
      <c r="AL58" s="282"/>
      <c r="AM58" s="282"/>
      <c r="AN58" s="281">
        <v>3.19</v>
      </c>
      <c r="AO58" s="282"/>
      <c r="AP58" s="282"/>
      <c r="AQ58" s="281">
        <v>3.19</v>
      </c>
      <c r="AR58" s="282"/>
      <c r="AS58" s="282"/>
      <c r="AT58" s="281"/>
      <c r="AU58" s="282"/>
      <c r="AV58" s="283"/>
    </row>
    <row r="59" spans="1:50" ht="17.25" customHeight="1">
      <c r="A59" s="369" t="s">
        <v>37</v>
      </c>
      <c r="B59" s="352"/>
      <c r="C59" s="352"/>
      <c r="D59" s="352"/>
      <c r="E59" s="360"/>
      <c r="F59" s="360"/>
      <c r="G59" s="352" t="s">
        <v>65</v>
      </c>
      <c r="H59" s="360"/>
      <c r="I59" s="360"/>
      <c r="J59" s="281">
        <f>J35*J58</f>
        <v>0</v>
      </c>
      <c r="K59" s="282"/>
      <c r="L59" s="282"/>
      <c r="M59" s="281">
        <f t="shared" ref="M59" si="55">M35*M58</f>
        <v>0</v>
      </c>
      <c r="N59" s="282"/>
      <c r="O59" s="282"/>
      <c r="P59" s="281">
        <f t="shared" ref="P59" si="56">P35*P58</f>
        <v>0</v>
      </c>
      <c r="Q59" s="282"/>
      <c r="R59" s="282"/>
      <c r="S59" s="281">
        <f t="shared" ref="S59" si="57">S35*S58</f>
        <v>0</v>
      </c>
      <c r="T59" s="282"/>
      <c r="U59" s="282"/>
      <c r="V59" s="281">
        <f t="shared" ref="V59" si="58">V35*V58</f>
        <v>0</v>
      </c>
      <c r="W59" s="282"/>
      <c r="X59" s="282"/>
      <c r="Y59" s="281">
        <f>Y35*Y58</f>
        <v>0</v>
      </c>
      <c r="Z59" s="282"/>
      <c r="AA59" s="282"/>
      <c r="AB59" s="281">
        <f>AB35*AB58</f>
        <v>0</v>
      </c>
      <c r="AC59" s="282"/>
      <c r="AD59" s="282"/>
      <c r="AE59" s="281">
        <f>AE35*AE58</f>
        <v>0</v>
      </c>
      <c r="AF59" s="282"/>
      <c r="AG59" s="282"/>
      <c r="AH59" s="281">
        <f>AH35*AH58</f>
        <v>0</v>
      </c>
      <c r="AI59" s="282"/>
      <c r="AJ59" s="282"/>
      <c r="AK59" s="281">
        <f>AK35*AK58</f>
        <v>0</v>
      </c>
      <c r="AL59" s="282"/>
      <c r="AM59" s="282"/>
      <c r="AN59" s="281">
        <f>AN35*AN58</f>
        <v>0</v>
      </c>
      <c r="AO59" s="282"/>
      <c r="AP59" s="282"/>
      <c r="AQ59" s="281">
        <f>AQ35*AQ58</f>
        <v>0</v>
      </c>
      <c r="AR59" s="282"/>
      <c r="AS59" s="282"/>
      <c r="AT59" s="281">
        <f>SUM(J59:AS59)</f>
        <v>0</v>
      </c>
      <c r="AU59" s="282"/>
      <c r="AV59" s="283"/>
    </row>
    <row r="60" spans="1:50" ht="17.25" customHeight="1" thickBot="1">
      <c r="A60" s="364" t="s">
        <v>57</v>
      </c>
      <c r="B60" s="365"/>
      <c r="C60" s="365"/>
      <c r="D60" s="365"/>
      <c r="E60" s="366"/>
      <c r="F60" s="366"/>
      <c r="G60" s="365" t="s">
        <v>66</v>
      </c>
      <c r="H60" s="366"/>
      <c r="I60" s="366"/>
      <c r="J60" s="289">
        <f>IFERROR(J57-J59,"")</f>
        <v>0</v>
      </c>
      <c r="K60" s="290"/>
      <c r="L60" s="290"/>
      <c r="M60" s="289">
        <f>IFERROR(M57-M59,"")</f>
        <v>0</v>
      </c>
      <c r="N60" s="290"/>
      <c r="O60" s="290"/>
      <c r="P60" s="289">
        <f>IFERROR(P57-P59,"")</f>
        <v>0</v>
      </c>
      <c r="Q60" s="290"/>
      <c r="R60" s="290"/>
      <c r="S60" s="289">
        <f>IFERROR(S57-S59,"")</f>
        <v>0</v>
      </c>
      <c r="T60" s="290"/>
      <c r="U60" s="290"/>
      <c r="V60" s="289">
        <f>IFERROR(V57-V59,"")</f>
        <v>0</v>
      </c>
      <c r="W60" s="290"/>
      <c r="X60" s="290"/>
      <c r="Y60" s="289">
        <f>IFERROR(Y57-Y59,"")</f>
        <v>0</v>
      </c>
      <c r="Z60" s="290"/>
      <c r="AA60" s="290"/>
      <c r="AB60" s="289">
        <f>IFERROR(AB57-AB59,"")</f>
        <v>0</v>
      </c>
      <c r="AC60" s="290"/>
      <c r="AD60" s="290"/>
      <c r="AE60" s="289">
        <f>IFERROR(AE57-AE59,"")</f>
        <v>0</v>
      </c>
      <c r="AF60" s="290"/>
      <c r="AG60" s="290"/>
      <c r="AH60" s="289">
        <f>IFERROR(AH57-AH59,"")</f>
        <v>0</v>
      </c>
      <c r="AI60" s="290"/>
      <c r="AJ60" s="290"/>
      <c r="AK60" s="289">
        <f>IFERROR(AK57-AK59,"")</f>
        <v>0</v>
      </c>
      <c r="AL60" s="290"/>
      <c r="AM60" s="290"/>
      <c r="AN60" s="289">
        <f>IFERROR(AN57-AN59,"")</f>
        <v>0</v>
      </c>
      <c r="AO60" s="290"/>
      <c r="AP60" s="290"/>
      <c r="AQ60" s="289">
        <f>IFERROR(AQ57-AQ59,"")</f>
        <v>0</v>
      </c>
      <c r="AR60" s="290"/>
      <c r="AS60" s="290"/>
      <c r="AT60" s="289">
        <f>SUM(J60:AS60)</f>
        <v>0</v>
      </c>
      <c r="AU60" s="290"/>
      <c r="AV60" s="353"/>
    </row>
    <row r="61" spans="1:50" ht="17.25" customHeight="1">
      <c r="A61" s="367" t="s">
        <v>39</v>
      </c>
      <c r="B61" s="367"/>
      <c r="C61" s="367"/>
      <c r="D61" s="367"/>
      <c r="E61" s="368"/>
      <c r="F61" s="368"/>
      <c r="G61" s="367" t="s">
        <v>67</v>
      </c>
      <c r="H61" s="368"/>
      <c r="I61" s="368"/>
      <c r="J61" s="362">
        <f>SUM(J50,J55,J60)</f>
        <v>0</v>
      </c>
      <c r="K61" s="363"/>
      <c r="L61" s="363"/>
      <c r="M61" s="362">
        <f>SUM(M50,M55,M60)</f>
        <v>0</v>
      </c>
      <c r="N61" s="363"/>
      <c r="O61" s="363"/>
      <c r="P61" s="362">
        <f>SUM(P50,P55,P60)</f>
        <v>0</v>
      </c>
      <c r="Q61" s="363"/>
      <c r="R61" s="363"/>
      <c r="S61" s="362">
        <f>SUM(S50,S55,S60)</f>
        <v>0</v>
      </c>
      <c r="T61" s="363"/>
      <c r="U61" s="363"/>
      <c r="V61" s="362">
        <f>SUM(V50,V55,V60)</f>
        <v>0</v>
      </c>
      <c r="W61" s="363"/>
      <c r="X61" s="363"/>
      <c r="Y61" s="362">
        <f>SUM(Y50,Y55,Y60)</f>
        <v>0</v>
      </c>
      <c r="Z61" s="363"/>
      <c r="AA61" s="363"/>
      <c r="AB61" s="362">
        <f>SUM(AB50,AB55,AB60)</f>
        <v>0</v>
      </c>
      <c r="AC61" s="363"/>
      <c r="AD61" s="363"/>
      <c r="AE61" s="362">
        <f>SUM(AE50,AE55,AE60)</f>
        <v>0</v>
      </c>
      <c r="AF61" s="363"/>
      <c r="AG61" s="363"/>
      <c r="AH61" s="362">
        <f>SUM(AH50,AH55,AH60)</f>
        <v>0</v>
      </c>
      <c r="AI61" s="363"/>
      <c r="AJ61" s="363"/>
      <c r="AK61" s="362">
        <f>SUM(AK50,AK55,AK60)</f>
        <v>0</v>
      </c>
      <c r="AL61" s="363"/>
      <c r="AM61" s="363"/>
      <c r="AN61" s="362">
        <f>SUM(AN50,AN55,AN60)</f>
        <v>0</v>
      </c>
      <c r="AO61" s="363"/>
      <c r="AP61" s="363"/>
      <c r="AQ61" s="362">
        <f>SUM(AQ50,AQ55,AQ60)</f>
        <v>0</v>
      </c>
      <c r="AR61" s="363"/>
      <c r="AS61" s="363"/>
      <c r="AT61" s="362">
        <f>SUM(J61:AS61)</f>
        <v>0</v>
      </c>
      <c r="AU61" s="363"/>
      <c r="AV61" s="363"/>
    </row>
    <row r="63" spans="1:50" ht="17.25" customHeight="1">
      <c r="B63" s="273" t="s">
        <v>198</v>
      </c>
      <c r="C63" s="240"/>
      <c r="D63" s="240"/>
      <c r="E63" s="240"/>
      <c r="F63" s="240"/>
      <c r="G63" s="240"/>
      <c r="H63" s="240"/>
      <c r="I63" s="240"/>
      <c r="J63" s="240"/>
      <c r="K63" s="240"/>
      <c r="L63" s="240"/>
      <c r="M63" s="240"/>
      <c r="N63" s="240"/>
      <c r="O63" s="240"/>
      <c r="P63" s="240"/>
      <c r="Q63" s="240"/>
      <c r="R63" s="240"/>
      <c r="S63" s="240"/>
      <c r="T63" s="240"/>
      <c r="U63" s="240"/>
      <c r="V63" s="240"/>
      <c r="W63" s="240"/>
      <c r="X63" s="240"/>
    </row>
    <row r="64" spans="1:50" ht="17.25" customHeight="1">
      <c r="B64" s="411"/>
      <c r="C64" s="340"/>
      <c r="D64" s="340"/>
      <c r="E64" s="340"/>
      <c r="F64" s="340"/>
      <c r="G64" s="221"/>
      <c r="H64" s="221"/>
      <c r="I64" s="221"/>
      <c r="J64" s="221"/>
      <c r="K64" s="221"/>
      <c r="L64" s="221"/>
      <c r="M64" s="221"/>
      <c r="N64" s="221"/>
      <c r="O64" s="221"/>
      <c r="P64" s="221"/>
      <c r="Q64" s="221"/>
      <c r="R64" s="221"/>
      <c r="S64" s="221"/>
      <c r="T64" s="221"/>
      <c r="U64" s="221"/>
      <c r="V64" s="221"/>
      <c r="W64" s="221"/>
      <c r="X64" s="221"/>
    </row>
    <row r="65" spans="1:48" ht="17.25" customHeight="1">
      <c r="A65" s="326" t="s">
        <v>267</v>
      </c>
      <c r="B65" s="327"/>
      <c r="C65" s="327"/>
      <c r="D65" s="327"/>
      <c r="E65" s="327"/>
      <c r="F65" s="328"/>
      <c r="G65" s="326" t="s">
        <v>273</v>
      </c>
      <c r="H65" s="327"/>
      <c r="I65" s="327"/>
      <c r="J65" s="327"/>
      <c r="K65" s="327"/>
      <c r="L65" s="328"/>
      <c r="M65" s="326" t="s">
        <v>274</v>
      </c>
      <c r="N65" s="327"/>
      <c r="O65" s="327"/>
      <c r="P65" s="327"/>
      <c r="Q65" s="327"/>
      <c r="R65" s="328"/>
      <c r="S65" s="326" t="s">
        <v>275</v>
      </c>
      <c r="T65" s="327"/>
      <c r="U65" s="327"/>
      <c r="V65" s="327"/>
      <c r="W65" s="327"/>
      <c r="X65" s="328"/>
      <c r="Y65" s="333" t="s">
        <v>280</v>
      </c>
      <c r="Z65" s="334"/>
      <c r="AA65" s="334"/>
      <c r="AB65" s="334"/>
      <c r="AC65" s="334"/>
      <c r="AD65" s="334"/>
      <c r="AE65" s="334"/>
      <c r="AF65" s="334"/>
      <c r="AG65" s="334"/>
      <c r="AH65" s="334"/>
      <c r="AI65" s="334"/>
      <c r="AJ65" s="335"/>
      <c r="AK65" s="333" t="s">
        <v>281</v>
      </c>
      <c r="AL65" s="334"/>
      <c r="AM65" s="334"/>
      <c r="AN65" s="334"/>
      <c r="AO65" s="334"/>
      <c r="AP65" s="334"/>
      <c r="AQ65" s="334"/>
      <c r="AR65" s="334"/>
      <c r="AS65" s="334"/>
      <c r="AT65" s="334"/>
      <c r="AU65" s="334"/>
      <c r="AV65" s="335"/>
    </row>
    <row r="66" spans="1:48" ht="17.25" customHeight="1">
      <c r="A66" s="329"/>
      <c r="B66" s="330"/>
      <c r="C66" s="330"/>
      <c r="D66" s="330"/>
      <c r="E66" s="330"/>
      <c r="F66" s="331"/>
      <c r="G66" s="329"/>
      <c r="H66" s="330"/>
      <c r="I66" s="330"/>
      <c r="J66" s="330"/>
      <c r="K66" s="330"/>
      <c r="L66" s="331"/>
      <c r="M66" s="329"/>
      <c r="N66" s="330"/>
      <c r="O66" s="330"/>
      <c r="P66" s="330"/>
      <c r="Q66" s="330"/>
      <c r="R66" s="331"/>
      <c r="S66" s="329"/>
      <c r="T66" s="330"/>
      <c r="U66" s="330"/>
      <c r="V66" s="330"/>
      <c r="W66" s="330"/>
      <c r="X66" s="331"/>
      <c r="Y66" s="336"/>
      <c r="Z66" s="337"/>
      <c r="AA66" s="337"/>
      <c r="AB66" s="337"/>
      <c r="AC66" s="337"/>
      <c r="AD66" s="337"/>
      <c r="AE66" s="337"/>
      <c r="AF66" s="337"/>
      <c r="AG66" s="337"/>
      <c r="AH66" s="337"/>
      <c r="AI66" s="337"/>
      <c r="AJ66" s="338"/>
      <c r="AK66" s="336"/>
      <c r="AL66" s="337"/>
      <c r="AM66" s="337"/>
      <c r="AN66" s="337"/>
      <c r="AO66" s="337"/>
      <c r="AP66" s="337"/>
      <c r="AQ66" s="337"/>
      <c r="AR66" s="337"/>
      <c r="AS66" s="337"/>
      <c r="AT66" s="337"/>
      <c r="AU66" s="337"/>
      <c r="AV66" s="338"/>
    </row>
    <row r="67" spans="1:48" ht="17.25" customHeight="1">
      <c r="A67" s="329"/>
      <c r="B67" s="330"/>
      <c r="C67" s="330"/>
      <c r="D67" s="330"/>
      <c r="E67" s="330"/>
      <c r="F67" s="331"/>
      <c r="G67" s="329"/>
      <c r="H67" s="330"/>
      <c r="I67" s="330"/>
      <c r="J67" s="330"/>
      <c r="K67" s="330"/>
      <c r="L67" s="331"/>
      <c r="M67" s="329"/>
      <c r="N67" s="330"/>
      <c r="O67" s="330"/>
      <c r="P67" s="330"/>
      <c r="Q67" s="330"/>
      <c r="R67" s="331"/>
      <c r="S67" s="329"/>
      <c r="T67" s="330"/>
      <c r="U67" s="330"/>
      <c r="V67" s="330"/>
      <c r="W67" s="330"/>
      <c r="X67" s="331"/>
      <c r="Y67" s="339" t="s">
        <v>276</v>
      </c>
      <c r="Z67" s="340"/>
      <c r="AA67" s="340"/>
      <c r="AB67" s="340"/>
      <c r="AC67" s="340"/>
      <c r="AD67" s="340"/>
      <c r="AE67" s="340"/>
      <c r="AF67" s="340"/>
      <c r="AG67" s="340"/>
      <c r="AH67" s="340"/>
      <c r="AI67" s="340"/>
      <c r="AJ67" s="341"/>
      <c r="AK67" s="339" t="s">
        <v>282</v>
      </c>
      <c r="AL67" s="340"/>
      <c r="AM67" s="340"/>
      <c r="AN67" s="340"/>
      <c r="AO67" s="340"/>
      <c r="AP67" s="340"/>
      <c r="AQ67" s="340"/>
      <c r="AR67" s="340"/>
      <c r="AS67" s="340"/>
      <c r="AT67" s="340"/>
      <c r="AU67" s="340"/>
      <c r="AV67" s="341"/>
    </row>
    <row r="68" spans="1:48" ht="17.25" customHeight="1">
      <c r="A68" s="332"/>
      <c r="B68" s="330"/>
      <c r="C68" s="330"/>
      <c r="D68" s="330"/>
      <c r="E68" s="330"/>
      <c r="F68" s="331"/>
      <c r="G68" s="332"/>
      <c r="H68" s="330"/>
      <c r="I68" s="330"/>
      <c r="J68" s="330"/>
      <c r="K68" s="330"/>
      <c r="L68" s="331"/>
      <c r="M68" s="332"/>
      <c r="N68" s="330"/>
      <c r="O68" s="330"/>
      <c r="P68" s="330"/>
      <c r="Q68" s="330"/>
      <c r="R68" s="331"/>
      <c r="S68" s="332"/>
      <c r="T68" s="330"/>
      <c r="U68" s="330"/>
      <c r="V68" s="330"/>
      <c r="W68" s="330"/>
      <c r="X68" s="331"/>
      <c r="Y68" s="220"/>
      <c r="Z68" s="221"/>
      <c r="AA68" s="221"/>
      <c r="AB68" s="221"/>
      <c r="AC68" s="221"/>
      <c r="AD68" s="221"/>
      <c r="AE68" s="221"/>
      <c r="AF68" s="221"/>
      <c r="AG68" s="221"/>
      <c r="AH68" s="221"/>
      <c r="AI68" s="221"/>
      <c r="AJ68" s="222"/>
      <c r="AK68" s="342"/>
      <c r="AL68" s="340"/>
      <c r="AM68" s="340"/>
      <c r="AN68" s="340"/>
      <c r="AO68" s="340"/>
      <c r="AP68" s="340"/>
      <c r="AQ68" s="340"/>
      <c r="AR68" s="340"/>
      <c r="AS68" s="340"/>
      <c r="AT68" s="340"/>
      <c r="AU68" s="340"/>
      <c r="AV68" s="341"/>
    </row>
    <row r="69" spans="1:48" ht="17.25" customHeight="1">
      <c r="A69" s="332"/>
      <c r="B69" s="330"/>
      <c r="C69" s="330"/>
      <c r="D69" s="330"/>
      <c r="E69" s="330"/>
      <c r="F69" s="331"/>
      <c r="G69" s="332"/>
      <c r="H69" s="330"/>
      <c r="I69" s="330"/>
      <c r="J69" s="330"/>
      <c r="K69" s="330"/>
      <c r="L69" s="331"/>
      <c r="M69" s="332"/>
      <c r="N69" s="330"/>
      <c r="O69" s="330"/>
      <c r="P69" s="330"/>
      <c r="Q69" s="330"/>
      <c r="R69" s="331"/>
      <c r="S69" s="332"/>
      <c r="T69" s="330"/>
      <c r="U69" s="330"/>
      <c r="V69" s="330"/>
      <c r="W69" s="330"/>
      <c r="X69" s="331"/>
      <c r="Y69" s="343" t="s">
        <v>277</v>
      </c>
      <c r="Z69" s="344"/>
      <c r="AA69" s="344"/>
      <c r="AB69" s="344"/>
      <c r="AC69" s="344"/>
      <c r="AD69" s="345"/>
      <c r="AE69" s="343" t="s">
        <v>278</v>
      </c>
      <c r="AF69" s="344"/>
      <c r="AG69" s="344"/>
      <c r="AH69" s="344"/>
      <c r="AI69" s="344"/>
      <c r="AJ69" s="345"/>
      <c r="AK69" s="346" t="s">
        <v>219</v>
      </c>
      <c r="AL69" s="347"/>
      <c r="AM69" s="347"/>
      <c r="AN69" s="347"/>
      <c r="AO69" s="347"/>
      <c r="AP69" s="347"/>
      <c r="AQ69" s="347"/>
      <c r="AR69" s="347"/>
      <c r="AS69" s="348"/>
      <c r="AT69" s="348"/>
      <c r="AU69" s="348"/>
      <c r="AV69" s="349"/>
    </row>
    <row r="70" spans="1:48" ht="17.25" customHeight="1">
      <c r="A70" s="385" t="s">
        <v>266</v>
      </c>
      <c r="B70" s="386"/>
      <c r="C70" s="386"/>
      <c r="D70" s="386"/>
      <c r="E70" s="386"/>
      <c r="F70" s="345"/>
      <c r="G70" s="385" t="s">
        <v>266</v>
      </c>
      <c r="H70" s="386"/>
      <c r="I70" s="386"/>
      <c r="J70" s="386"/>
      <c r="K70" s="386"/>
      <c r="L70" s="345"/>
      <c r="M70" s="385" t="s">
        <v>266</v>
      </c>
      <c r="N70" s="386"/>
      <c r="O70" s="386"/>
      <c r="P70" s="386"/>
      <c r="Q70" s="386"/>
      <c r="R70" s="345"/>
      <c r="S70" s="385" t="s">
        <v>266</v>
      </c>
      <c r="T70" s="386"/>
      <c r="U70" s="386"/>
      <c r="V70" s="386"/>
      <c r="W70" s="386"/>
      <c r="X70" s="345"/>
      <c r="Y70" s="385" t="s">
        <v>266</v>
      </c>
      <c r="Z70" s="386"/>
      <c r="AA70" s="386"/>
      <c r="AB70" s="386"/>
      <c r="AC70" s="386"/>
      <c r="AD70" s="345"/>
      <c r="AE70" s="385" t="s">
        <v>266</v>
      </c>
      <c r="AF70" s="386"/>
      <c r="AG70" s="386"/>
      <c r="AH70" s="386"/>
      <c r="AI70" s="386"/>
      <c r="AJ70" s="345"/>
      <c r="AK70" s="385" t="s">
        <v>266</v>
      </c>
      <c r="AL70" s="386"/>
      <c r="AM70" s="386"/>
      <c r="AN70" s="386"/>
      <c r="AO70" s="386"/>
      <c r="AP70" s="386"/>
      <c r="AQ70" s="344"/>
      <c r="AR70" s="344"/>
      <c r="AS70" s="344"/>
      <c r="AT70" s="344"/>
      <c r="AU70" s="344"/>
      <c r="AV70" s="345"/>
    </row>
    <row r="71" spans="1:48" ht="17.25" customHeight="1">
      <c r="A71" s="385" t="s">
        <v>265</v>
      </c>
      <c r="B71" s="386"/>
      <c r="C71" s="386"/>
      <c r="D71" s="386"/>
      <c r="E71" s="386"/>
      <c r="F71" s="345"/>
      <c r="G71" s="385" t="s">
        <v>268</v>
      </c>
      <c r="H71" s="386"/>
      <c r="I71" s="386"/>
      <c r="J71" s="386"/>
      <c r="K71" s="386"/>
      <c r="L71" s="345"/>
      <c r="M71" s="385" t="s">
        <v>269</v>
      </c>
      <c r="N71" s="386"/>
      <c r="O71" s="386"/>
      <c r="P71" s="386"/>
      <c r="Q71" s="386"/>
      <c r="R71" s="345"/>
      <c r="S71" s="385" t="s">
        <v>270</v>
      </c>
      <c r="T71" s="386"/>
      <c r="U71" s="386"/>
      <c r="V71" s="386"/>
      <c r="W71" s="386"/>
      <c r="X71" s="345"/>
      <c r="Y71" s="385" t="s">
        <v>271</v>
      </c>
      <c r="Z71" s="386"/>
      <c r="AA71" s="386"/>
      <c r="AB71" s="386"/>
      <c r="AC71" s="386"/>
      <c r="AD71" s="345"/>
      <c r="AE71" s="385" t="s">
        <v>272</v>
      </c>
      <c r="AF71" s="386"/>
      <c r="AG71" s="386"/>
      <c r="AH71" s="386"/>
      <c r="AI71" s="386"/>
      <c r="AJ71" s="345"/>
      <c r="AK71" s="385" t="s">
        <v>279</v>
      </c>
      <c r="AL71" s="386"/>
      <c r="AM71" s="386"/>
      <c r="AN71" s="386"/>
      <c r="AO71" s="386"/>
      <c r="AP71" s="386"/>
      <c r="AQ71" s="386"/>
      <c r="AR71" s="386"/>
      <c r="AS71" s="386"/>
      <c r="AT71" s="386"/>
      <c r="AU71" s="386"/>
      <c r="AV71" s="345"/>
    </row>
    <row r="72" spans="1:48" ht="17.25" customHeight="1">
      <c r="A72" s="144"/>
      <c r="B72" s="145"/>
      <c r="C72" s="145"/>
      <c r="D72" s="145"/>
      <c r="E72" s="145"/>
      <c r="F72" s="146"/>
      <c r="G72" s="387" t="s">
        <v>285</v>
      </c>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2"/>
    </row>
    <row r="73" spans="1:48" ht="17.25" customHeight="1">
      <c r="A73" s="388">
        <f>AT61</f>
        <v>0</v>
      </c>
      <c r="B73" s="389"/>
      <c r="C73" s="389"/>
      <c r="D73" s="389"/>
      <c r="E73" s="389"/>
      <c r="F73" s="390"/>
      <c r="G73" s="247"/>
      <c r="H73" s="248"/>
      <c r="I73" s="248"/>
      <c r="J73" s="248"/>
      <c r="K73" s="248"/>
      <c r="L73" s="249"/>
      <c r="M73" s="247"/>
      <c r="N73" s="248"/>
      <c r="O73" s="248"/>
      <c r="P73" s="248"/>
      <c r="Q73" s="248"/>
      <c r="R73" s="249"/>
      <c r="S73" s="247"/>
      <c r="T73" s="248"/>
      <c r="U73" s="248"/>
      <c r="V73" s="248"/>
      <c r="W73" s="248"/>
      <c r="X73" s="249"/>
      <c r="Y73" s="247"/>
      <c r="Z73" s="248"/>
      <c r="AA73" s="248"/>
      <c r="AB73" s="248"/>
      <c r="AC73" s="248"/>
      <c r="AD73" s="249"/>
      <c r="AE73" s="247"/>
      <c r="AF73" s="248"/>
      <c r="AG73" s="248"/>
      <c r="AH73" s="248"/>
      <c r="AI73" s="248"/>
      <c r="AJ73" s="249"/>
      <c r="AK73" s="266" t="str">
        <f>IF(AK69="該当",ROUNDDOWN(A73/2,0),"")</f>
        <v/>
      </c>
      <c r="AL73" s="267"/>
      <c r="AM73" s="267"/>
      <c r="AN73" s="267"/>
      <c r="AO73" s="267"/>
      <c r="AP73" s="267"/>
      <c r="AQ73" s="235"/>
      <c r="AR73" s="235"/>
      <c r="AS73" s="235"/>
      <c r="AT73" s="235"/>
      <c r="AU73" s="235"/>
      <c r="AV73" s="254"/>
    </row>
    <row r="74" spans="1:48" ht="17.25" customHeight="1">
      <c r="A74" s="391"/>
      <c r="B74" s="392"/>
      <c r="C74" s="392"/>
      <c r="D74" s="392"/>
      <c r="E74" s="392"/>
      <c r="F74" s="393"/>
      <c r="G74" s="394"/>
      <c r="H74" s="395"/>
      <c r="I74" s="395"/>
      <c r="J74" s="395"/>
      <c r="K74" s="395"/>
      <c r="L74" s="396"/>
      <c r="M74" s="394"/>
      <c r="N74" s="395"/>
      <c r="O74" s="395"/>
      <c r="P74" s="395"/>
      <c r="Q74" s="395"/>
      <c r="R74" s="396"/>
      <c r="S74" s="394"/>
      <c r="T74" s="395"/>
      <c r="U74" s="395"/>
      <c r="V74" s="395"/>
      <c r="W74" s="395"/>
      <c r="X74" s="396"/>
      <c r="Y74" s="394"/>
      <c r="Z74" s="395"/>
      <c r="AA74" s="395"/>
      <c r="AB74" s="395"/>
      <c r="AC74" s="395"/>
      <c r="AD74" s="396"/>
      <c r="AE74" s="394"/>
      <c r="AF74" s="395"/>
      <c r="AG74" s="395"/>
      <c r="AH74" s="395"/>
      <c r="AI74" s="395"/>
      <c r="AJ74" s="396"/>
      <c r="AK74" s="397"/>
      <c r="AL74" s="398"/>
      <c r="AM74" s="398"/>
      <c r="AN74" s="398"/>
      <c r="AO74" s="398"/>
      <c r="AP74" s="398"/>
      <c r="AQ74" s="221"/>
      <c r="AR74" s="221"/>
      <c r="AS74" s="221"/>
      <c r="AT74" s="221"/>
      <c r="AU74" s="221"/>
      <c r="AV74" s="222"/>
    </row>
    <row r="75" spans="1:48" ht="17.25" customHeight="1">
      <c r="A75" s="143"/>
      <c r="B75" s="143"/>
      <c r="C75" s="143"/>
      <c r="D75" s="143"/>
      <c r="E75" s="143"/>
      <c r="F75" s="143"/>
      <c r="G75" s="147"/>
      <c r="H75" s="147"/>
      <c r="I75" s="147"/>
      <c r="J75" s="147"/>
      <c r="K75" s="147"/>
      <c r="L75" s="147"/>
      <c r="M75" s="147"/>
      <c r="N75" s="147"/>
      <c r="O75" s="147"/>
      <c r="P75" s="147"/>
      <c r="Q75" s="147"/>
      <c r="R75" s="147"/>
      <c r="S75" s="147"/>
      <c r="T75" s="147"/>
      <c r="U75" s="147"/>
      <c r="V75" s="147"/>
      <c r="W75" s="147"/>
      <c r="X75" s="147"/>
      <c r="Y75" s="333" t="s">
        <v>283</v>
      </c>
      <c r="Z75" s="334"/>
      <c r="AA75" s="334"/>
      <c r="AB75" s="334"/>
      <c r="AC75" s="334"/>
      <c r="AD75" s="334"/>
      <c r="AE75" s="334"/>
      <c r="AF75" s="334"/>
      <c r="AG75" s="334"/>
      <c r="AH75" s="334"/>
      <c r="AI75" s="334"/>
      <c r="AJ75" s="335"/>
      <c r="AK75" s="266">
        <f>ROUNDDOWN(A73-SUM(G73:AV74),0)</f>
        <v>0</v>
      </c>
      <c r="AL75" s="267"/>
      <c r="AM75" s="267"/>
      <c r="AN75" s="267"/>
      <c r="AO75" s="267"/>
      <c r="AP75" s="267"/>
      <c r="AQ75" s="235"/>
      <c r="AR75" s="235"/>
      <c r="AS75" s="235"/>
      <c r="AT75" s="235"/>
      <c r="AU75" s="235"/>
      <c r="AV75" s="254"/>
    </row>
    <row r="76" spans="1:48" ht="17.25" customHeight="1">
      <c r="A76" s="143"/>
      <c r="B76" s="143"/>
      <c r="C76" s="143"/>
      <c r="D76" s="143"/>
      <c r="E76" s="143"/>
      <c r="F76" s="143"/>
      <c r="G76" s="147"/>
      <c r="H76" s="147"/>
      <c r="I76" s="147"/>
      <c r="J76" s="147"/>
      <c r="K76" s="147"/>
      <c r="L76" s="147"/>
      <c r="M76" s="147"/>
      <c r="N76" s="147"/>
      <c r="O76" s="147"/>
      <c r="P76" s="147"/>
      <c r="Q76" s="147"/>
      <c r="R76" s="147"/>
      <c r="S76" s="147"/>
      <c r="T76" s="147"/>
      <c r="U76" s="147"/>
      <c r="V76" s="147"/>
      <c r="W76" s="147"/>
      <c r="X76" s="147"/>
      <c r="Y76" s="385" t="s">
        <v>287</v>
      </c>
      <c r="Z76" s="386"/>
      <c r="AA76" s="386"/>
      <c r="AB76" s="386"/>
      <c r="AC76" s="386"/>
      <c r="AD76" s="386"/>
      <c r="AE76" s="386"/>
      <c r="AF76" s="386"/>
      <c r="AG76" s="386"/>
      <c r="AH76" s="386"/>
      <c r="AI76" s="386"/>
      <c r="AJ76" s="345"/>
      <c r="AK76" s="399"/>
      <c r="AL76" s="400"/>
      <c r="AM76" s="400"/>
      <c r="AN76" s="400"/>
      <c r="AO76" s="400"/>
      <c r="AP76" s="400"/>
      <c r="AQ76" s="340"/>
      <c r="AR76" s="340"/>
      <c r="AS76" s="340"/>
      <c r="AT76" s="340"/>
      <c r="AU76" s="340"/>
      <c r="AV76" s="341"/>
    </row>
    <row r="77" spans="1:48" ht="17.25" customHeight="1">
      <c r="A77" s="143"/>
      <c r="B77" s="143"/>
      <c r="C77" s="143"/>
      <c r="D77" s="143"/>
      <c r="E77" s="143"/>
      <c r="F77" s="143"/>
      <c r="G77" s="147"/>
      <c r="H77" s="147"/>
      <c r="I77" s="147"/>
      <c r="J77" s="147"/>
      <c r="K77" s="147"/>
      <c r="L77" s="147"/>
      <c r="M77" s="147"/>
      <c r="N77" s="147"/>
      <c r="O77" s="147"/>
      <c r="P77" s="147"/>
      <c r="Q77" s="147"/>
      <c r="R77" s="147"/>
      <c r="S77" s="147"/>
      <c r="T77" s="147"/>
      <c r="U77" s="147"/>
      <c r="V77" s="147"/>
      <c r="W77" s="147"/>
      <c r="X77" s="147"/>
      <c r="Y77" s="401" t="s">
        <v>284</v>
      </c>
      <c r="Z77" s="319"/>
      <c r="AA77" s="319"/>
      <c r="AB77" s="319"/>
      <c r="AC77" s="319"/>
      <c r="AD77" s="319"/>
      <c r="AE77" s="319"/>
      <c r="AF77" s="319"/>
      <c r="AG77" s="319"/>
      <c r="AH77" s="319"/>
      <c r="AI77" s="319"/>
      <c r="AJ77" s="320"/>
      <c r="AK77" s="397"/>
      <c r="AL77" s="398"/>
      <c r="AM77" s="398"/>
      <c r="AN77" s="398"/>
      <c r="AO77" s="398"/>
      <c r="AP77" s="398"/>
      <c r="AQ77" s="221"/>
      <c r="AR77" s="221"/>
      <c r="AS77" s="221"/>
      <c r="AT77" s="221"/>
      <c r="AU77" s="221"/>
      <c r="AV77" s="222"/>
    </row>
    <row r="78" spans="1:48" ht="17.25" customHeight="1">
      <c r="A78" s="143"/>
      <c r="B78" s="143"/>
      <c r="C78" s="143"/>
      <c r="D78" s="143"/>
      <c r="E78" s="143"/>
      <c r="F78" s="143"/>
      <c r="G78" s="147"/>
      <c r="H78" s="147"/>
      <c r="I78" s="147"/>
      <c r="J78" s="147"/>
      <c r="K78" s="147"/>
      <c r="L78" s="147"/>
      <c r="M78" s="147"/>
      <c r="N78" s="147"/>
      <c r="O78" s="147"/>
      <c r="P78" s="147"/>
      <c r="Q78" s="147"/>
      <c r="R78" s="147"/>
      <c r="S78" s="147"/>
      <c r="T78" s="147"/>
      <c r="U78" s="147"/>
      <c r="V78" s="147"/>
      <c r="W78" s="147"/>
      <c r="X78" s="147"/>
    </row>
  </sheetData>
  <mergeCells count="526">
    <mergeCell ref="AK75:AV77"/>
    <mergeCell ref="Y75:AJ75"/>
    <mergeCell ref="Y76:AJ76"/>
    <mergeCell ref="Y77:AJ77"/>
    <mergeCell ref="AK67:AV68"/>
    <mergeCell ref="AK69:AV69"/>
    <mergeCell ref="A73:F74"/>
    <mergeCell ref="G73:L74"/>
    <mergeCell ref="M73:R74"/>
    <mergeCell ref="S73:X74"/>
    <mergeCell ref="Y73:AD74"/>
    <mergeCell ref="AE73:AJ74"/>
    <mergeCell ref="AK73:AV74"/>
    <mergeCell ref="G72:AV72"/>
    <mergeCell ref="S65:X69"/>
    <mergeCell ref="S70:X70"/>
    <mergeCell ref="S71:X71"/>
    <mergeCell ref="Y70:AD70"/>
    <mergeCell ref="Y71:AD71"/>
    <mergeCell ref="AE70:AJ70"/>
    <mergeCell ref="AE71:AJ71"/>
    <mergeCell ref="A71:F71"/>
    <mergeCell ref="A70:F70"/>
    <mergeCell ref="A65:F69"/>
    <mergeCell ref="G65:L69"/>
    <mergeCell ref="G70:L70"/>
    <mergeCell ref="G71:L71"/>
    <mergeCell ref="M65:R69"/>
    <mergeCell ref="M70:R70"/>
    <mergeCell ref="M71:R71"/>
    <mergeCell ref="Y65:AJ66"/>
    <mergeCell ref="Y67:AJ68"/>
    <mergeCell ref="Y69:AD69"/>
    <mergeCell ref="AE69:AJ69"/>
    <mergeCell ref="AK71:AV71"/>
    <mergeCell ref="AK70:AV70"/>
    <mergeCell ref="AK65:AV66"/>
    <mergeCell ref="G31:L32"/>
    <mergeCell ref="M31:Q32"/>
    <mergeCell ref="R31:X32"/>
    <mergeCell ref="Y31:Y32"/>
    <mergeCell ref="Z31:AB32"/>
    <mergeCell ref="AC31:AD32"/>
    <mergeCell ref="B63:X64"/>
    <mergeCell ref="AE61:AG61"/>
    <mergeCell ref="AH61:AJ61"/>
    <mergeCell ref="AE31:AL32"/>
    <mergeCell ref="B31:F32"/>
    <mergeCell ref="Y59:AA59"/>
    <mergeCell ref="AE59:AG59"/>
    <mergeCell ref="AH59:AJ59"/>
    <mergeCell ref="AK59:AM59"/>
    <mergeCell ref="AE57:AG57"/>
    <mergeCell ref="AH57:AJ57"/>
    <mergeCell ref="AK57:AM57"/>
    <mergeCell ref="A54:F54"/>
    <mergeCell ref="G54:I54"/>
    <mergeCell ref="J54:L54"/>
    <mergeCell ref="AK61:AM61"/>
    <mergeCell ref="AN61:AP61"/>
    <mergeCell ref="AQ61:AS61"/>
    <mergeCell ref="AT61:AV61"/>
    <mergeCell ref="AT60:AV60"/>
    <mergeCell ref="A61:F61"/>
    <mergeCell ref="G61:I61"/>
    <mergeCell ref="J61:L61"/>
    <mergeCell ref="M61:O61"/>
    <mergeCell ref="P61:R61"/>
    <mergeCell ref="S61:U61"/>
    <mergeCell ref="V61:X61"/>
    <mergeCell ref="A60:F60"/>
    <mergeCell ref="G60:I60"/>
    <mergeCell ref="M60:O60"/>
    <mergeCell ref="P60:R60"/>
    <mergeCell ref="S60:U60"/>
    <mergeCell ref="V60:X60"/>
    <mergeCell ref="Y60:AA60"/>
    <mergeCell ref="AM31:AN32"/>
    <mergeCell ref="Y61:AA61"/>
    <mergeCell ref="AB61:AD61"/>
    <mergeCell ref="AB60:AD60"/>
    <mergeCell ref="AE60:AG60"/>
    <mergeCell ref="AH60:AJ60"/>
    <mergeCell ref="AK60:AM60"/>
    <mergeCell ref="AN60:AP60"/>
    <mergeCell ref="J56:L56"/>
    <mergeCell ref="M56:O56"/>
    <mergeCell ref="P56:R56"/>
    <mergeCell ref="S56:U56"/>
    <mergeCell ref="J59:L59"/>
    <mergeCell ref="M59:O59"/>
    <mergeCell ref="P59:R59"/>
    <mergeCell ref="S59:U59"/>
    <mergeCell ref="AO31:AU32"/>
    <mergeCell ref="AQ60:AS60"/>
    <mergeCell ref="AQ59:AS59"/>
    <mergeCell ref="P58:R58"/>
    <mergeCell ref="S58:U58"/>
    <mergeCell ref="AT59:AV59"/>
    <mergeCell ref="AB59:AD59"/>
    <mergeCell ref="J60:L60"/>
    <mergeCell ref="B26:F27"/>
    <mergeCell ref="G26:L27"/>
    <mergeCell ref="M26:Q27"/>
    <mergeCell ref="R26:X27"/>
    <mergeCell ref="Y26:Y27"/>
    <mergeCell ref="Z26:AB27"/>
    <mergeCell ref="AC26:AD27"/>
    <mergeCell ref="AE26:AL27"/>
    <mergeCell ref="AM26:AN27"/>
    <mergeCell ref="G29:L30"/>
    <mergeCell ref="M29:Q30"/>
    <mergeCell ref="R29:U30"/>
    <mergeCell ref="V29:X30"/>
    <mergeCell ref="Y29:Y30"/>
    <mergeCell ref="Z29:AB30"/>
    <mergeCell ref="AC29:AD30"/>
    <mergeCell ref="AE29:AL30"/>
    <mergeCell ref="AM29:AN30"/>
    <mergeCell ref="Z24:AB25"/>
    <mergeCell ref="AC24:AD25"/>
    <mergeCell ref="AE24:AL25"/>
    <mergeCell ref="AM24:AN25"/>
    <mergeCell ref="B21:F22"/>
    <mergeCell ref="G21:L22"/>
    <mergeCell ref="M21:Q22"/>
    <mergeCell ref="R21:X22"/>
    <mergeCell ref="Y21:Y22"/>
    <mergeCell ref="Z21:AB22"/>
    <mergeCell ref="AC21:AD22"/>
    <mergeCell ref="AE21:AL22"/>
    <mergeCell ref="AM21:AN22"/>
    <mergeCell ref="AO26:AU27"/>
    <mergeCell ref="B29:F30"/>
    <mergeCell ref="Y13:AH14"/>
    <mergeCell ref="AI13:AS14"/>
    <mergeCell ref="B16:O17"/>
    <mergeCell ref="B19:F20"/>
    <mergeCell ref="G19:L20"/>
    <mergeCell ref="M19:Q20"/>
    <mergeCell ref="R19:U20"/>
    <mergeCell ref="V19:X20"/>
    <mergeCell ref="Y19:Y20"/>
    <mergeCell ref="Z19:AB20"/>
    <mergeCell ref="B13:M14"/>
    <mergeCell ref="N13:X14"/>
    <mergeCell ref="AC19:AD20"/>
    <mergeCell ref="AE19:AL20"/>
    <mergeCell ref="AM19:AN20"/>
    <mergeCell ref="AO21:AU22"/>
    <mergeCell ref="B24:F25"/>
    <mergeCell ref="G24:L25"/>
    <mergeCell ref="M24:Q25"/>
    <mergeCell ref="R24:U25"/>
    <mergeCell ref="V24:X25"/>
    <mergeCell ref="Y24:Y25"/>
    <mergeCell ref="A2:AV3"/>
    <mergeCell ref="A5:O6"/>
    <mergeCell ref="B7:O8"/>
    <mergeCell ref="B9:M10"/>
    <mergeCell ref="N9:AS10"/>
    <mergeCell ref="B11:M12"/>
    <mergeCell ref="N11:AS12"/>
    <mergeCell ref="V4:AB5"/>
    <mergeCell ref="AC4:AV5"/>
    <mergeCell ref="AQ58:AS58"/>
    <mergeCell ref="AT58:AV58"/>
    <mergeCell ref="A59:F59"/>
    <mergeCell ref="G59:I59"/>
    <mergeCell ref="V59:X59"/>
    <mergeCell ref="V58:X58"/>
    <mergeCell ref="Y58:AA58"/>
    <mergeCell ref="AB58:AD58"/>
    <mergeCell ref="AE58:AG58"/>
    <mergeCell ref="AH58:AJ58"/>
    <mergeCell ref="AK58:AM58"/>
    <mergeCell ref="A58:F58"/>
    <mergeCell ref="G58:I58"/>
    <mergeCell ref="J58:L58"/>
    <mergeCell ref="M58:O58"/>
    <mergeCell ref="AN59:AP59"/>
    <mergeCell ref="AN58:AP58"/>
    <mergeCell ref="AN57:AP57"/>
    <mergeCell ref="AQ57:AS57"/>
    <mergeCell ref="AT57:AV57"/>
    <mergeCell ref="AT56:AV56"/>
    <mergeCell ref="A57:F57"/>
    <mergeCell ref="G57:I57"/>
    <mergeCell ref="J57:L57"/>
    <mergeCell ref="M57:O57"/>
    <mergeCell ref="P57:R57"/>
    <mergeCell ref="S57:U57"/>
    <mergeCell ref="V57:X57"/>
    <mergeCell ref="Y57:AA57"/>
    <mergeCell ref="AB57:AD57"/>
    <mergeCell ref="AB56:AD56"/>
    <mergeCell ref="AE56:AG56"/>
    <mergeCell ref="AH56:AJ56"/>
    <mergeCell ref="AK56:AM56"/>
    <mergeCell ref="AN56:AP56"/>
    <mergeCell ref="AQ56:AS56"/>
    <mergeCell ref="A56:F56"/>
    <mergeCell ref="G56:I56"/>
    <mergeCell ref="V56:X56"/>
    <mergeCell ref="Y56:AA56"/>
    <mergeCell ref="A52:F52"/>
    <mergeCell ref="G52:I52"/>
    <mergeCell ref="J52:L52"/>
    <mergeCell ref="Y55:AA55"/>
    <mergeCell ref="AN54:AP54"/>
    <mergeCell ref="AQ54:AS54"/>
    <mergeCell ref="A55:F55"/>
    <mergeCell ref="G55:I55"/>
    <mergeCell ref="J55:L55"/>
    <mergeCell ref="M55:O55"/>
    <mergeCell ref="P55:R55"/>
    <mergeCell ref="S55:U55"/>
    <mergeCell ref="V55:X55"/>
    <mergeCell ref="V54:X54"/>
    <mergeCell ref="Y54:AA54"/>
    <mergeCell ref="AB54:AD54"/>
    <mergeCell ref="AE54:AG54"/>
    <mergeCell ref="AH54:AJ54"/>
    <mergeCell ref="A53:F53"/>
    <mergeCell ref="G53:I53"/>
    <mergeCell ref="J53:L53"/>
    <mergeCell ref="M54:O54"/>
    <mergeCell ref="P54:R54"/>
    <mergeCell ref="AB55:AD55"/>
    <mergeCell ref="V53:X53"/>
    <mergeCell ref="Y53:AA53"/>
    <mergeCell ref="AB53:AD53"/>
    <mergeCell ref="AN53:AP53"/>
    <mergeCell ref="S54:U54"/>
    <mergeCell ref="AQ55:AS55"/>
    <mergeCell ref="AK52:AM52"/>
    <mergeCell ref="AN52:AP52"/>
    <mergeCell ref="AQ52:AS52"/>
    <mergeCell ref="AT55:AV55"/>
    <mergeCell ref="AQ53:AS53"/>
    <mergeCell ref="AT53:AV53"/>
    <mergeCell ref="AT54:AV54"/>
    <mergeCell ref="AN55:AP55"/>
    <mergeCell ref="M52:O52"/>
    <mergeCell ref="P52:R52"/>
    <mergeCell ref="S52:U52"/>
    <mergeCell ref="V52:X52"/>
    <mergeCell ref="Y52:AA52"/>
    <mergeCell ref="AT52:AV52"/>
    <mergeCell ref="AB52:AD52"/>
    <mergeCell ref="AE52:AG52"/>
    <mergeCell ref="AH52:AJ52"/>
    <mergeCell ref="AK54:AM54"/>
    <mergeCell ref="AE53:AG53"/>
    <mergeCell ref="AH53:AJ53"/>
    <mergeCell ref="AK53:AM53"/>
    <mergeCell ref="AE55:AG55"/>
    <mergeCell ref="AH55:AJ55"/>
    <mergeCell ref="AK55:AM55"/>
    <mergeCell ref="M53:O53"/>
    <mergeCell ref="P53:R53"/>
    <mergeCell ref="S53:U53"/>
    <mergeCell ref="AN50:AP50"/>
    <mergeCell ref="AQ50:AS50"/>
    <mergeCell ref="AT50:AV50"/>
    <mergeCell ref="AB50:AD50"/>
    <mergeCell ref="AE50:AG50"/>
    <mergeCell ref="AH50:AJ50"/>
    <mergeCell ref="AK50:AM50"/>
    <mergeCell ref="AQ51:AS51"/>
    <mergeCell ref="AT51:AV51"/>
    <mergeCell ref="AB51:AD51"/>
    <mergeCell ref="AE51:AG51"/>
    <mergeCell ref="AH51:AJ51"/>
    <mergeCell ref="AK51:AM51"/>
    <mergeCell ref="AN51:AP51"/>
    <mergeCell ref="V51:X51"/>
    <mergeCell ref="V50:X50"/>
    <mergeCell ref="Y50:AA50"/>
    <mergeCell ref="A50:F50"/>
    <mergeCell ref="G50:I50"/>
    <mergeCell ref="J50:L50"/>
    <mergeCell ref="M50:O50"/>
    <mergeCell ref="P50:R50"/>
    <mergeCell ref="S50:U50"/>
    <mergeCell ref="Y51:AA51"/>
    <mergeCell ref="J48:L48"/>
    <mergeCell ref="M48:O48"/>
    <mergeCell ref="P48:R48"/>
    <mergeCell ref="S48:U48"/>
    <mergeCell ref="A51:F51"/>
    <mergeCell ref="G51:I51"/>
    <mergeCell ref="J51:L51"/>
    <mergeCell ref="M51:O51"/>
    <mergeCell ref="P51:R51"/>
    <mergeCell ref="S51:U51"/>
    <mergeCell ref="AE49:AG49"/>
    <mergeCell ref="AH49:AJ49"/>
    <mergeCell ref="AK49:AM49"/>
    <mergeCell ref="AN49:AP49"/>
    <mergeCell ref="AQ49:AS49"/>
    <mergeCell ref="AT49:AV49"/>
    <mergeCell ref="AT48:AV48"/>
    <mergeCell ref="A49:F49"/>
    <mergeCell ref="G49:I49"/>
    <mergeCell ref="J49:L49"/>
    <mergeCell ref="M49:O49"/>
    <mergeCell ref="P49:R49"/>
    <mergeCell ref="S49:U49"/>
    <mergeCell ref="V49:X49"/>
    <mergeCell ref="Y49:AA49"/>
    <mergeCell ref="AB49:AD49"/>
    <mergeCell ref="AB48:AD48"/>
    <mergeCell ref="AE48:AG48"/>
    <mergeCell ref="AH48:AJ48"/>
    <mergeCell ref="AK48:AM48"/>
    <mergeCell ref="AN48:AP48"/>
    <mergeCell ref="AQ48:AS48"/>
    <mergeCell ref="A48:F48"/>
    <mergeCell ref="G48:I48"/>
    <mergeCell ref="V48:X48"/>
    <mergeCell ref="Y48:AA48"/>
    <mergeCell ref="Y47:AA47"/>
    <mergeCell ref="AN46:AP46"/>
    <mergeCell ref="AQ46:AS46"/>
    <mergeCell ref="AT46:AV46"/>
    <mergeCell ref="A47:F47"/>
    <mergeCell ref="G47:I47"/>
    <mergeCell ref="J47:L47"/>
    <mergeCell ref="M47:O47"/>
    <mergeCell ref="P47:R47"/>
    <mergeCell ref="S47:U47"/>
    <mergeCell ref="V47:X47"/>
    <mergeCell ref="V46:X46"/>
    <mergeCell ref="Y46:AA46"/>
    <mergeCell ref="AB46:AD46"/>
    <mergeCell ref="AE46:AG46"/>
    <mergeCell ref="AH46:AJ46"/>
    <mergeCell ref="AK46:AM46"/>
    <mergeCell ref="A46:F46"/>
    <mergeCell ref="G46:I46"/>
    <mergeCell ref="J46:L46"/>
    <mergeCell ref="M46:O46"/>
    <mergeCell ref="P46:R46"/>
    <mergeCell ref="S46:U46"/>
    <mergeCell ref="AQ47:AS47"/>
    <mergeCell ref="AT47:AV47"/>
    <mergeCell ref="AB44:AD44"/>
    <mergeCell ref="AE44:AG44"/>
    <mergeCell ref="AH44:AJ44"/>
    <mergeCell ref="AK44:AM44"/>
    <mergeCell ref="AN44:AP44"/>
    <mergeCell ref="AQ44:AS44"/>
    <mergeCell ref="AB47:AD47"/>
    <mergeCell ref="AE47:AG47"/>
    <mergeCell ref="AH47:AJ47"/>
    <mergeCell ref="AK47:AM47"/>
    <mergeCell ref="AN47:AP47"/>
    <mergeCell ref="AQ43:AS43"/>
    <mergeCell ref="A44:F44"/>
    <mergeCell ref="G44:I44"/>
    <mergeCell ref="J44:L44"/>
    <mergeCell ref="M44:O44"/>
    <mergeCell ref="P44:R44"/>
    <mergeCell ref="S44:U44"/>
    <mergeCell ref="V44:X44"/>
    <mergeCell ref="Y44:AA44"/>
    <mergeCell ref="V43:X43"/>
    <mergeCell ref="Y43:AA43"/>
    <mergeCell ref="AB43:AD43"/>
    <mergeCell ref="AE43:AG43"/>
    <mergeCell ref="AH43:AJ43"/>
    <mergeCell ref="AK43:AM43"/>
    <mergeCell ref="BX42:BZ42"/>
    <mergeCell ref="CA42:CC42"/>
    <mergeCell ref="AN41:AP41"/>
    <mergeCell ref="CD42:CF42"/>
    <mergeCell ref="CG42:CI42"/>
    <mergeCell ref="A43:F43"/>
    <mergeCell ref="G43:I43"/>
    <mergeCell ref="J43:L43"/>
    <mergeCell ref="M43:O43"/>
    <mergeCell ref="P43:R43"/>
    <mergeCell ref="S43:U43"/>
    <mergeCell ref="BF42:BH42"/>
    <mergeCell ref="BI42:BK42"/>
    <mergeCell ref="BL42:BN42"/>
    <mergeCell ref="BO42:BQ42"/>
    <mergeCell ref="BR42:BT42"/>
    <mergeCell ref="BU42:BW42"/>
    <mergeCell ref="AH42:AJ42"/>
    <mergeCell ref="AK42:AM42"/>
    <mergeCell ref="AN42:AP42"/>
    <mergeCell ref="AQ42:AS42"/>
    <mergeCell ref="AZ42:BB42"/>
    <mergeCell ref="BC42:BE42"/>
    <mergeCell ref="AN43:AP43"/>
    <mergeCell ref="CG41:CI41"/>
    <mergeCell ref="A42:F42"/>
    <mergeCell ref="J42:L42"/>
    <mergeCell ref="M42:O42"/>
    <mergeCell ref="P42:R42"/>
    <mergeCell ref="S42:U42"/>
    <mergeCell ref="V42:X42"/>
    <mergeCell ref="Y42:AA42"/>
    <mergeCell ref="AB42:AD42"/>
    <mergeCell ref="AE42:AG42"/>
    <mergeCell ref="BO41:BQ41"/>
    <mergeCell ref="BR41:BT41"/>
    <mergeCell ref="BU41:BW41"/>
    <mergeCell ref="BX41:BZ41"/>
    <mergeCell ref="CA41:CC41"/>
    <mergeCell ref="CD41:CF41"/>
    <mergeCell ref="AQ41:AS41"/>
    <mergeCell ref="AT36:AV44"/>
    <mergeCell ref="AZ41:BB41"/>
    <mergeCell ref="BC41:BE41"/>
    <mergeCell ref="BF41:BH41"/>
    <mergeCell ref="BI41:BK41"/>
    <mergeCell ref="BL41:BN41"/>
    <mergeCell ref="Y41:AA41"/>
    <mergeCell ref="Y39:AA39"/>
    <mergeCell ref="AB39:AD39"/>
    <mergeCell ref="AE39:AG39"/>
    <mergeCell ref="AH39:AJ39"/>
    <mergeCell ref="AK39:AM39"/>
    <mergeCell ref="AE41:AG41"/>
    <mergeCell ref="AH41:AJ41"/>
    <mergeCell ref="AK41:AM41"/>
    <mergeCell ref="A41:F41"/>
    <mergeCell ref="J41:L41"/>
    <mergeCell ref="M41:O41"/>
    <mergeCell ref="P41:R41"/>
    <mergeCell ref="S41:U41"/>
    <mergeCell ref="V41:X41"/>
    <mergeCell ref="AB41:AD41"/>
    <mergeCell ref="AN38:AP38"/>
    <mergeCell ref="AQ38:AS38"/>
    <mergeCell ref="A39:F39"/>
    <mergeCell ref="J39:L39"/>
    <mergeCell ref="M39:O39"/>
    <mergeCell ref="P39:R39"/>
    <mergeCell ref="S39:U39"/>
    <mergeCell ref="AB40:AD40"/>
    <mergeCell ref="AE40:AG40"/>
    <mergeCell ref="AH40:AJ40"/>
    <mergeCell ref="AK40:AM40"/>
    <mergeCell ref="AN40:AP40"/>
    <mergeCell ref="AQ40:AS40"/>
    <mergeCell ref="AN39:AP39"/>
    <mergeCell ref="AQ39:AS39"/>
    <mergeCell ref="A40:F40"/>
    <mergeCell ref="G40:I40"/>
    <mergeCell ref="J40:L40"/>
    <mergeCell ref="M40:O40"/>
    <mergeCell ref="P40:R40"/>
    <mergeCell ref="S40:U40"/>
    <mergeCell ref="V40:X40"/>
    <mergeCell ref="Y40:AA40"/>
    <mergeCell ref="V39:X39"/>
    <mergeCell ref="A37:F37"/>
    <mergeCell ref="J37:L37"/>
    <mergeCell ref="M37:O37"/>
    <mergeCell ref="P37:R37"/>
    <mergeCell ref="S37:U37"/>
    <mergeCell ref="AN37:AP37"/>
    <mergeCell ref="AQ37:AS37"/>
    <mergeCell ref="A38:F38"/>
    <mergeCell ref="J38:L38"/>
    <mergeCell ref="M38:O38"/>
    <mergeCell ref="P38:R38"/>
    <mergeCell ref="S38:U38"/>
    <mergeCell ref="V38:X38"/>
    <mergeCell ref="Y38:AA38"/>
    <mergeCell ref="AB38:AD38"/>
    <mergeCell ref="V37:X37"/>
    <mergeCell ref="Y37:AA37"/>
    <mergeCell ref="AB37:AD37"/>
    <mergeCell ref="AE37:AG37"/>
    <mergeCell ref="AH37:AJ37"/>
    <mergeCell ref="AK37:AM37"/>
    <mergeCell ref="AE38:AG38"/>
    <mergeCell ref="AH38:AJ38"/>
    <mergeCell ref="AK38:AM38"/>
    <mergeCell ref="AE35:AG35"/>
    <mergeCell ref="AH35:AJ35"/>
    <mergeCell ref="AK35:AM35"/>
    <mergeCell ref="AN35:AP35"/>
    <mergeCell ref="AQ35:AS35"/>
    <mergeCell ref="AH36:AJ36"/>
    <mergeCell ref="AK36:AM36"/>
    <mergeCell ref="AN36:AP36"/>
    <mergeCell ref="AQ36:AS36"/>
    <mergeCell ref="A36:F36"/>
    <mergeCell ref="J36:L36"/>
    <mergeCell ref="M36:O36"/>
    <mergeCell ref="P36:R36"/>
    <mergeCell ref="S36:U36"/>
    <mergeCell ref="V36:X36"/>
    <mergeCell ref="Y36:AA36"/>
    <mergeCell ref="AB36:AD36"/>
    <mergeCell ref="AE36:AG36"/>
    <mergeCell ref="AQ34:AS34"/>
    <mergeCell ref="AT34:AV34"/>
    <mergeCell ref="A35:F35"/>
    <mergeCell ref="G35:I35"/>
    <mergeCell ref="J35:L35"/>
    <mergeCell ref="M35:O35"/>
    <mergeCell ref="P35:R35"/>
    <mergeCell ref="S35:U35"/>
    <mergeCell ref="V35:X35"/>
    <mergeCell ref="Y35:AA35"/>
    <mergeCell ref="Y34:AA34"/>
    <mergeCell ref="AB34:AD34"/>
    <mergeCell ref="AE34:AG34"/>
    <mergeCell ref="AH34:AJ34"/>
    <mergeCell ref="AK34:AM34"/>
    <mergeCell ref="AN34:AP34"/>
    <mergeCell ref="A34:F34"/>
    <mergeCell ref="J34:L34"/>
    <mergeCell ref="M34:O34"/>
    <mergeCell ref="P34:R34"/>
    <mergeCell ref="S34:U34"/>
    <mergeCell ref="V34:X34"/>
    <mergeCell ref="AT35:AV35"/>
    <mergeCell ref="AB35:AD35"/>
  </mergeCells>
  <phoneticPr fontId="18"/>
  <dataValidations count="2">
    <dataValidation type="list" allowBlank="1" showInputMessage="1" showErrorMessage="1" sqref="J36:AS36" xr:uid="{7F5BB9DF-40B4-4ED4-A485-7C42B4591787}">
      <formula1>"休止,復活,休止と復活"</formula1>
    </dataValidation>
    <dataValidation type="list" allowBlank="1" showInputMessage="1" showErrorMessage="1" sqref="AK69:AR69" xr:uid="{FF0B726A-925F-4040-9785-52C9B09915B0}">
      <formula1>"該当,非該当"</formula1>
    </dataValidation>
  </dataValidations>
  <pageMargins left="0.11811023622047245" right="0.11811023622047245" top="0" bottom="0" header="0.31496062992125984" footer="0.31496062992125984"/>
  <pageSetup paperSize="9" scale="62" orientation="portrait" r:id="rId1"/>
  <colBreaks count="1" manualBreakCount="1">
    <brk id="48" min="1" max="4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E058E-9843-4A4D-B99A-C1213A3AEF04}">
  <dimension ref="A1:CI77"/>
  <sheetViews>
    <sheetView view="pageBreakPreview" zoomScale="55" zoomScaleNormal="70" zoomScaleSheetLayoutView="55" workbookViewId="0">
      <selection activeCell="AV1" sqref="AV1"/>
    </sheetView>
  </sheetViews>
  <sheetFormatPr defaultColWidth="3" defaultRowHeight="17.25" customHeight="1"/>
  <cols>
    <col min="1" max="16384" width="3" style="40"/>
  </cols>
  <sheetData>
    <row r="1" spans="1:51" ht="17.25" customHeight="1">
      <c r="AV1" s="511" t="s">
        <v>292</v>
      </c>
    </row>
    <row r="2" spans="1:51" ht="17.25" customHeight="1">
      <c r="A2" s="236" t="s">
        <v>204</v>
      </c>
      <c r="B2" s="236"/>
      <c r="C2" s="236"/>
      <c r="D2" s="236"/>
      <c r="E2" s="236"/>
      <c r="F2" s="236"/>
      <c r="G2" s="236"/>
      <c r="H2" s="236"/>
      <c r="I2" s="236"/>
      <c r="J2" s="236"/>
      <c r="K2" s="236"/>
      <c r="L2" s="236"/>
      <c r="M2" s="236"/>
      <c r="N2" s="236"/>
      <c r="O2" s="236"/>
      <c r="P2" s="236"/>
      <c r="Q2" s="236"/>
      <c r="R2" s="236"/>
      <c r="S2" s="236"/>
      <c r="T2" s="309"/>
      <c r="U2" s="309"/>
      <c r="V2" s="309"/>
      <c r="W2" s="309"/>
      <c r="X2" s="309"/>
      <c r="Y2" s="309"/>
      <c r="Z2" s="309"/>
      <c r="AA2" s="309"/>
      <c r="AB2" s="309"/>
      <c r="AC2" s="309"/>
      <c r="AD2" s="309"/>
      <c r="AE2" s="309"/>
      <c r="AF2" s="309"/>
      <c r="AG2" s="309"/>
      <c r="AH2" s="309"/>
      <c r="AI2" s="309"/>
      <c r="AJ2" s="309"/>
      <c r="AK2" s="309"/>
      <c r="AL2" s="309"/>
      <c r="AM2" s="309"/>
      <c r="AN2" s="309"/>
      <c r="AO2" s="309"/>
      <c r="AP2" s="309"/>
      <c r="AQ2" s="309"/>
      <c r="AR2" s="309"/>
      <c r="AS2" s="309"/>
      <c r="AT2" s="309"/>
      <c r="AU2" s="309"/>
      <c r="AV2" s="309"/>
    </row>
    <row r="3" spans="1:51" ht="17.25" customHeight="1">
      <c r="A3" s="236"/>
      <c r="B3" s="236"/>
      <c r="C3" s="236"/>
      <c r="D3" s="236"/>
      <c r="E3" s="236"/>
      <c r="F3" s="236"/>
      <c r="G3" s="236"/>
      <c r="H3" s="236"/>
      <c r="I3" s="236"/>
      <c r="J3" s="236"/>
      <c r="K3" s="236"/>
      <c r="L3" s="236"/>
      <c r="M3" s="236"/>
      <c r="N3" s="236"/>
      <c r="O3" s="236"/>
      <c r="P3" s="236"/>
      <c r="Q3" s="236"/>
      <c r="R3" s="236"/>
      <c r="S3" s="236"/>
      <c r="T3" s="309"/>
      <c r="U3" s="309"/>
      <c r="V3" s="309"/>
      <c r="W3" s="309"/>
      <c r="X3" s="309"/>
      <c r="Y3" s="309"/>
      <c r="Z3" s="309"/>
      <c r="AA3" s="309"/>
      <c r="AB3" s="309"/>
      <c r="AC3" s="309"/>
      <c r="AD3" s="309"/>
      <c r="AE3" s="309"/>
      <c r="AF3" s="309"/>
      <c r="AG3" s="309"/>
      <c r="AH3" s="309"/>
      <c r="AI3" s="309"/>
      <c r="AJ3" s="309"/>
      <c r="AK3" s="309"/>
      <c r="AL3" s="309"/>
      <c r="AM3" s="309"/>
      <c r="AN3" s="309"/>
      <c r="AO3" s="309"/>
      <c r="AP3" s="309"/>
      <c r="AQ3" s="309"/>
      <c r="AR3" s="309"/>
      <c r="AS3" s="309"/>
      <c r="AT3" s="309"/>
      <c r="AU3" s="309"/>
      <c r="AV3" s="309"/>
      <c r="AY3" s="4" t="s">
        <v>116</v>
      </c>
    </row>
    <row r="4" spans="1:51" ht="17.25" customHeight="1">
      <c r="V4" s="237" t="s">
        <v>212</v>
      </c>
      <c r="W4" s="237"/>
      <c r="X4" s="237"/>
      <c r="Y4" s="237"/>
      <c r="Z4" s="237"/>
      <c r="AA4" s="237"/>
      <c r="AB4" s="237"/>
      <c r="AC4" s="237" t="str">
        <f>IF(様式第１号!AN10="","",様式第１号!AN10)</f>
        <v/>
      </c>
      <c r="AD4" s="237"/>
      <c r="AE4" s="237"/>
      <c r="AF4" s="237"/>
      <c r="AG4" s="237"/>
      <c r="AH4" s="237"/>
      <c r="AI4" s="237"/>
      <c r="AJ4" s="237"/>
      <c r="AK4" s="237"/>
      <c r="AL4" s="237"/>
      <c r="AM4" s="237"/>
      <c r="AN4" s="237"/>
      <c r="AO4" s="237"/>
      <c r="AP4" s="237"/>
      <c r="AQ4" s="237"/>
      <c r="AR4" s="237"/>
      <c r="AS4" s="237"/>
      <c r="AT4" s="237"/>
      <c r="AU4" s="237"/>
      <c r="AV4" s="237"/>
    </row>
    <row r="5" spans="1:51" ht="17.25" customHeight="1">
      <c r="A5" s="236" t="s">
        <v>211</v>
      </c>
      <c r="B5" s="236"/>
      <c r="C5" s="236"/>
      <c r="D5" s="236"/>
      <c r="E5" s="236"/>
      <c r="F5" s="236"/>
      <c r="G5" s="236"/>
      <c r="H5" s="236"/>
      <c r="I5" s="236"/>
      <c r="J5" s="236"/>
      <c r="K5" s="236"/>
      <c r="L5" s="236"/>
      <c r="M5" s="236"/>
      <c r="N5" s="236"/>
      <c r="O5" s="236"/>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237"/>
    </row>
    <row r="6" spans="1:51" ht="17.25" customHeight="1">
      <c r="A6" s="236"/>
      <c r="B6" s="236"/>
      <c r="C6" s="236"/>
      <c r="D6" s="236"/>
      <c r="E6" s="236"/>
      <c r="F6" s="236"/>
      <c r="G6" s="236"/>
      <c r="H6" s="236"/>
      <c r="I6" s="236"/>
      <c r="J6" s="236"/>
      <c r="K6" s="236"/>
      <c r="L6" s="236"/>
      <c r="M6" s="236"/>
      <c r="N6" s="236"/>
      <c r="O6" s="236"/>
    </row>
    <row r="7" spans="1:51" ht="17.25" customHeight="1">
      <c r="A7" s="112"/>
      <c r="B7" s="236" t="s">
        <v>40</v>
      </c>
      <c r="C7" s="236"/>
      <c r="D7" s="236"/>
      <c r="E7" s="236"/>
      <c r="F7" s="236"/>
      <c r="G7" s="236"/>
      <c r="H7" s="236"/>
      <c r="I7" s="236"/>
      <c r="J7" s="236"/>
      <c r="K7" s="236"/>
      <c r="L7" s="236"/>
      <c r="M7" s="236"/>
      <c r="N7" s="236"/>
      <c r="O7" s="236"/>
    </row>
    <row r="8" spans="1:51" ht="17.25" customHeight="1">
      <c r="A8" s="112"/>
      <c r="B8" s="310"/>
      <c r="C8" s="310"/>
      <c r="D8" s="310"/>
      <c r="E8" s="310"/>
      <c r="F8" s="310"/>
      <c r="G8" s="310"/>
      <c r="H8" s="310"/>
      <c r="I8" s="310"/>
      <c r="J8" s="310"/>
      <c r="K8" s="310"/>
      <c r="L8" s="310"/>
      <c r="M8" s="310"/>
      <c r="N8" s="311"/>
      <c r="O8" s="311"/>
    </row>
    <row r="9" spans="1:51" ht="17.25" customHeight="1">
      <c r="B9" s="237" t="s">
        <v>0</v>
      </c>
      <c r="C9" s="238"/>
      <c r="D9" s="238"/>
      <c r="E9" s="238"/>
      <c r="F9" s="238"/>
      <c r="G9" s="238"/>
      <c r="H9" s="201"/>
      <c r="I9" s="201"/>
      <c r="J9" s="201"/>
      <c r="K9" s="201"/>
      <c r="L9" s="201"/>
      <c r="M9" s="201"/>
      <c r="N9" s="312"/>
      <c r="O9" s="312"/>
      <c r="P9" s="312"/>
      <c r="Q9" s="312"/>
      <c r="R9" s="312"/>
      <c r="S9" s="312"/>
      <c r="T9" s="312"/>
      <c r="U9" s="312"/>
      <c r="V9" s="312"/>
      <c r="W9" s="312"/>
      <c r="X9" s="312"/>
      <c r="Y9" s="312"/>
      <c r="Z9" s="312"/>
      <c r="AA9" s="312"/>
      <c r="AB9" s="312"/>
      <c r="AC9" s="312"/>
      <c r="AD9" s="201"/>
      <c r="AE9" s="201"/>
      <c r="AF9" s="201"/>
      <c r="AG9" s="201"/>
      <c r="AH9" s="201"/>
      <c r="AI9" s="201"/>
      <c r="AJ9" s="201"/>
      <c r="AK9" s="201"/>
      <c r="AL9" s="201"/>
      <c r="AM9" s="201"/>
      <c r="AN9" s="201"/>
      <c r="AO9" s="201"/>
      <c r="AP9" s="201"/>
      <c r="AQ9" s="201"/>
      <c r="AR9" s="201"/>
      <c r="AS9" s="201"/>
    </row>
    <row r="10" spans="1:51" ht="17.25" customHeight="1">
      <c r="B10" s="238"/>
      <c r="C10" s="238"/>
      <c r="D10" s="238"/>
      <c r="E10" s="238"/>
      <c r="F10" s="238"/>
      <c r="G10" s="238"/>
      <c r="H10" s="201"/>
      <c r="I10" s="201"/>
      <c r="J10" s="201"/>
      <c r="K10" s="201"/>
      <c r="L10" s="201"/>
      <c r="M10" s="201"/>
      <c r="N10" s="312"/>
      <c r="O10" s="312"/>
      <c r="P10" s="312"/>
      <c r="Q10" s="312"/>
      <c r="R10" s="312"/>
      <c r="S10" s="312"/>
      <c r="T10" s="312"/>
      <c r="U10" s="312"/>
      <c r="V10" s="312"/>
      <c r="W10" s="312"/>
      <c r="X10" s="312"/>
      <c r="Y10" s="312"/>
      <c r="Z10" s="312"/>
      <c r="AA10" s="312"/>
      <c r="AB10" s="312"/>
      <c r="AC10" s="312"/>
      <c r="AD10" s="201"/>
      <c r="AE10" s="201"/>
      <c r="AF10" s="201"/>
      <c r="AG10" s="201"/>
      <c r="AH10" s="201"/>
      <c r="AI10" s="201"/>
      <c r="AJ10" s="201"/>
      <c r="AK10" s="201"/>
      <c r="AL10" s="201"/>
      <c r="AM10" s="201"/>
      <c r="AN10" s="201"/>
      <c r="AO10" s="201"/>
      <c r="AP10" s="201"/>
      <c r="AQ10" s="201"/>
      <c r="AR10" s="201"/>
      <c r="AS10" s="201"/>
    </row>
    <row r="11" spans="1:51" ht="17.25" customHeight="1">
      <c r="B11" s="238" t="s">
        <v>41</v>
      </c>
      <c r="C11" s="238"/>
      <c r="D11" s="238"/>
      <c r="E11" s="238"/>
      <c r="F11" s="238"/>
      <c r="G11" s="238"/>
      <c r="H11" s="201"/>
      <c r="I11" s="201"/>
      <c r="J11" s="201"/>
      <c r="K11" s="201"/>
      <c r="L11" s="201"/>
      <c r="M11" s="201"/>
      <c r="N11" s="312"/>
      <c r="O11" s="312"/>
      <c r="P11" s="312"/>
      <c r="Q11" s="312"/>
      <c r="R11" s="312"/>
      <c r="S11" s="312"/>
      <c r="T11" s="312"/>
      <c r="U11" s="312"/>
      <c r="V11" s="312"/>
      <c r="W11" s="312"/>
      <c r="X11" s="312"/>
      <c r="Y11" s="312"/>
      <c r="Z11" s="312"/>
      <c r="AA11" s="312"/>
      <c r="AB11" s="312"/>
      <c r="AC11" s="312"/>
      <c r="AD11" s="201"/>
      <c r="AE11" s="201"/>
      <c r="AF11" s="201"/>
      <c r="AG11" s="201"/>
      <c r="AH11" s="201"/>
      <c r="AI11" s="201"/>
      <c r="AJ11" s="201"/>
      <c r="AK11" s="201"/>
      <c r="AL11" s="201"/>
      <c r="AM11" s="201"/>
      <c r="AN11" s="201"/>
      <c r="AO11" s="201"/>
      <c r="AP11" s="201"/>
      <c r="AQ11" s="201"/>
      <c r="AR11" s="201"/>
      <c r="AS11" s="201"/>
    </row>
    <row r="12" spans="1:51" ht="17.25" customHeight="1">
      <c r="B12" s="238"/>
      <c r="C12" s="238"/>
      <c r="D12" s="238"/>
      <c r="E12" s="238"/>
      <c r="F12" s="238"/>
      <c r="G12" s="238"/>
      <c r="H12" s="201"/>
      <c r="I12" s="201"/>
      <c r="J12" s="201"/>
      <c r="K12" s="201"/>
      <c r="L12" s="201"/>
      <c r="M12" s="201"/>
      <c r="N12" s="312"/>
      <c r="O12" s="312"/>
      <c r="P12" s="312"/>
      <c r="Q12" s="312"/>
      <c r="R12" s="312"/>
      <c r="S12" s="312"/>
      <c r="T12" s="312"/>
      <c r="U12" s="312"/>
      <c r="V12" s="312"/>
      <c r="W12" s="312"/>
      <c r="X12" s="312"/>
      <c r="Y12" s="312"/>
      <c r="Z12" s="312"/>
      <c r="AA12" s="312"/>
      <c r="AB12" s="312"/>
      <c r="AC12" s="312"/>
      <c r="AD12" s="201"/>
      <c r="AE12" s="201"/>
      <c r="AF12" s="201"/>
      <c r="AG12" s="201"/>
      <c r="AH12" s="201"/>
      <c r="AI12" s="201"/>
      <c r="AJ12" s="201"/>
      <c r="AK12" s="201"/>
      <c r="AL12" s="201"/>
      <c r="AM12" s="201"/>
      <c r="AN12" s="201"/>
      <c r="AO12" s="201"/>
      <c r="AP12" s="201"/>
      <c r="AQ12" s="201"/>
      <c r="AR12" s="201"/>
      <c r="AS12" s="201"/>
    </row>
    <row r="13" spans="1:51" ht="17.25" customHeight="1">
      <c r="B13" s="238" t="s">
        <v>42</v>
      </c>
      <c r="C13" s="238"/>
      <c r="D13" s="238"/>
      <c r="E13" s="238"/>
      <c r="F13" s="238"/>
      <c r="G13" s="238"/>
      <c r="H13" s="202"/>
      <c r="I13" s="202"/>
      <c r="J13" s="202"/>
      <c r="K13" s="202"/>
      <c r="L13" s="202"/>
      <c r="M13" s="202"/>
      <c r="N13" s="313"/>
      <c r="O13" s="314"/>
      <c r="P13" s="314"/>
      <c r="Q13" s="314"/>
      <c r="R13" s="314"/>
      <c r="S13" s="315"/>
      <c r="T13" s="315"/>
      <c r="U13" s="315"/>
      <c r="V13" s="315"/>
      <c r="W13" s="315"/>
      <c r="X13" s="316"/>
      <c r="Y13" s="237" t="s">
        <v>199</v>
      </c>
      <c r="Z13" s="238"/>
      <c r="AA13" s="238"/>
      <c r="AB13" s="238"/>
      <c r="AC13" s="238"/>
      <c r="AD13" s="238"/>
      <c r="AE13" s="238"/>
      <c r="AF13" s="238"/>
      <c r="AG13" s="238"/>
      <c r="AH13" s="238"/>
      <c r="AI13" s="255"/>
      <c r="AJ13" s="321"/>
      <c r="AK13" s="321"/>
      <c r="AL13" s="321"/>
      <c r="AM13" s="321"/>
      <c r="AN13" s="321"/>
      <c r="AO13" s="321"/>
      <c r="AP13" s="321"/>
      <c r="AQ13" s="321"/>
      <c r="AR13" s="321"/>
      <c r="AS13" s="322"/>
    </row>
    <row r="14" spans="1:51" ht="17.25" customHeight="1">
      <c r="B14" s="238"/>
      <c r="C14" s="238"/>
      <c r="D14" s="238"/>
      <c r="E14" s="238"/>
      <c r="F14" s="238"/>
      <c r="G14" s="238"/>
      <c r="H14" s="202"/>
      <c r="I14" s="202"/>
      <c r="J14" s="202"/>
      <c r="K14" s="202"/>
      <c r="L14" s="202"/>
      <c r="M14" s="202"/>
      <c r="N14" s="317"/>
      <c r="O14" s="318"/>
      <c r="P14" s="318"/>
      <c r="Q14" s="318"/>
      <c r="R14" s="318"/>
      <c r="S14" s="319"/>
      <c r="T14" s="319"/>
      <c r="U14" s="319"/>
      <c r="V14" s="319"/>
      <c r="W14" s="319"/>
      <c r="X14" s="320"/>
      <c r="Y14" s="238"/>
      <c r="Z14" s="238"/>
      <c r="AA14" s="238"/>
      <c r="AB14" s="238"/>
      <c r="AC14" s="238"/>
      <c r="AD14" s="238"/>
      <c r="AE14" s="238"/>
      <c r="AF14" s="238"/>
      <c r="AG14" s="238"/>
      <c r="AH14" s="238"/>
      <c r="AI14" s="323"/>
      <c r="AJ14" s="324"/>
      <c r="AK14" s="324"/>
      <c r="AL14" s="324"/>
      <c r="AM14" s="324"/>
      <c r="AN14" s="324"/>
      <c r="AO14" s="324"/>
      <c r="AP14" s="324"/>
      <c r="AQ14" s="324"/>
      <c r="AR14" s="324"/>
      <c r="AS14" s="325"/>
    </row>
    <row r="16" spans="1:51" ht="17.25" customHeight="1">
      <c r="B16" s="272" t="s">
        <v>13</v>
      </c>
      <c r="C16" s="273"/>
      <c r="D16" s="273"/>
      <c r="E16" s="273"/>
      <c r="F16" s="273"/>
      <c r="G16" s="273"/>
      <c r="H16" s="273"/>
      <c r="I16" s="273"/>
      <c r="J16" s="273"/>
      <c r="K16" s="273"/>
      <c r="L16" s="273"/>
      <c r="M16" s="273"/>
      <c r="N16" s="273"/>
      <c r="O16" s="273"/>
    </row>
    <row r="17" spans="2:48" ht="17.25" customHeight="1">
      <c r="B17" s="273"/>
      <c r="C17" s="273"/>
      <c r="D17" s="273"/>
      <c r="E17" s="273"/>
      <c r="F17" s="273"/>
      <c r="G17" s="273"/>
      <c r="H17" s="273"/>
      <c r="I17" s="273"/>
      <c r="J17" s="273"/>
      <c r="K17" s="273"/>
      <c r="L17" s="273"/>
      <c r="M17" s="273"/>
      <c r="N17" s="273"/>
      <c r="O17" s="273"/>
      <c r="Q17" s="4" t="s">
        <v>115</v>
      </c>
    </row>
    <row r="18" spans="2:48" ht="17.25" customHeight="1">
      <c r="B18" s="12" t="s">
        <v>102</v>
      </c>
      <c r="C18" s="12"/>
      <c r="D18" s="12"/>
      <c r="E18" s="12"/>
      <c r="F18" s="12"/>
      <c r="G18" s="12"/>
      <c r="H18" s="12"/>
      <c r="I18" s="12"/>
      <c r="J18" s="12"/>
      <c r="K18" s="12"/>
      <c r="L18" s="12"/>
      <c r="M18" s="12"/>
      <c r="N18" s="12"/>
    </row>
    <row r="19" spans="2:48" ht="17.25" customHeight="1">
      <c r="B19" s="422"/>
      <c r="C19" s="423"/>
      <c r="D19" s="423"/>
      <c r="E19" s="423"/>
      <c r="F19" s="423"/>
      <c r="G19" s="272" t="s">
        <v>14</v>
      </c>
      <c r="H19" s="273"/>
      <c r="I19" s="293"/>
      <c r="J19" s="240"/>
      <c r="K19" s="240"/>
      <c r="L19" s="240"/>
      <c r="M19" s="294">
        <f>N13</f>
        <v>0</v>
      </c>
      <c r="N19" s="292"/>
      <c r="O19" s="292"/>
      <c r="P19" s="201"/>
      <c r="Q19" s="201"/>
      <c r="R19" s="272" t="s">
        <v>200</v>
      </c>
      <c r="S19" s="240"/>
      <c r="T19" s="240"/>
      <c r="U19" s="240"/>
      <c r="V19" s="272">
        <v>1.85</v>
      </c>
      <c r="W19" s="240"/>
      <c r="X19" s="240"/>
      <c r="Y19" s="275" t="s">
        <v>15</v>
      </c>
      <c r="Z19" s="291">
        <f>AI13/100</f>
        <v>0</v>
      </c>
      <c r="AA19" s="292"/>
      <c r="AB19" s="292"/>
      <c r="AC19" s="295" t="s">
        <v>16</v>
      </c>
      <c r="AD19" s="236"/>
      <c r="AE19" s="280">
        <f>B19*M19*(V19-Z19)</f>
        <v>0</v>
      </c>
      <c r="AF19" s="273"/>
      <c r="AG19" s="273"/>
      <c r="AH19" s="273"/>
      <c r="AI19" s="273"/>
      <c r="AJ19" s="273"/>
      <c r="AK19" s="240"/>
      <c r="AL19" s="240"/>
      <c r="AM19" s="272" t="s">
        <v>17</v>
      </c>
      <c r="AN19" s="273"/>
      <c r="AR19" s="12"/>
      <c r="AV19" s="12"/>
    </row>
    <row r="20" spans="2:48" ht="17.25" customHeight="1">
      <c r="B20" s="423"/>
      <c r="C20" s="423"/>
      <c r="D20" s="423"/>
      <c r="E20" s="423"/>
      <c r="F20" s="423"/>
      <c r="G20" s="273"/>
      <c r="H20" s="273"/>
      <c r="I20" s="293"/>
      <c r="J20" s="240"/>
      <c r="K20" s="240"/>
      <c r="L20" s="240"/>
      <c r="M20" s="292"/>
      <c r="N20" s="292"/>
      <c r="O20" s="292"/>
      <c r="P20" s="201"/>
      <c r="Q20" s="201"/>
      <c r="R20" s="240"/>
      <c r="S20" s="240"/>
      <c r="T20" s="240"/>
      <c r="U20" s="240"/>
      <c r="V20" s="240"/>
      <c r="W20" s="240"/>
      <c r="X20" s="240"/>
      <c r="Y20" s="240"/>
      <c r="Z20" s="292"/>
      <c r="AA20" s="292"/>
      <c r="AB20" s="292"/>
      <c r="AC20" s="296"/>
      <c r="AD20" s="236"/>
      <c r="AE20" s="273"/>
      <c r="AF20" s="273"/>
      <c r="AG20" s="273"/>
      <c r="AH20" s="273"/>
      <c r="AI20" s="273"/>
      <c r="AJ20" s="273"/>
      <c r="AK20" s="240"/>
      <c r="AL20" s="240"/>
      <c r="AM20" s="273"/>
      <c r="AN20" s="273"/>
      <c r="AO20" s="113"/>
      <c r="AP20" s="110"/>
      <c r="AQ20" s="110"/>
      <c r="AR20" s="12"/>
      <c r="AS20" s="108"/>
      <c r="AT20" s="109"/>
      <c r="AU20" s="109"/>
      <c r="AV20" s="12"/>
    </row>
    <row r="21" spans="2:48" ht="17.25" customHeight="1">
      <c r="B21" s="291">
        <f>B19</f>
        <v>0</v>
      </c>
      <c r="C21" s="292"/>
      <c r="D21" s="292"/>
      <c r="E21" s="292"/>
      <c r="F21" s="292"/>
      <c r="G21" s="272" t="s">
        <v>14</v>
      </c>
      <c r="H21" s="273"/>
      <c r="I21" s="293"/>
      <c r="J21" s="240"/>
      <c r="K21" s="240"/>
      <c r="L21" s="240"/>
      <c r="M21" s="294">
        <f>N13</f>
        <v>0</v>
      </c>
      <c r="N21" s="292"/>
      <c r="O21" s="292"/>
      <c r="P21" s="201"/>
      <c r="Q21" s="201"/>
      <c r="R21" s="272" t="s">
        <v>201</v>
      </c>
      <c r="S21" s="240"/>
      <c r="T21" s="240"/>
      <c r="U21" s="240"/>
      <c r="V21" s="240"/>
      <c r="W21" s="240"/>
      <c r="X21" s="240"/>
      <c r="Y21" s="275"/>
      <c r="Z21" s="276"/>
      <c r="AA21" s="277"/>
      <c r="AB21" s="277"/>
      <c r="AC21" s="278" t="s">
        <v>202</v>
      </c>
      <c r="AD21" s="236"/>
      <c r="AE21" s="280">
        <f>B21*M21*1/2</f>
        <v>0</v>
      </c>
      <c r="AF21" s="273"/>
      <c r="AG21" s="273"/>
      <c r="AH21" s="273"/>
      <c r="AI21" s="273"/>
      <c r="AJ21" s="273"/>
      <c r="AK21" s="240"/>
      <c r="AL21" s="240"/>
      <c r="AM21" s="272" t="s">
        <v>17</v>
      </c>
      <c r="AN21" s="273"/>
      <c r="AO21" s="274" t="s">
        <v>69</v>
      </c>
      <c r="AP21" s="240"/>
      <c r="AQ21" s="240"/>
      <c r="AR21" s="240"/>
      <c r="AS21" s="240"/>
      <c r="AT21" s="240"/>
      <c r="AU21" s="240"/>
      <c r="AV21" s="12"/>
    </row>
    <row r="22" spans="2:48" ht="17.25" customHeight="1">
      <c r="B22" s="292"/>
      <c r="C22" s="292"/>
      <c r="D22" s="292"/>
      <c r="E22" s="292"/>
      <c r="F22" s="292"/>
      <c r="G22" s="273"/>
      <c r="H22" s="273"/>
      <c r="I22" s="293"/>
      <c r="J22" s="240"/>
      <c r="K22" s="240"/>
      <c r="L22" s="240"/>
      <c r="M22" s="292"/>
      <c r="N22" s="292"/>
      <c r="O22" s="292"/>
      <c r="P22" s="201"/>
      <c r="Q22" s="201"/>
      <c r="R22" s="240"/>
      <c r="S22" s="240"/>
      <c r="T22" s="240"/>
      <c r="U22" s="240"/>
      <c r="V22" s="240"/>
      <c r="W22" s="240"/>
      <c r="X22" s="240"/>
      <c r="Y22" s="240"/>
      <c r="Z22" s="277"/>
      <c r="AA22" s="277"/>
      <c r="AB22" s="277"/>
      <c r="AC22" s="279"/>
      <c r="AD22" s="236"/>
      <c r="AE22" s="273"/>
      <c r="AF22" s="273"/>
      <c r="AG22" s="273"/>
      <c r="AH22" s="273"/>
      <c r="AI22" s="273"/>
      <c r="AJ22" s="273"/>
      <c r="AK22" s="240"/>
      <c r="AL22" s="240"/>
      <c r="AM22" s="273"/>
      <c r="AN22" s="273"/>
      <c r="AO22" s="240"/>
      <c r="AP22" s="240"/>
      <c r="AQ22" s="240"/>
      <c r="AR22" s="240"/>
      <c r="AS22" s="240"/>
      <c r="AT22" s="240"/>
      <c r="AU22" s="240"/>
      <c r="AV22" s="12"/>
    </row>
    <row r="23" spans="2:48" ht="17.25" customHeight="1">
      <c r="B23" s="12" t="s">
        <v>103</v>
      </c>
      <c r="C23" s="12"/>
      <c r="D23" s="12"/>
      <c r="E23" s="12"/>
      <c r="F23" s="12"/>
      <c r="G23" s="12"/>
      <c r="H23" s="12"/>
      <c r="I23" s="12"/>
      <c r="J23" s="12"/>
      <c r="K23" s="12"/>
      <c r="L23" s="12"/>
      <c r="M23" s="12"/>
      <c r="N23" s="12"/>
      <c r="O23" s="12"/>
      <c r="P23" s="12"/>
      <c r="Q23" s="12"/>
      <c r="R23" s="12"/>
      <c r="S23" s="12"/>
      <c r="T23" s="12"/>
      <c r="U23" s="12"/>
      <c r="V23" s="12"/>
      <c r="AC23" s="109"/>
      <c r="AD23" s="109"/>
      <c r="AE23" s="109"/>
    </row>
    <row r="24" spans="2:48" ht="17.25" customHeight="1">
      <c r="B24" s="422"/>
      <c r="C24" s="423"/>
      <c r="D24" s="423"/>
      <c r="E24" s="423"/>
      <c r="F24" s="423"/>
      <c r="G24" s="272" t="s">
        <v>14</v>
      </c>
      <c r="H24" s="273"/>
      <c r="I24" s="293"/>
      <c r="J24" s="240"/>
      <c r="K24" s="240"/>
      <c r="L24" s="240"/>
      <c r="M24" s="294">
        <f>N13</f>
        <v>0</v>
      </c>
      <c r="N24" s="292"/>
      <c r="O24" s="292"/>
      <c r="P24" s="201"/>
      <c r="Q24" s="201"/>
      <c r="R24" s="272" t="s">
        <v>200</v>
      </c>
      <c r="S24" s="240"/>
      <c r="T24" s="240"/>
      <c r="U24" s="240"/>
      <c r="V24" s="272">
        <v>1.85</v>
      </c>
      <c r="W24" s="240"/>
      <c r="X24" s="240"/>
      <c r="Y24" s="275" t="s">
        <v>15</v>
      </c>
      <c r="Z24" s="291">
        <f>AI13/100</f>
        <v>0</v>
      </c>
      <c r="AA24" s="292"/>
      <c r="AB24" s="292"/>
      <c r="AC24" s="295" t="s">
        <v>16</v>
      </c>
      <c r="AD24" s="236"/>
      <c r="AE24" s="280">
        <f>B24*M24*(V24-Z24)</f>
        <v>0</v>
      </c>
      <c r="AF24" s="273"/>
      <c r="AG24" s="273"/>
      <c r="AH24" s="273"/>
      <c r="AI24" s="273"/>
      <c r="AJ24" s="273"/>
      <c r="AK24" s="240"/>
      <c r="AL24" s="240"/>
      <c r="AM24" s="272" t="s">
        <v>17</v>
      </c>
      <c r="AN24" s="273"/>
      <c r="AR24" s="12"/>
      <c r="AV24" s="12"/>
    </row>
    <row r="25" spans="2:48" ht="17.25" customHeight="1">
      <c r="B25" s="423"/>
      <c r="C25" s="423"/>
      <c r="D25" s="423"/>
      <c r="E25" s="423"/>
      <c r="F25" s="423"/>
      <c r="G25" s="273"/>
      <c r="H25" s="273"/>
      <c r="I25" s="293"/>
      <c r="J25" s="240"/>
      <c r="K25" s="240"/>
      <c r="L25" s="240"/>
      <c r="M25" s="292"/>
      <c r="N25" s="292"/>
      <c r="O25" s="292"/>
      <c r="P25" s="201"/>
      <c r="Q25" s="201"/>
      <c r="R25" s="240"/>
      <c r="S25" s="240"/>
      <c r="T25" s="240"/>
      <c r="U25" s="240"/>
      <c r="V25" s="240"/>
      <c r="W25" s="240"/>
      <c r="X25" s="240"/>
      <c r="Y25" s="240"/>
      <c r="Z25" s="292"/>
      <c r="AA25" s="292"/>
      <c r="AB25" s="292"/>
      <c r="AC25" s="296"/>
      <c r="AD25" s="236"/>
      <c r="AE25" s="273"/>
      <c r="AF25" s="273"/>
      <c r="AG25" s="273"/>
      <c r="AH25" s="273"/>
      <c r="AI25" s="273"/>
      <c r="AJ25" s="273"/>
      <c r="AK25" s="240"/>
      <c r="AL25" s="240"/>
      <c r="AM25" s="273"/>
      <c r="AN25" s="273"/>
      <c r="AO25" s="113"/>
      <c r="AP25" s="110"/>
      <c r="AQ25" s="110"/>
      <c r="AR25" s="12"/>
      <c r="AS25" s="108"/>
      <c r="AT25" s="109"/>
      <c r="AU25" s="109"/>
      <c r="AV25" s="12"/>
    </row>
    <row r="26" spans="2:48" ht="17.25" customHeight="1">
      <c r="B26" s="291">
        <f>B24</f>
        <v>0</v>
      </c>
      <c r="C26" s="292"/>
      <c r="D26" s="292"/>
      <c r="E26" s="292"/>
      <c r="F26" s="292"/>
      <c r="G26" s="272" t="s">
        <v>14</v>
      </c>
      <c r="H26" s="273"/>
      <c r="I26" s="293"/>
      <c r="J26" s="240"/>
      <c r="K26" s="240"/>
      <c r="L26" s="240"/>
      <c r="M26" s="294">
        <f>N13</f>
        <v>0</v>
      </c>
      <c r="N26" s="292"/>
      <c r="O26" s="292"/>
      <c r="P26" s="201"/>
      <c r="Q26" s="201"/>
      <c r="R26" s="272" t="s">
        <v>201</v>
      </c>
      <c r="S26" s="240"/>
      <c r="T26" s="240"/>
      <c r="U26" s="240"/>
      <c r="V26" s="240"/>
      <c r="W26" s="240"/>
      <c r="X26" s="240"/>
      <c r="Y26" s="275"/>
      <c r="Z26" s="276"/>
      <c r="AA26" s="277"/>
      <c r="AB26" s="277"/>
      <c r="AC26" s="278" t="s">
        <v>202</v>
      </c>
      <c r="AD26" s="236"/>
      <c r="AE26" s="280">
        <f>B26*M26*1/2</f>
        <v>0</v>
      </c>
      <c r="AF26" s="273"/>
      <c r="AG26" s="273"/>
      <c r="AH26" s="273"/>
      <c r="AI26" s="273"/>
      <c r="AJ26" s="273"/>
      <c r="AK26" s="240"/>
      <c r="AL26" s="240"/>
      <c r="AM26" s="272" t="s">
        <v>17</v>
      </c>
      <c r="AN26" s="273"/>
      <c r="AO26" s="274" t="s">
        <v>69</v>
      </c>
      <c r="AP26" s="240"/>
      <c r="AQ26" s="240"/>
      <c r="AR26" s="240"/>
      <c r="AS26" s="240"/>
      <c r="AT26" s="240"/>
      <c r="AU26" s="240"/>
      <c r="AV26" s="12"/>
    </row>
    <row r="27" spans="2:48" ht="17.25" customHeight="1">
      <c r="B27" s="292"/>
      <c r="C27" s="292"/>
      <c r="D27" s="292"/>
      <c r="E27" s="292"/>
      <c r="F27" s="292"/>
      <c r="G27" s="273"/>
      <c r="H27" s="273"/>
      <c r="I27" s="293"/>
      <c r="J27" s="240"/>
      <c r="K27" s="240"/>
      <c r="L27" s="240"/>
      <c r="M27" s="292"/>
      <c r="N27" s="292"/>
      <c r="O27" s="292"/>
      <c r="P27" s="201"/>
      <c r="Q27" s="201"/>
      <c r="R27" s="240"/>
      <c r="S27" s="240"/>
      <c r="T27" s="240"/>
      <c r="U27" s="240"/>
      <c r="V27" s="240"/>
      <c r="W27" s="240"/>
      <c r="X27" s="240"/>
      <c r="Y27" s="240"/>
      <c r="Z27" s="277"/>
      <c r="AA27" s="277"/>
      <c r="AB27" s="277"/>
      <c r="AC27" s="279"/>
      <c r="AD27" s="236"/>
      <c r="AE27" s="273"/>
      <c r="AF27" s="273"/>
      <c r="AG27" s="273"/>
      <c r="AH27" s="273"/>
      <c r="AI27" s="273"/>
      <c r="AJ27" s="273"/>
      <c r="AK27" s="240"/>
      <c r="AL27" s="240"/>
      <c r="AM27" s="273"/>
      <c r="AN27" s="273"/>
      <c r="AO27" s="240"/>
      <c r="AP27" s="240"/>
      <c r="AQ27" s="240"/>
      <c r="AR27" s="240"/>
      <c r="AS27" s="240"/>
      <c r="AT27" s="240"/>
      <c r="AU27" s="240"/>
      <c r="AV27" s="12"/>
    </row>
    <row r="28" spans="2:48" ht="17.25" customHeight="1">
      <c r="B28" s="12" t="s">
        <v>104</v>
      </c>
      <c r="C28" s="12"/>
      <c r="D28" s="12"/>
      <c r="E28" s="12"/>
      <c r="F28" s="12"/>
      <c r="G28" s="12"/>
      <c r="H28" s="12"/>
      <c r="I28" s="12"/>
      <c r="J28" s="12"/>
      <c r="K28" s="12"/>
      <c r="L28" s="12"/>
      <c r="M28" s="12"/>
      <c r="N28" s="12"/>
      <c r="O28" s="12"/>
      <c r="P28" s="12"/>
      <c r="Q28" s="12"/>
      <c r="R28" s="12"/>
      <c r="S28" s="12"/>
      <c r="T28" s="12"/>
      <c r="U28" s="12"/>
      <c r="V28" s="12"/>
      <c r="AC28" s="109"/>
      <c r="AD28" s="109"/>
      <c r="AE28" s="109"/>
    </row>
    <row r="29" spans="2:48" ht="17.25" customHeight="1">
      <c r="B29" s="424">
        <f>B24</f>
        <v>0</v>
      </c>
      <c r="C29" s="425"/>
      <c r="D29" s="425"/>
      <c r="E29" s="425"/>
      <c r="F29" s="425"/>
      <c r="G29" s="272" t="s">
        <v>14</v>
      </c>
      <c r="H29" s="273"/>
      <c r="I29" s="293"/>
      <c r="J29" s="240"/>
      <c r="K29" s="240"/>
      <c r="L29" s="240"/>
      <c r="M29" s="294">
        <f>N13</f>
        <v>0</v>
      </c>
      <c r="N29" s="292"/>
      <c r="O29" s="292"/>
      <c r="P29" s="201"/>
      <c r="Q29" s="201"/>
      <c r="R29" s="272" t="s">
        <v>200</v>
      </c>
      <c r="S29" s="240"/>
      <c r="T29" s="240"/>
      <c r="U29" s="240"/>
      <c r="V29" s="272">
        <v>1.85</v>
      </c>
      <c r="W29" s="240"/>
      <c r="X29" s="240"/>
      <c r="Y29" s="275" t="s">
        <v>15</v>
      </c>
      <c r="Z29" s="291">
        <f>AI13/100</f>
        <v>0</v>
      </c>
      <c r="AA29" s="292"/>
      <c r="AB29" s="292"/>
      <c r="AC29" s="295" t="s">
        <v>16</v>
      </c>
      <c r="AD29" s="236"/>
      <c r="AE29" s="280">
        <f>B29*M29*(V29-Z29)</f>
        <v>0</v>
      </c>
      <c r="AF29" s="273"/>
      <c r="AG29" s="273"/>
      <c r="AH29" s="273"/>
      <c r="AI29" s="273"/>
      <c r="AJ29" s="273"/>
      <c r="AK29" s="240"/>
      <c r="AL29" s="240"/>
      <c r="AM29" s="272" t="s">
        <v>17</v>
      </c>
      <c r="AN29" s="273"/>
      <c r="AR29" s="12"/>
    </row>
    <row r="30" spans="2:48" ht="17.25" customHeight="1">
      <c r="B30" s="425"/>
      <c r="C30" s="425"/>
      <c r="D30" s="425"/>
      <c r="E30" s="425"/>
      <c r="F30" s="425"/>
      <c r="G30" s="273"/>
      <c r="H30" s="273"/>
      <c r="I30" s="293"/>
      <c r="J30" s="240"/>
      <c r="K30" s="240"/>
      <c r="L30" s="240"/>
      <c r="M30" s="292"/>
      <c r="N30" s="292"/>
      <c r="O30" s="292"/>
      <c r="P30" s="201"/>
      <c r="Q30" s="201"/>
      <c r="R30" s="240"/>
      <c r="S30" s="240"/>
      <c r="T30" s="240"/>
      <c r="U30" s="240"/>
      <c r="V30" s="240"/>
      <c r="W30" s="240"/>
      <c r="X30" s="240"/>
      <c r="Y30" s="240"/>
      <c r="Z30" s="292"/>
      <c r="AA30" s="292"/>
      <c r="AB30" s="292"/>
      <c r="AC30" s="296"/>
      <c r="AD30" s="236"/>
      <c r="AE30" s="273"/>
      <c r="AF30" s="273"/>
      <c r="AG30" s="273"/>
      <c r="AH30" s="273"/>
      <c r="AI30" s="273"/>
      <c r="AJ30" s="273"/>
      <c r="AK30" s="240"/>
      <c r="AL30" s="240"/>
      <c r="AM30" s="273"/>
      <c r="AN30" s="273"/>
      <c r="AO30" s="113"/>
      <c r="AP30" s="110"/>
      <c r="AQ30" s="110"/>
      <c r="AR30" s="12"/>
      <c r="AS30" s="108"/>
      <c r="AT30" s="109"/>
      <c r="AU30" s="109"/>
      <c r="AV30" s="12"/>
    </row>
    <row r="31" spans="2:48" ht="17.25" customHeight="1">
      <c r="B31" s="291">
        <f>B29</f>
        <v>0</v>
      </c>
      <c r="C31" s="292"/>
      <c r="D31" s="292"/>
      <c r="E31" s="292"/>
      <c r="F31" s="292"/>
      <c r="G31" s="272" t="s">
        <v>14</v>
      </c>
      <c r="H31" s="273"/>
      <c r="I31" s="293"/>
      <c r="J31" s="240"/>
      <c r="K31" s="240"/>
      <c r="L31" s="240"/>
      <c r="M31" s="294">
        <f>N13</f>
        <v>0</v>
      </c>
      <c r="N31" s="292"/>
      <c r="O31" s="292"/>
      <c r="P31" s="201"/>
      <c r="Q31" s="201"/>
      <c r="R31" s="272" t="s">
        <v>201</v>
      </c>
      <c r="S31" s="240"/>
      <c r="T31" s="240"/>
      <c r="U31" s="240"/>
      <c r="V31" s="240"/>
      <c r="W31" s="240"/>
      <c r="X31" s="240"/>
      <c r="Y31" s="275"/>
      <c r="Z31" s="276"/>
      <c r="AA31" s="277"/>
      <c r="AB31" s="277"/>
      <c r="AC31" s="278" t="s">
        <v>202</v>
      </c>
      <c r="AD31" s="236"/>
      <c r="AE31" s="280">
        <f>B31*M31*1/2</f>
        <v>0</v>
      </c>
      <c r="AF31" s="273"/>
      <c r="AG31" s="273"/>
      <c r="AH31" s="273"/>
      <c r="AI31" s="273"/>
      <c r="AJ31" s="273"/>
      <c r="AK31" s="240"/>
      <c r="AL31" s="240"/>
      <c r="AM31" s="272" t="s">
        <v>17</v>
      </c>
      <c r="AN31" s="273"/>
      <c r="AO31" s="274" t="s">
        <v>69</v>
      </c>
      <c r="AP31" s="240"/>
      <c r="AQ31" s="240"/>
      <c r="AR31" s="240"/>
      <c r="AS31" s="240"/>
      <c r="AT31" s="240"/>
      <c r="AU31" s="240"/>
      <c r="AV31" s="12"/>
    </row>
    <row r="32" spans="2:48" ht="17.25" customHeight="1">
      <c r="B32" s="292"/>
      <c r="C32" s="292"/>
      <c r="D32" s="292"/>
      <c r="E32" s="292"/>
      <c r="F32" s="292"/>
      <c r="G32" s="273"/>
      <c r="H32" s="273"/>
      <c r="I32" s="293"/>
      <c r="J32" s="240"/>
      <c r="K32" s="240"/>
      <c r="L32" s="240"/>
      <c r="M32" s="292"/>
      <c r="N32" s="292"/>
      <c r="O32" s="292"/>
      <c r="P32" s="201"/>
      <c r="Q32" s="201"/>
      <c r="R32" s="240"/>
      <c r="S32" s="240"/>
      <c r="T32" s="240"/>
      <c r="U32" s="240"/>
      <c r="V32" s="240"/>
      <c r="W32" s="240"/>
      <c r="X32" s="240"/>
      <c r="Y32" s="240"/>
      <c r="Z32" s="277"/>
      <c r="AA32" s="277"/>
      <c r="AB32" s="277"/>
      <c r="AC32" s="279"/>
      <c r="AD32" s="236"/>
      <c r="AE32" s="273"/>
      <c r="AF32" s="273"/>
      <c r="AG32" s="273"/>
      <c r="AH32" s="273"/>
      <c r="AI32" s="273"/>
      <c r="AJ32" s="273"/>
      <c r="AK32" s="240"/>
      <c r="AL32" s="240"/>
      <c r="AM32" s="273"/>
      <c r="AN32" s="273"/>
      <c r="AO32" s="240"/>
      <c r="AP32" s="240"/>
      <c r="AQ32" s="240"/>
      <c r="AR32" s="240"/>
      <c r="AS32" s="240"/>
      <c r="AT32" s="240"/>
      <c r="AU32" s="240"/>
      <c r="AV32" s="12"/>
    </row>
    <row r="34" spans="1:87" ht="17.25" customHeight="1">
      <c r="A34" s="352" t="s">
        <v>1</v>
      </c>
      <c r="B34" s="352"/>
      <c r="C34" s="352"/>
      <c r="D34" s="352"/>
      <c r="E34" s="360"/>
      <c r="F34" s="360"/>
      <c r="G34" s="105"/>
      <c r="H34" s="106"/>
      <c r="I34" s="107"/>
      <c r="J34" s="352" t="s">
        <v>50</v>
      </c>
      <c r="K34" s="352"/>
      <c r="L34" s="352"/>
      <c r="M34" s="352" t="s">
        <v>52</v>
      </c>
      <c r="N34" s="352"/>
      <c r="O34" s="352"/>
      <c r="P34" s="352" t="s">
        <v>53</v>
      </c>
      <c r="Q34" s="352"/>
      <c r="R34" s="352"/>
      <c r="S34" s="352" t="s">
        <v>54</v>
      </c>
      <c r="T34" s="352"/>
      <c r="U34" s="352"/>
      <c r="V34" s="352" t="s">
        <v>55</v>
      </c>
      <c r="W34" s="352"/>
      <c r="X34" s="352"/>
      <c r="Y34" s="352" t="s">
        <v>56</v>
      </c>
      <c r="Z34" s="352"/>
      <c r="AA34" s="352"/>
      <c r="AB34" s="352" t="s">
        <v>118</v>
      </c>
      <c r="AC34" s="352"/>
      <c r="AD34" s="352"/>
      <c r="AE34" s="352" t="s">
        <v>119</v>
      </c>
      <c r="AF34" s="352"/>
      <c r="AG34" s="352"/>
      <c r="AH34" s="352" t="s">
        <v>120</v>
      </c>
      <c r="AI34" s="352"/>
      <c r="AJ34" s="352"/>
      <c r="AK34" s="352" t="s">
        <v>121</v>
      </c>
      <c r="AL34" s="352"/>
      <c r="AM34" s="352"/>
      <c r="AN34" s="352" t="s">
        <v>122</v>
      </c>
      <c r="AO34" s="352"/>
      <c r="AP34" s="352"/>
      <c r="AQ34" s="352" t="s">
        <v>123</v>
      </c>
      <c r="AR34" s="352"/>
      <c r="AS34" s="352"/>
      <c r="AT34" s="352" t="s">
        <v>12</v>
      </c>
      <c r="AU34" s="352"/>
      <c r="AV34" s="352"/>
    </row>
    <row r="35" spans="1:87" ht="17.25" customHeight="1">
      <c r="A35" s="352" t="s">
        <v>51</v>
      </c>
      <c r="B35" s="352"/>
      <c r="C35" s="352"/>
      <c r="D35" s="352"/>
      <c r="E35" s="360"/>
      <c r="F35" s="360"/>
      <c r="G35" s="352" t="s">
        <v>26</v>
      </c>
      <c r="H35" s="360"/>
      <c r="I35" s="360"/>
      <c r="J35" s="380"/>
      <c r="K35" s="381"/>
      <c r="L35" s="381"/>
      <c r="M35" s="380"/>
      <c r="N35" s="381"/>
      <c r="O35" s="381"/>
      <c r="P35" s="380"/>
      <c r="Q35" s="381"/>
      <c r="R35" s="381"/>
      <c r="S35" s="380"/>
      <c r="T35" s="381"/>
      <c r="U35" s="381"/>
      <c r="V35" s="380"/>
      <c r="W35" s="381"/>
      <c r="X35" s="381"/>
      <c r="Y35" s="402"/>
      <c r="Z35" s="381"/>
      <c r="AA35" s="381"/>
      <c r="AB35" s="402"/>
      <c r="AC35" s="381"/>
      <c r="AD35" s="381"/>
      <c r="AE35" s="402"/>
      <c r="AF35" s="381"/>
      <c r="AG35" s="381"/>
      <c r="AH35" s="402"/>
      <c r="AI35" s="381"/>
      <c r="AJ35" s="381"/>
      <c r="AK35" s="402"/>
      <c r="AL35" s="381"/>
      <c r="AM35" s="381"/>
      <c r="AN35" s="402"/>
      <c r="AO35" s="381"/>
      <c r="AP35" s="381"/>
      <c r="AQ35" s="402"/>
      <c r="AR35" s="381"/>
      <c r="AS35" s="381"/>
      <c r="AT35" s="412">
        <f>SUM(J35:AS35)</f>
        <v>0</v>
      </c>
      <c r="AU35" s="413"/>
      <c r="AV35" s="413"/>
    </row>
    <row r="36" spans="1:87" ht="17.25" customHeight="1">
      <c r="A36" s="298" t="s">
        <v>107</v>
      </c>
      <c r="B36" s="299"/>
      <c r="C36" s="299"/>
      <c r="D36" s="299"/>
      <c r="E36" s="300"/>
      <c r="F36" s="301"/>
      <c r="J36" s="375"/>
      <c r="K36" s="376"/>
      <c r="L36" s="377"/>
      <c r="M36" s="375"/>
      <c r="N36" s="376"/>
      <c r="O36" s="377"/>
      <c r="P36" s="375"/>
      <c r="Q36" s="376"/>
      <c r="R36" s="377"/>
      <c r="S36" s="375"/>
      <c r="T36" s="376"/>
      <c r="U36" s="377"/>
      <c r="V36" s="375"/>
      <c r="W36" s="376"/>
      <c r="X36" s="377"/>
      <c r="Y36" s="375"/>
      <c r="Z36" s="376"/>
      <c r="AA36" s="377"/>
      <c r="AB36" s="375"/>
      <c r="AC36" s="376"/>
      <c r="AD36" s="377"/>
      <c r="AE36" s="375"/>
      <c r="AF36" s="376"/>
      <c r="AG36" s="377"/>
      <c r="AH36" s="375"/>
      <c r="AI36" s="376"/>
      <c r="AJ36" s="377"/>
      <c r="AK36" s="375"/>
      <c r="AL36" s="376"/>
      <c r="AM36" s="377"/>
      <c r="AN36" s="375"/>
      <c r="AO36" s="376"/>
      <c r="AP36" s="377"/>
      <c r="AQ36" s="375"/>
      <c r="AR36" s="376"/>
      <c r="AS36" s="377"/>
      <c r="AT36" s="378" t="s">
        <v>68</v>
      </c>
      <c r="AU36" s="378"/>
      <c r="AV36" s="378"/>
    </row>
    <row r="37" spans="1:87" ht="17.25" customHeight="1">
      <c r="A37" s="298" t="s">
        <v>106</v>
      </c>
      <c r="B37" s="299"/>
      <c r="C37" s="299"/>
      <c r="D37" s="299"/>
      <c r="E37" s="300"/>
      <c r="F37" s="301"/>
      <c r="J37" s="305"/>
      <c r="K37" s="350"/>
      <c r="L37" s="351"/>
      <c r="M37" s="305"/>
      <c r="N37" s="350"/>
      <c r="O37" s="351"/>
      <c r="P37" s="305"/>
      <c r="Q37" s="350"/>
      <c r="R37" s="351"/>
      <c r="S37" s="305"/>
      <c r="T37" s="350"/>
      <c r="U37" s="351"/>
      <c r="V37" s="305"/>
      <c r="W37" s="350"/>
      <c r="X37" s="351"/>
      <c r="Y37" s="305"/>
      <c r="Z37" s="350"/>
      <c r="AA37" s="351"/>
      <c r="AB37" s="305"/>
      <c r="AC37" s="350"/>
      <c r="AD37" s="351"/>
      <c r="AE37" s="305"/>
      <c r="AF37" s="350"/>
      <c r="AG37" s="351"/>
      <c r="AH37" s="305"/>
      <c r="AI37" s="350"/>
      <c r="AJ37" s="351"/>
      <c r="AK37" s="305"/>
      <c r="AL37" s="350"/>
      <c r="AM37" s="351"/>
      <c r="AN37" s="305"/>
      <c r="AO37" s="350"/>
      <c r="AP37" s="351"/>
      <c r="AQ37" s="305"/>
      <c r="AR37" s="350"/>
      <c r="AS37" s="351"/>
      <c r="AT37" s="378"/>
      <c r="AU37" s="378"/>
      <c r="AV37" s="378"/>
    </row>
    <row r="38" spans="1:87" ht="17.25" customHeight="1">
      <c r="A38" s="298" t="s">
        <v>23</v>
      </c>
      <c r="B38" s="299"/>
      <c r="C38" s="299"/>
      <c r="D38" s="299"/>
      <c r="E38" s="300"/>
      <c r="F38" s="301"/>
      <c r="J38" s="357" t="str">
        <f>IFERROR(INDEX(検針日カレンダー!$D$4:$D$99999,MATCH(J37,検針日カレンダー!$C$4:$C$99999,0)),"")</f>
        <v/>
      </c>
      <c r="K38" s="358"/>
      <c r="L38" s="359"/>
      <c r="M38" s="357" t="str">
        <f>IFERROR(INDEX(検針日カレンダー!$D$4:$D$99999,MATCH(M37,検針日カレンダー!$C$4:$C$99999,0)),"")</f>
        <v/>
      </c>
      <c r="N38" s="358"/>
      <c r="O38" s="359"/>
      <c r="P38" s="357" t="str">
        <f>IFERROR(INDEX(検針日カレンダー!$D$4:$D$99999,MATCH(P37,検針日カレンダー!$C$4:$C$99999,0)),"")</f>
        <v/>
      </c>
      <c r="Q38" s="358"/>
      <c r="R38" s="359"/>
      <c r="S38" s="357" t="str">
        <f>IFERROR(INDEX(検針日カレンダー!$D$4:$D$99999,MATCH(S37,検針日カレンダー!$C$4:$C$99999,0)),"")</f>
        <v/>
      </c>
      <c r="T38" s="358"/>
      <c r="U38" s="359"/>
      <c r="V38" s="357" t="str">
        <f>IFERROR(INDEX(検針日カレンダー!$D$4:$D$99999,MATCH(V37,検針日カレンダー!$C$4:$C$99999,0)),"")</f>
        <v/>
      </c>
      <c r="W38" s="358"/>
      <c r="X38" s="359"/>
      <c r="Y38" s="357" t="str">
        <f>IFERROR(INDEX(検針日カレンダー!$D$4:$D$99999,MATCH(Y37,検針日カレンダー!$C$4:$C$99999,0)),"")</f>
        <v/>
      </c>
      <c r="Z38" s="358"/>
      <c r="AA38" s="359"/>
      <c r="AB38" s="357" t="str">
        <f>IFERROR(INDEX(検針日カレンダー!$D$4:$D$99999,MATCH(AB37,検針日カレンダー!$C$4:$C$99999,0)),"")</f>
        <v/>
      </c>
      <c r="AC38" s="358"/>
      <c r="AD38" s="359"/>
      <c r="AE38" s="357" t="str">
        <f>IFERROR(INDEX(検針日カレンダー!$D$4:$D$99999,MATCH(AE37,検針日カレンダー!$C$4:$C$99999,0)),"")</f>
        <v/>
      </c>
      <c r="AF38" s="358"/>
      <c r="AG38" s="359"/>
      <c r="AH38" s="357" t="str">
        <f>IFERROR(INDEX(検針日カレンダー!$D$4:$D$99999,MATCH(AH37,検針日カレンダー!$C$4:$C$99999,0)),"")</f>
        <v/>
      </c>
      <c r="AI38" s="358"/>
      <c r="AJ38" s="359"/>
      <c r="AK38" s="357" t="str">
        <f>IFERROR(INDEX(検針日カレンダー!$D$4:$D$99999,MATCH(AK37,検針日カレンダー!$C$4:$C$99999,0)),"")</f>
        <v/>
      </c>
      <c r="AL38" s="358"/>
      <c r="AM38" s="359"/>
      <c r="AN38" s="357" t="str">
        <f>IFERROR(INDEX(検針日カレンダー!$D$4:$D$99999,MATCH(AN37,検針日カレンダー!$C$4:$C$99999,0)),"")</f>
        <v/>
      </c>
      <c r="AO38" s="358"/>
      <c r="AP38" s="359"/>
      <c r="AQ38" s="357" t="str">
        <f>IFERROR(INDEX(検針日カレンダー!$D$4:$D$99999,MATCH(AQ37,検針日カレンダー!$C$4:$C$99999,0)),"")</f>
        <v/>
      </c>
      <c r="AR38" s="358"/>
      <c r="AS38" s="359"/>
      <c r="AT38" s="378"/>
      <c r="AU38" s="378"/>
      <c r="AV38" s="378"/>
    </row>
    <row r="39" spans="1:87" ht="17.25" customHeight="1">
      <c r="A39" s="298" t="s">
        <v>24</v>
      </c>
      <c r="B39" s="299"/>
      <c r="C39" s="299"/>
      <c r="D39" s="299"/>
      <c r="E39" s="300"/>
      <c r="F39" s="301"/>
      <c r="J39" s="357" t="str">
        <f>IF(J37="","",J37-1)</f>
        <v/>
      </c>
      <c r="K39" s="358"/>
      <c r="L39" s="359"/>
      <c r="M39" s="357" t="str">
        <f t="shared" ref="M39" si="0">IF(M37="","",M37-1)</f>
        <v/>
      </c>
      <c r="N39" s="358"/>
      <c r="O39" s="359"/>
      <c r="P39" s="357" t="str">
        <f t="shared" ref="P39" si="1">IF(P37="","",P37-1)</f>
        <v/>
      </c>
      <c r="Q39" s="358"/>
      <c r="R39" s="359"/>
      <c r="S39" s="357" t="str">
        <f t="shared" ref="S39" si="2">IF(S37="","",S37-1)</f>
        <v/>
      </c>
      <c r="T39" s="358"/>
      <c r="U39" s="359"/>
      <c r="V39" s="357" t="str">
        <f t="shared" ref="V39" si="3">IF(V37="","",V37-1)</f>
        <v/>
      </c>
      <c r="W39" s="358"/>
      <c r="X39" s="359"/>
      <c r="Y39" s="357" t="str">
        <f t="shared" ref="Y39" si="4">IF(Y37="","",Y37-1)</f>
        <v/>
      </c>
      <c r="Z39" s="358"/>
      <c r="AA39" s="359"/>
      <c r="AB39" s="357" t="str">
        <f t="shared" ref="AB39" si="5">IF(AB37="","",AB37-1)</f>
        <v/>
      </c>
      <c r="AC39" s="358"/>
      <c r="AD39" s="359"/>
      <c r="AE39" s="357" t="str">
        <f t="shared" ref="AE39" si="6">IF(AE37="","",AE37-1)</f>
        <v/>
      </c>
      <c r="AF39" s="358"/>
      <c r="AG39" s="359"/>
      <c r="AH39" s="357" t="str">
        <f t="shared" ref="AH39" si="7">IF(AH37="","",AH37-1)</f>
        <v/>
      </c>
      <c r="AI39" s="358"/>
      <c r="AJ39" s="359"/>
      <c r="AK39" s="357" t="str">
        <f t="shared" ref="AK39" si="8">IF(AK37="","",AK37-1)</f>
        <v/>
      </c>
      <c r="AL39" s="358"/>
      <c r="AM39" s="359"/>
      <c r="AN39" s="357" t="str">
        <f t="shared" ref="AN39" si="9">IF(AN37="","",AN37-1)</f>
        <v/>
      </c>
      <c r="AO39" s="358"/>
      <c r="AP39" s="359"/>
      <c r="AQ39" s="357" t="str">
        <f t="shared" ref="AQ39" si="10">IF(AQ37="","",AQ37-1)</f>
        <v/>
      </c>
      <c r="AR39" s="358"/>
      <c r="AS39" s="359"/>
      <c r="AT39" s="378"/>
      <c r="AU39" s="378"/>
      <c r="AV39" s="378"/>
    </row>
    <row r="40" spans="1:87" ht="17.25" customHeight="1">
      <c r="A40" s="298" t="s">
        <v>108</v>
      </c>
      <c r="B40" s="299"/>
      <c r="C40" s="299"/>
      <c r="D40" s="299"/>
      <c r="E40" s="300"/>
      <c r="F40" s="301"/>
      <c r="G40" s="352" t="s">
        <v>28</v>
      </c>
      <c r="H40" s="360"/>
      <c r="I40" s="360"/>
      <c r="J40" s="361" t="str">
        <f>IFERROR(J39-J38+1,"")</f>
        <v/>
      </c>
      <c r="K40" s="300"/>
      <c r="L40" s="301"/>
      <c r="M40" s="361" t="str">
        <f t="shared" ref="M40" si="11">IFERROR(M39-M38+1,"")</f>
        <v/>
      </c>
      <c r="N40" s="300"/>
      <c r="O40" s="301"/>
      <c r="P40" s="361" t="str">
        <f t="shared" ref="P40" si="12">IFERROR(P39-P38+1,"")</f>
        <v/>
      </c>
      <c r="Q40" s="300"/>
      <c r="R40" s="301"/>
      <c r="S40" s="361" t="str">
        <f t="shared" ref="S40" si="13">IFERROR(S39-S38+1,"")</f>
        <v/>
      </c>
      <c r="T40" s="300"/>
      <c r="U40" s="301"/>
      <c r="V40" s="361" t="str">
        <f t="shared" ref="V40" si="14">IFERROR(V39-V38+1,"")</f>
        <v/>
      </c>
      <c r="W40" s="300"/>
      <c r="X40" s="301"/>
      <c r="Y40" s="361" t="str">
        <f t="shared" ref="Y40" si="15">IFERROR(Y39-Y38+1,"")</f>
        <v/>
      </c>
      <c r="Z40" s="300"/>
      <c r="AA40" s="301"/>
      <c r="AB40" s="361" t="str">
        <f>IFERROR(AB39-AB38+1,"")</f>
        <v/>
      </c>
      <c r="AC40" s="300"/>
      <c r="AD40" s="301"/>
      <c r="AE40" s="361" t="str">
        <f t="shared" ref="AE40" si="16">IFERROR(AE39-AE38+1,"")</f>
        <v/>
      </c>
      <c r="AF40" s="300"/>
      <c r="AG40" s="301"/>
      <c r="AH40" s="361" t="str">
        <f t="shared" ref="AH40" si="17">IFERROR(AH39-AH38+1,"")</f>
        <v/>
      </c>
      <c r="AI40" s="300"/>
      <c r="AJ40" s="301"/>
      <c r="AK40" s="361" t="str">
        <f t="shared" ref="AK40" si="18">IFERROR(AK39-AK38+1,"")</f>
        <v/>
      </c>
      <c r="AL40" s="300"/>
      <c r="AM40" s="301"/>
      <c r="AN40" s="361" t="str">
        <f t="shared" ref="AN40" si="19">IFERROR(AN39-AN38+1,"")</f>
        <v/>
      </c>
      <c r="AO40" s="300"/>
      <c r="AP40" s="301"/>
      <c r="AQ40" s="361" t="str">
        <f t="shared" ref="AQ40" si="20">IFERROR(AQ39-AQ38+1,"")</f>
        <v/>
      </c>
      <c r="AR40" s="300"/>
      <c r="AS40" s="301"/>
      <c r="AT40" s="378"/>
      <c r="AU40" s="378"/>
      <c r="AV40" s="378"/>
      <c r="AZ40" s="40" t="s">
        <v>113</v>
      </c>
    </row>
    <row r="41" spans="1:87" ht="17.25" customHeight="1">
      <c r="A41" s="298" t="s">
        <v>105</v>
      </c>
      <c r="B41" s="299"/>
      <c r="C41" s="299"/>
      <c r="D41" s="299"/>
      <c r="E41" s="300"/>
      <c r="F41" s="301"/>
      <c r="G41" s="16"/>
      <c r="H41" s="17"/>
      <c r="I41" s="17"/>
      <c r="J41" s="302"/>
      <c r="K41" s="303"/>
      <c r="L41" s="304"/>
      <c r="M41" s="302"/>
      <c r="N41" s="303"/>
      <c r="O41" s="304"/>
      <c r="P41" s="302"/>
      <c r="Q41" s="303"/>
      <c r="R41" s="304"/>
      <c r="S41" s="302"/>
      <c r="T41" s="303"/>
      <c r="U41" s="304"/>
      <c r="V41" s="302"/>
      <c r="W41" s="303"/>
      <c r="X41" s="304"/>
      <c r="Y41" s="302"/>
      <c r="Z41" s="303"/>
      <c r="AA41" s="304"/>
      <c r="AB41" s="302"/>
      <c r="AC41" s="303"/>
      <c r="AD41" s="304"/>
      <c r="AE41" s="302"/>
      <c r="AF41" s="303"/>
      <c r="AG41" s="304"/>
      <c r="AH41" s="302"/>
      <c r="AI41" s="303"/>
      <c r="AJ41" s="304"/>
      <c r="AK41" s="302"/>
      <c r="AL41" s="303"/>
      <c r="AM41" s="304"/>
      <c r="AN41" s="302"/>
      <c r="AO41" s="303"/>
      <c r="AP41" s="304"/>
      <c r="AQ41" s="302"/>
      <c r="AR41" s="303"/>
      <c r="AS41" s="304"/>
      <c r="AT41" s="378"/>
      <c r="AU41" s="378"/>
      <c r="AV41" s="378"/>
      <c r="AZ41" s="298" t="s">
        <v>50</v>
      </c>
      <c r="BA41" s="299"/>
      <c r="BB41" s="379"/>
      <c r="BC41" s="298" t="s">
        <v>52</v>
      </c>
      <c r="BD41" s="299"/>
      <c r="BE41" s="379"/>
      <c r="BF41" s="298" t="s">
        <v>53</v>
      </c>
      <c r="BG41" s="299"/>
      <c r="BH41" s="379"/>
      <c r="BI41" s="298" t="s">
        <v>54</v>
      </c>
      <c r="BJ41" s="299"/>
      <c r="BK41" s="379"/>
      <c r="BL41" s="298" t="s">
        <v>55</v>
      </c>
      <c r="BM41" s="299"/>
      <c r="BN41" s="379"/>
      <c r="BO41" s="298" t="s">
        <v>56</v>
      </c>
      <c r="BP41" s="299"/>
      <c r="BQ41" s="379"/>
      <c r="BR41" s="352" t="s">
        <v>118</v>
      </c>
      <c r="BS41" s="352"/>
      <c r="BT41" s="352"/>
      <c r="BU41" s="352" t="s">
        <v>119</v>
      </c>
      <c r="BV41" s="352"/>
      <c r="BW41" s="352"/>
      <c r="BX41" s="352" t="s">
        <v>120</v>
      </c>
      <c r="BY41" s="352"/>
      <c r="BZ41" s="352"/>
      <c r="CA41" s="352" t="s">
        <v>121</v>
      </c>
      <c r="CB41" s="352"/>
      <c r="CC41" s="352"/>
      <c r="CD41" s="352" t="s">
        <v>122</v>
      </c>
      <c r="CE41" s="352"/>
      <c r="CF41" s="352"/>
      <c r="CG41" s="352" t="s">
        <v>123</v>
      </c>
      <c r="CH41" s="352"/>
      <c r="CI41" s="352"/>
    </row>
    <row r="42" spans="1:87" ht="17.25" customHeight="1">
      <c r="A42" s="298" t="s">
        <v>18</v>
      </c>
      <c r="B42" s="299"/>
      <c r="C42" s="299"/>
      <c r="D42" s="299"/>
      <c r="E42" s="300"/>
      <c r="F42" s="301"/>
      <c r="J42" s="302"/>
      <c r="K42" s="303"/>
      <c r="L42" s="304"/>
      <c r="M42" s="302"/>
      <c r="N42" s="303"/>
      <c r="O42" s="304"/>
      <c r="P42" s="302"/>
      <c r="Q42" s="303"/>
      <c r="R42" s="304"/>
      <c r="S42" s="302"/>
      <c r="T42" s="303"/>
      <c r="U42" s="304"/>
      <c r="V42" s="302"/>
      <c r="W42" s="303"/>
      <c r="X42" s="304"/>
      <c r="Y42" s="302"/>
      <c r="Z42" s="303"/>
      <c r="AA42" s="304"/>
      <c r="AB42" s="302"/>
      <c r="AC42" s="303"/>
      <c r="AD42" s="304"/>
      <c r="AE42" s="302"/>
      <c r="AF42" s="303"/>
      <c r="AG42" s="304"/>
      <c r="AH42" s="302"/>
      <c r="AI42" s="303"/>
      <c r="AJ42" s="304"/>
      <c r="AK42" s="302"/>
      <c r="AL42" s="303"/>
      <c r="AM42" s="304"/>
      <c r="AN42" s="302"/>
      <c r="AO42" s="303"/>
      <c r="AP42" s="304"/>
      <c r="AQ42" s="302"/>
      <c r="AR42" s="303"/>
      <c r="AS42" s="304"/>
      <c r="AT42" s="378"/>
      <c r="AU42" s="378"/>
      <c r="AV42" s="378"/>
      <c r="AZ42" s="405" t="e">
        <f>ROUND(J46*(J43/J40),2)</f>
        <v>#VALUE!</v>
      </c>
      <c r="BA42" s="406"/>
      <c r="BB42" s="407"/>
      <c r="BC42" s="405" t="e">
        <f>ROUND(M46*(M43/M40),2)</f>
        <v>#VALUE!</v>
      </c>
      <c r="BD42" s="406"/>
      <c r="BE42" s="407"/>
      <c r="BF42" s="405" t="e">
        <f>ROUND(P46*(P43/P40),2)</f>
        <v>#VALUE!</v>
      </c>
      <c r="BG42" s="406"/>
      <c r="BH42" s="407"/>
      <c r="BI42" s="405" t="e">
        <f>ROUND(S46*(S43/S40),2)</f>
        <v>#VALUE!</v>
      </c>
      <c r="BJ42" s="406"/>
      <c r="BK42" s="407"/>
      <c r="BL42" s="405" t="e">
        <f>ROUND(V46*(V43/V40),2)</f>
        <v>#VALUE!</v>
      </c>
      <c r="BM42" s="406"/>
      <c r="BN42" s="407"/>
      <c r="BO42" s="405" t="e">
        <f>ROUND(Y46*(Y43/Y40),2)</f>
        <v>#VALUE!</v>
      </c>
      <c r="BP42" s="406"/>
      <c r="BQ42" s="407"/>
      <c r="BR42" s="405" t="e">
        <f>ROUND(AB46*(AB43/AB40),2)</f>
        <v>#VALUE!</v>
      </c>
      <c r="BS42" s="406"/>
      <c r="BT42" s="407"/>
      <c r="BU42" s="405" t="e">
        <f>ROUND(AE46*(AE43/AE40),2)</f>
        <v>#VALUE!</v>
      </c>
      <c r="BV42" s="406"/>
      <c r="BW42" s="407"/>
      <c r="BX42" s="405" t="e">
        <f>ROUND(AH46*(AH43/AH40),2)</f>
        <v>#VALUE!</v>
      </c>
      <c r="BY42" s="406"/>
      <c r="BZ42" s="407"/>
      <c r="CA42" s="405" t="e">
        <f>ROUND(AK46*(AK43/AK40),2)</f>
        <v>#VALUE!</v>
      </c>
      <c r="CB42" s="406"/>
      <c r="CC42" s="407"/>
      <c r="CD42" s="405" t="e">
        <f>ROUND(AN46*(AN43/AN40),2)</f>
        <v>#VALUE!</v>
      </c>
      <c r="CE42" s="406"/>
      <c r="CF42" s="407"/>
      <c r="CG42" s="405" t="e">
        <f>ROUND(AQ46*(AQ43/AQ40),2)</f>
        <v>#VALUE!</v>
      </c>
      <c r="CH42" s="406"/>
      <c r="CI42" s="407"/>
    </row>
    <row r="43" spans="1:87" ht="17.25" customHeight="1">
      <c r="A43" s="298" t="s">
        <v>109</v>
      </c>
      <c r="B43" s="299"/>
      <c r="C43" s="299"/>
      <c r="D43" s="299"/>
      <c r="E43" s="300"/>
      <c r="F43" s="301"/>
      <c r="G43" s="352" t="s">
        <v>44</v>
      </c>
      <c r="H43" s="360"/>
      <c r="I43" s="360"/>
      <c r="J43" s="361">
        <f>IF(J36="復活",J39-J42+1,IF(J36="休止",J41-J38,IF(J36="休止と復活",J39-J42+1+J41-J38,0)))</f>
        <v>0</v>
      </c>
      <c r="K43" s="300"/>
      <c r="L43" s="301"/>
      <c r="M43" s="361">
        <f>IF(M36="復活",M39-M42+1,IF(M36="休止",M41-M38,IF(M36="休止と復活",M39-M42+1+M41-M38,0)))</f>
        <v>0</v>
      </c>
      <c r="N43" s="300"/>
      <c r="O43" s="301"/>
      <c r="P43" s="361">
        <f t="shared" ref="P43" si="21">IF(P36="復活",P39-P42+1,IF(P36="休止",P41-P38,IF(P36="休止と復活",P39-P42+1+P41-P38,0)))</f>
        <v>0</v>
      </c>
      <c r="Q43" s="300"/>
      <c r="R43" s="301"/>
      <c r="S43" s="361">
        <f t="shared" ref="S43" si="22">IF(S36="復活",S39-S42+1,IF(S36="休止",S41-S38,IF(S36="休止と復活",S39-S42+1+S41-S38,0)))</f>
        <v>0</v>
      </c>
      <c r="T43" s="300"/>
      <c r="U43" s="301"/>
      <c r="V43" s="361">
        <f t="shared" ref="V43" si="23">IF(V36="復活",V39-V42+1,IF(V36="休止",V41-V38,IF(V36="休止と復活",V39-V42+1+V41-V38,0)))</f>
        <v>0</v>
      </c>
      <c r="W43" s="300"/>
      <c r="X43" s="301"/>
      <c r="Y43" s="361">
        <f>IF(Y36="復活",Y39-Y42+1,IF(Y36="休止",Y41-Y38,IF(Y36="休止と復活",Y39-Y42+1+Y41-Y38,0)))</f>
        <v>0</v>
      </c>
      <c r="Z43" s="300"/>
      <c r="AA43" s="301"/>
      <c r="AB43" s="361">
        <f>IF(AB36="復活",AB39-AB42+1,IF(AB36="休止",AB41-AB38,IF(AB36="休止と復活",AB39-AB42+1+AB41-AB38,0)))</f>
        <v>0</v>
      </c>
      <c r="AC43" s="300"/>
      <c r="AD43" s="301"/>
      <c r="AE43" s="361">
        <f>IF(AE36="復活",AE39-AE42+1,IF(AE36="休止",AE41-AE38,IF(AE36="休止と復活",AE39-AE42+1+AE41-AE38,0)))</f>
        <v>0</v>
      </c>
      <c r="AF43" s="300"/>
      <c r="AG43" s="301"/>
      <c r="AH43" s="361">
        <f>IF(AH36="復活",AH39-AH42+1,IF(AH36="休止",AH41-AH38,IF(AH36="休止と復活",AH39-AH42+1+AH41-AH38,0)))</f>
        <v>0</v>
      </c>
      <c r="AI43" s="300"/>
      <c r="AJ43" s="301"/>
      <c r="AK43" s="361">
        <f>IF(AK36="復活",AK39-AK42+1,IF(AK36="休止",AK41-AK38,IF(AK36="休止と復活",AK39-AK42+1+AK41-AK38,0)))</f>
        <v>0</v>
      </c>
      <c r="AL43" s="300"/>
      <c r="AM43" s="301"/>
      <c r="AN43" s="361">
        <f>IF(AN36="復活",AN39-AN42+1,IF(AN36="休止",AN41-AN38,IF(AN36="休止と復活",AN39-AN42+1+AN41-AN38,0)))</f>
        <v>0</v>
      </c>
      <c r="AO43" s="300"/>
      <c r="AP43" s="301"/>
      <c r="AQ43" s="361">
        <f>IF(AQ36="復活",AQ39-AQ42+1,IF(AQ36="休止",AQ41-AQ38,IF(AQ36="休止と復活",AQ39-AQ42+1+AQ41-AQ38,0)))</f>
        <v>0</v>
      </c>
      <c r="AR43" s="300"/>
      <c r="AS43" s="301"/>
      <c r="AT43" s="378"/>
      <c r="AU43" s="378"/>
      <c r="AV43" s="378"/>
    </row>
    <row r="44" spans="1:87" ht="17.25" customHeight="1">
      <c r="A44" s="352" t="s">
        <v>20</v>
      </c>
      <c r="B44" s="352"/>
      <c r="C44" s="352"/>
      <c r="D44" s="352"/>
      <c r="E44" s="360"/>
      <c r="F44" s="360"/>
      <c r="G44" s="352" t="s">
        <v>58</v>
      </c>
      <c r="H44" s="360"/>
      <c r="I44" s="360"/>
      <c r="J44" s="354" t="str">
        <f>IFERROR(ROUND(J43/J40,3),"")</f>
        <v/>
      </c>
      <c r="K44" s="355"/>
      <c r="L44" s="355"/>
      <c r="M44" s="354" t="str">
        <f t="shared" ref="M44" si="24">IFERROR(ROUND(M43/M40,3),"")</f>
        <v/>
      </c>
      <c r="N44" s="355"/>
      <c r="O44" s="355"/>
      <c r="P44" s="354" t="str">
        <f t="shared" ref="P44" si="25">IFERROR(ROUND(P43/P40,3),"")</f>
        <v/>
      </c>
      <c r="Q44" s="355"/>
      <c r="R44" s="355"/>
      <c r="S44" s="354" t="str">
        <f t="shared" ref="S44" si="26">IFERROR(ROUND(S43/S40,3),"")</f>
        <v/>
      </c>
      <c r="T44" s="355"/>
      <c r="U44" s="355"/>
      <c r="V44" s="354" t="str">
        <f t="shared" ref="V44" si="27">IFERROR(ROUND(V43/V40,3),"")</f>
        <v/>
      </c>
      <c r="W44" s="355"/>
      <c r="X44" s="355"/>
      <c r="Y44" s="354" t="str">
        <f t="shared" ref="Y44" si="28">IFERROR(ROUND(Y43/Y40,3),"")</f>
        <v/>
      </c>
      <c r="Z44" s="355"/>
      <c r="AA44" s="355"/>
      <c r="AB44" s="354" t="str">
        <f>IFERROR(ROUND(AB43/AB40,3),"")</f>
        <v/>
      </c>
      <c r="AC44" s="355"/>
      <c r="AD44" s="355"/>
      <c r="AE44" s="354" t="str">
        <f t="shared" ref="AE44" si="29">IFERROR(ROUND(AE43/AE40,3),"")</f>
        <v/>
      </c>
      <c r="AF44" s="355"/>
      <c r="AG44" s="355"/>
      <c r="AH44" s="354" t="str">
        <f t="shared" ref="AH44" si="30">IFERROR(ROUND(AH43/AH40,3),"")</f>
        <v/>
      </c>
      <c r="AI44" s="355"/>
      <c r="AJ44" s="355"/>
      <c r="AK44" s="354" t="str">
        <f t="shared" ref="AK44" si="31">IFERROR(ROUND(AK43/AK40,3),"")</f>
        <v/>
      </c>
      <c r="AL44" s="355"/>
      <c r="AM44" s="355"/>
      <c r="AN44" s="354" t="str">
        <f t="shared" ref="AN44" si="32">IFERROR(ROUND(AN43/AN40,3),"")</f>
        <v/>
      </c>
      <c r="AO44" s="355"/>
      <c r="AP44" s="355"/>
      <c r="AQ44" s="354" t="str">
        <f t="shared" ref="AQ44" si="33">IFERROR(ROUND(AQ43/AQ40,3),"")</f>
        <v/>
      </c>
      <c r="AR44" s="355"/>
      <c r="AS44" s="355"/>
      <c r="AT44" s="378"/>
      <c r="AU44" s="378"/>
      <c r="AV44" s="378"/>
    </row>
    <row r="45" spans="1:87" ht="17.25" customHeight="1" thickBot="1">
      <c r="A45" s="16"/>
      <c r="B45" s="16"/>
      <c r="C45" s="16"/>
      <c r="D45" s="16"/>
      <c r="E45" s="17"/>
      <c r="F45" s="17"/>
      <c r="G45" s="16"/>
      <c r="H45" s="17"/>
      <c r="I45" s="17"/>
      <c r="J45" s="18"/>
      <c r="K45" s="19"/>
      <c r="L45" s="19"/>
      <c r="M45" s="18"/>
      <c r="N45" s="19"/>
      <c r="O45" s="19"/>
      <c r="P45" s="18"/>
      <c r="Q45" s="19"/>
      <c r="R45" s="19"/>
      <c r="S45" s="18"/>
      <c r="T45" s="19"/>
      <c r="U45" s="19"/>
      <c r="V45" s="18"/>
      <c r="W45" s="19"/>
      <c r="X45" s="19"/>
      <c r="Y45" s="18"/>
      <c r="Z45" s="19"/>
      <c r="AA45" s="19"/>
      <c r="AB45" s="19"/>
      <c r="AC45" s="19"/>
      <c r="AD45" s="19"/>
      <c r="AE45" s="19"/>
      <c r="AF45" s="19"/>
      <c r="AG45" s="19"/>
      <c r="AH45" s="19"/>
      <c r="AI45" s="19"/>
      <c r="AJ45" s="19"/>
      <c r="AK45" s="19"/>
      <c r="AL45" s="19"/>
      <c r="AM45" s="19"/>
      <c r="AN45" s="19"/>
      <c r="AO45" s="19"/>
      <c r="AP45" s="19"/>
      <c r="AQ45" s="18"/>
      <c r="AR45" s="19"/>
      <c r="AS45" s="19"/>
      <c r="AT45" s="10"/>
      <c r="AU45" s="10"/>
      <c r="AV45" s="10"/>
    </row>
    <row r="46" spans="1:87" ht="17.25" customHeight="1">
      <c r="A46" s="306" t="s">
        <v>25</v>
      </c>
      <c r="B46" s="307"/>
      <c r="C46" s="307"/>
      <c r="D46" s="307"/>
      <c r="E46" s="308"/>
      <c r="F46" s="308"/>
      <c r="G46" s="307" t="s">
        <v>45</v>
      </c>
      <c r="H46" s="308"/>
      <c r="I46" s="308"/>
      <c r="J46" s="284" t="str">
        <f>IF(J35="","",IF(J35=0,AE26,AE24))</f>
        <v/>
      </c>
      <c r="K46" s="285"/>
      <c r="L46" s="285"/>
      <c r="M46" s="284" t="str">
        <f>IF(M35="","",IF(M35=0,AE26,AE24))</f>
        <v/>
      </c>
      <c r="N46" s="285"/>
      <c r="O46" s="285"/>
      <c r="P46" s="284" t="str">
        <f>IF(P35="","",IF(P35=0,AE31,AE29))</f>
        <v/>
      </c>
      <c r="Q46" s="285"/>
      <c r="R46" s="285"/>
      <c r="S46" s="284" t="str">
        <f>IF(S35="","",IF(S35=0,AE31,AE29))</f>
        <v/>
      </c>
      <c r="T46" s="285"/>
      <c r="U46" s="285"/>
      <c r="V46" s="284" t="str">
        <f>IF(V35="","",IF(V35=0,AE31,AE29))</f>
        <v/>
      </c>
      <c r="W46" s="285"/>
      <c r="X46" s="285"/>
      <c r="Y46" s="284" t="str">
        <f>IF(Y35="","",IF(Y35=0,AE31,AE29))</f>
        <v/>
      </c>
      <c r="Z46" s="285"/>
      <c r="AA46" s="285"/>
      <c r="AB46" s="284" t="str">
        <f>IF(AB35="","",IF(AB35=0,AE31,AE29))</f>
        <v/>
      </c>
      <c r="AC46" s="285"/>
      <c r="AD46" s="285"/>
      <c r="AE46" s="284" t="str">
        <f>IF(AE35="","",IF(AE35=0,AE31,AE29))</f>
        <v/>
      </c>
      <c r="AF46" s="285"/>
      <c r="AG46" s="285"/>
      <c r="AH46" s="284" t="str">
        <f>IF(AH35="","",IF(AH35=0,AE31,AE29))</f>
        <v/>
      </c>
      <c r="AI46" s="285"/>
      <c r="AJ46" s="285"/>
      <c r="AK46" s="284" t="str">
        <f>IF(AK35="","",IF(AK35=0,AE31,AE29))</f>
        <v/>
      </c>
      <c r="AL46" s="285"/>
      <c r="AM46" s="285"/>
      <c r="AN46" s="284" t="str">
        <f>IF(AN35="","",IF(AN35=0,AE31,AE29))</f>
        <v/>
      </c>
      <c r="AO46" s="285"/>
      <c r="AP46" s="285"/>
      <c r="AQ46" s="284" t="str">
        <f>IF(AQ35="","",IF(AQ35=0,AE31,AE29))</f>
        <v/>
      </c>
      <c r="AR46" s="285"/>
      <c r="AS46" s="285"/>
      <c r="AT46" s="284">
        <f>SUM(J46:AS46)</f>
        <v>0</v>
      </c>
      <c r="AU46" s="285"/>
      <c r="AV46" s="286"/>
    </row>
    <row r="47" spans="1:87" ht="17.25" customHeight="1">
      <c r="A47" s="369" t="s">
        <v>27</v>
      </c>
      <c r="B47" s="352"/>
      <c r="C47" s="352"/>
      <c r="D47" s="352"/>
      <c r="E47" s="360"/>
      <c r="F47" s="360"/>
      <c r="G47" s="352" t="s">
        <v>32</v>
      </c>
      <c r="H47" s="360"/>
      <c r="I47" s="360"/>
      <c r="J47" s="281" t="str">
        <f>IF(J35="","",IF(J35=0,AE21,AE19))</f>
        <v/>
      </c>
      <c r="K47" s="282"/>
      <c r="L47" s="282"/>
      <c r="M47" s="281" t="str">
        <f>IF(M35="","",IF(M35=0,AE21,AE19))</f>
        <v/>
      </c>
      <c r="N47" s="282"/>
      <c r="O47" s="282"/>
      <c r="P47" s="281" t="str">
        <f>IF(P35="","",IF(P35=0,AE21,AE19))</f>
        <v/>
      </c>
      <c r="Q47" s="282"/>
      <c r="R47" s="282"/>
      <c r="S47" s="281" t="str">
        <f>IF(S35="","",IF(S35=0,AE21,AE19))</f>
        <v/>
      </c>
      <c r="T47" s="282"/>
      <c r="U47" s="282"/>
      <c r="V47" s="281" t="str">
        <f>IF(V35="","",IF(V35=0,AE21,AE19))</f>
        <v/>
      </c>
      <c r="W47" s="282"/>
      <c r="X47" s="282"/>
      <c r="Y47" s="281" t="str">
        <f>IF(Y35="","",IF(Y35=0,AE21,AE19))</f>
        <v/>
      </c>
      <c r="Z47" s="282"/>
      <c r="AA47" s="282"/>
      <c r="AB47" s="281" t="str">
        <f>IF(AB35="","",IF(AB35=0,AE21,AE19))</f>
        <v/>
      </c>
      <c r="AC47" s="282"/>
      <c r="AD47" s="282"/>
      <c r="AE47" s="281" t="str">
        <f>IF(AE35="","",IF(AE35=0,AE21,AE19))</f>
        <v/>
      </c>
      <c r="AF47" s="282"/>
      <c r="AG47" s="282"/>
      <c r="AH47" s="281" t="str">
        <f>IF(AH35="","",IF(AH35=0,AE21,AE19))</f>
        <v/>
      </c>
      <c r="AI47" s="282"/>
      <c r="AJ47" s="282"/>
      <c r="AK47" s="281" t="str">
        <f>IF(AK35="","",IF(AK35=0,AE21,AE19))</f>
        <v/>
      </c>
      <c r="AL47" s="282"/>
      <c r="AM47" s="282"/>
      <c r="AN47" s="281" t="str">
        <f>IF(AN35="","",IF(AN35=0,AE21,AE19))</f>
        <v/>
      </c>
      <c r="AO47" s="282"/>
      <c r="AP47" s="282"/>
      <c r="AQ47" s="281" t="str">
        <f>IF(AQ35="","",IF(AQ35=0,AE21,AE19))</f>
        <v/>
      </c>
      <c r="AR47" s="282"/>
      <c r="AS47" s="282"/>
      <c r="AT47" s="281">
        <f>SUM(J47:AS47)</f>
        <v>0</v>
      </c>
      <c r="AU47" s="282"/>
      <c r="AV47" s="283"/>
    </row>
    <row r="48" spans="1:87" ht="17.25" customHeight="1">
      <c r="A48" s="369" t="s">
        <v>29</v>
      </c>
      <c r="B48" s="352"/>
      <c r="C48" s="352"/>
      <c r="D48" s="352"/>
      <c r="E48" s="360"/>
      <c r="F48" s="360"/>
      <c r="G48" s="352" t="s">
        <v>59</v>
      </c>
      <c r="H48" s="360"/>
      <c r="I48" s="360"/>
      <c r="J48" s="281" t="str">
        <f>IFERROR(J46-J47,"")</f>
        <v/>
      </c>
      <c r="K48" s="282"/>
      <c r="L48" s="282"/>
      <c r="M48" s="281" t="str">
        <f t="shared" ref="M48" si="34">IFERROR(M46-M47,"")</f>
        <v/>
      </c>
      <c r="N48" s="282"/>
      <c r="O48" s="282"/>
      <c r="P48" s="281" t="str">
        <f>IFERROR(P46-P47,"")</f>
        <v/>
      </c>
      <c r="Q48" s="282"/>
      <c r="R48" s="282"/>
      <c r="S48" s="281" t="str">
        <f t="shared" ref="S48" si="35">IFERROR(S46-S47,"")</f>
        <v/>
      </c>
      <c r="T48" s="282"/>
      <c r="U48" s="282"/>
      <c r="V48" s="281" t="str">
        <f t="shared" ref="V48" si="36">IFERROR(V46-V47,"")</f>
        <v/>
      </c>
      <c r="W48" s="282"/>
      <c r="X48" s="282"/>
      <c r="Y48" s="281" t="str">
        <f>IFERROR(Y46-Y47,"")</f>
        <v/>
      </c>
      <c r="Z48" s="282"/>
      <c r="AA48" s="282"/>
      <c r="AB48" s="281" t="str">
        <f>IFERROR(AB46-AB47,"")</f>
        <v/>
      </c>
      <c r="AC48" s="282"/>
      <c r="AD48" s="282"/>
      <c r="AE48" s="281" t="str">
        <f>IFERROR(AE46-AE47,"")</f>
        <v/>
      </c>
      <c r="AF48" s="282"/>
      <c r="AG48" s="282"/>
      <c r="AH48" s="281" t="str">
        <f>IFERROR(AH46-AH47,"")</f>
        <v/>
      </c>
      <c r="AI48" s="282"/>
      <c r="AJ48" s="282"/>
      <c r="AK48" s="281" t="str">
        <f>IFERROR(AK46-AK47,"")</f>
        <v/>
      </c>
      <c r="AL48" s="282"/>
      <c r="AM48" s="282"/>
      <c r="AN48" s="281" t="str">
        <f>IFERROR(AN46-AN47,"")</f>
        <v/>
      </c>
      <c r="AO48" s="282"/>
      <c r="AP48" s="282"/>
      <c r="AQ48" s="281" t="str">
        <f>IFERROR(AQ46-AQ47,"")</f>
        <v/>
      </c>
      <c r="AR48" s="282"/>
      <c r="AS48" s="282"/>
      <c r="AT48" s="281">
        <f>SUM(J48:AS48)</f>
        <v>0</v>
      </c>
      <c r="AU48" s="282"/>
      <c r="AV48" s="283"/>
    </row>
    <row r="49" spans="1:50" ht="17.25" customHeight="1">
      <c r="A49" s="369" t="s">
        <v>20</v>
      </c>
      <c r="B49" s="352"/>
      <c r="C49" s="352"/>
      <c r="D49" s="352"/>
      <c r="E49" s="360"/>
      <c r="F49" s="360"/>
      <c r="G49" s="352" t="s">
        <v>30</v>
      </c>
      <c r="H49" s="360"/>
      <c r="I49" s="360"/>
      <c r="J49" s="354">
        <f>IF(J36="",1,J44)</f>
        <v>1</v>
      </c>
      <c r="K49" s="355"/>
      <c r="L49" s="355"/>
      <c r="M49" s="354">
        <f>IF(M36="",1,M44)</f>
        <v>1</v>
      </c>
      <c r="N49" s="355"/>
      <c r="O49" s="355"/>
      <c r="P49" s="354">
        <f>IF(P36="",1,P44)</f>
        <v>1</v>
      </c>
      <c r="Q49" s="355"/>
      <c r="R49" s="355"/>
      <c r="S49" s="354">
        <f>IF(S36="",1,S44)</f>
        <v>1</v>
      </c>
      <c r="T49" s="355"/>
      <c r="U49" s="355"/>
      <c r="V49" s="354">
        <f>IF(V36="",1,V44)</f>
        <v>1</v>
      </c>
      <c r="W49" s="355"/>
      <c r="X49" s="355"/>
      <c r="Y49" s="354">
        <f>IF(Y36="",1,Y44)</f>
        <v>1</v>
      </c>
      <c r="Z49" s="355"/>
      <c r="AA49" s="355"/>
      <c r="AB49" s="354">
        <f>IF(AB36="",1,AB44)</f>
        <v>1</v>
      </c>
      <c r="AC49" s="355"/>
      <c r="AD49" s="355"/>
      <c r="AE49" s="354">
        <f>IF(AE36="",1,AE44)</f>
        <v>1</v>
      </c>
      <c r="AF49" s="355"/>
      <c r="AG49" s="355"/>
      <c r="AH49" s="354">
        <f>IF(AH36="",1,AH44)</f>
        <v>1</v>
      </c>
      <c r="AI49" s="355"/>
      <c r="AJ49" s="355"/>
      <c r="AK49" s="354">
        <f>IF(AK36="",1,AK44)</f>
        <v>1</v>
      </c>
      <c r="AL49" s="355"/>
      <c r="AM49" s="355"/>
      <c r="AN49" s="354">
        <f>IF(AN36="",1,AN44)</f>
        <v>1</v>
      </c>
      <c r="AO49" s="355"/>
      <c r="AP49" s="355"/>
      <c r="AQ49" s="354">
        <f>IF(AQ36="",1,AQ44)</f>
        <v>1</v>
      </c>
      <c r="AR49" s="355"/>
      <c r="AS49" s="355"/>
      <c r="AT49" s="373"/>
      <c r="AU49" s="360"/>
      <c r="AV49" s="374"/>
    </row>
    <row r="50" spans="1:50" ht="17.25" customHeight="1" thickBot="1">
      <c r="A50" s="364" t="s">
        <v>29</v>
      </c>
      <c r="B50" s="365"/>
      <c r="C50" s="365"/>
      <c r="D50" s="365"/>
      <c r="E50" s="366"/>
      <c r="F50" s="366"/>
      <c r="G50" s="365" t="s">
        <v>60</v>
      </c>
      <c r="H50" s="366"/>
      <c r="I50" s="366"/>
      <c r="J50" s="289" t="str">
        <f>IFERROR(ROUND(J48*J49,2),"")</f>
        <v/>
      </c>
      <c r="K50" s="290"/>
      <c r="L50" s="290"/>
      <c r="M50" s="289" t="str">
        <f t="shared" ref="M50" si="37">IFERROR(ROUND(M48*M49,2),"")</f>
        <v/>
      </c>
      <c r="N50" s="290"/>
      <c r="O50" s="290"/>
      <c r="P50" s="289" t="str">
        <f t="shared" ref="P50" si="38">IFERROR(ROUND(P48*P49,2),"")</f>
        <v/>
      </c>
      <c r="Q50" s="290"/>
      <c r="R50" s="290"/>
      <c r="S50" s="289" t="str">
        <f t="shared" ref="S50" si="39">IFERROR(ROUND(S48*S49,2),"")</f>
        <v/>
      </c>
      <c r="T50" s="290"/>
      <c r="U50" s="290"/>
      <c r="V50" s="289" t="str">
        <f>IFERROR(ROUND(V48*V49,2),"")</f>
        <v/>
      </c>
      <c r="W50" s="290"/>
      <c r="X50" s="290"/>
      <c r="Y50" s="289" t="str">
        <f>IFERROR(ROUND(Y48*Y49,2),"")</f>
        <v/>
      </c>
      <c r="Z50" s="290"/>
      <c r="AA50" s="290"/>
      <c r="AB50" s="289" t="str">
        <f>IFERROR(ROUND(AB48*AB49,2),"")</f>
        <v/>
      </c>
      <c r="AC50" s="290"/>
      <c r="AD50" s="290"/>
      <c r="AE50" s="289" t="str">
        <f>IFERROR(ROUND(AE48*AE49,2),"")</f>
        <v/>
      </c>
      <c r="AF50" s="290"/>
      <c r="AG50" s="290"/>
      <c r="AH50" s="289" t="str">
        <f>IFERROR(ROUND(AH48*AH49,2),"")</f>
        <v/>
      </c>
      <c r="AI50" s="290"/>
      <c r="AJ50" s="290"/>
      <c r="AK50" s="289" t="str">
        <f>IFERROR(ROUND(AK48*AK49,2),"")</f>
        <v/>
      </c>
      <c r="AL50" s="290"/>
      <c r="AM50" s="290"/>
      <c r="AN50" s="289" t="str">
        <f>IFERROR(ROUND(AN48*AN49,2),"")</f>
        <v/>
      </c>
      <c r="AO50" s="290"/>
      <c r="AP50" s="290"/>
      <c r="AQ50" s="289" t="str">
        <f t="shared" ref="AQ50" si="40">IFERROR(ROUND(AQ48*AQ49,2),"")</f>
        <v/>
      </c>
      <c r="AR50" s="290"/>
      <c r="AS50" s="290"/>
      <c r="AT50" s="289">
        <f>SUM(J50:AS50)</f>
        <v>0</v>
      </c>
      <c r="AU50" s="290"/>
      <c r="AV50" s="353"/>
    </row>
    <row r="51" spans="1:50" ht="17.25" customHeight="1">
      <c r="A51" s="306" t="s">
        <v>43</v>
      </c>
      <c r="B51" s="307"/>
      <c r="C51" s="307"/>
      <c r="D51" s="307"/>
      <c r="E51" s="308"/>
      <c r="F51" s="308"/>
      <c r="G51" s="307" t="s">
        <v>36</v>
      </c>
      <c r="H51" s="308"/>
      <c r="I51" s="308"/>
      <c r="J51" s="414"/>
      <c r="K51" s="415"/>
      <c r="L51" s="415"/>
      <c r="M51" s="416">
        <f>J51</f>
        <v>0</v>
      </c>
      <c r="N51" s="417"/>
      <c r="O51" s="417"/>
      <c r="P51" s="416">
        <f>M51</f>
        <v>0</v>
      </c>
      <c r="Q51" s="417"/>
      <c r="R51" s="417"/>
      <c r="S51" s="414"/>
      <c r="T51" s="415"/>
      <c r="U51" s="415"/>
      <c r="V51" s="416">
        <f>S51</f>
        <v>0</v>
      </c>
      <c r="W51" s="417"/>
      <c r="X51" s="417"/>
      <c r="Y51" s="416">
        <f>V51</f>
        <v>0</v>
      </c>
      <c r="Z51" s="417"/>
      <c r="AA51" s="417"/>
      <c r="AB51" s="416">
        <f>P51</f>
        <v>0</v>
      </c>
      <c r="AC51" s="417"/>
      <c r="AD51" s="417"/>
      <c r="AE51" s="416">
        <f>AB51</f>
        <v>0</v>
      </c>
      <c r="AF51" s="417"/>
      <c r="AG51" s="417"/>
      <c r="AH51" s="416">
        <f>AE51</f>
        <v>0</v>
      </c>
      <c r="AI51" s="417"/>
      <c r="AJ51" s="417"/>
      <c r="AK51" s="416">
        <f>AH51</f>
        <v>0</v>
      </c>
      <c r="AL51" s="417"/>
      <c r="AM51" s="417"/>
      <c r="AN51" s="416">
        <f>AK51</f>
        <v>0</v>
      </c>
      <c r="AO51" s="417"/>
      <c r="AP51" s="417"/>
      <c r="AQ51" s="416">
        <f>AN51</f>
        <v>0</v>
      </c>
      <c r="AR51" s="417"/>
      <c r="AS51" s="417"/>
      <c r="AT51" s="284"/>
      <c r="AU51" s="285"/>
      <c r="AV51" s="286"/>
      <c r="AX51" s="40" t="s">
        <v>100</v>
      </c>
    </row>
    <row r="52" spans="1:50" ht="17.25" customHeight="1">
      <c r="A52" s="369" t="s">
        <v>31</v>
      </c>
      <c r="B52" s="352"/>
      <c r="C52" s="352"/>
      <c r="D52" s="352"/>
      <c r="E52" s="360"/>
      <c r="F52" s="360"/>
      <c r="G52" s="352" t="s">
        <v>46</v>
      </c>
      <c r="H52" s="360"/>
      <c r="I52" s="360"/>
      <c r="J52" s="287">
        <f>J35*J51</f>
        <v>0</v>
      </c>
      <c r="K52" s="288"/>
      <c r="L52" s="288"/>
      <c r="M52" s="287">
        <f t="shared" ref="M52" si="41">M35*M51</f>
        <v>0</v>
      </c>
      <c r="N52" s="288"/>
      <c r="O52" s="288"/>
      <c r="P52" s="287">
        <f t="shared" ref="P52" si="42">P35*P51</f>
        <v>0</v>
      </c>
      <c r="Q52" s="288"/>
      <c r="R52" s="288"/>
      <c r="S52" s="287">
        <f t="shared" ref="S52" si="43">S35*S51</f>
        <v>0</v>
      </c>
      <c r="T52" s="288"/>
      <c r="U52" s="288"/>
      <c r="V52" s="287">
        <f t="shared" ref="V52" si="44">V35*V51</f>
        <v>0</v>
      </c>
      <c r="W52" s="288"/>
      <c r="X52" s="288"/>
      <c r="Y52" s="287">
        <f>Y35*Y51</f>
        <v>0</v>
      </c>
      <c r="Z52" s="288"/>
      <c r="AA52" s="288"/>
      <c r="AB52" s="287">
        <f>AB35*AB51</f>
        <v>0</v>
      </c>
      <c r="AC52" s="288"/>
      <c r="AD52" s="288"/>
      <c r="AE52" s="287">
        <f>AE35*AE51</f>
        <v>0</v>
      </c>
      <c r="AF52" s="288"/>
      <c r="AG52" s="288"/>
      <c r="AH52" s="287">
        <f>AH35*AH51</f>
        <v>0</v>
      </c>
      <c r="AI52" s="288"/>
      <c r="AJ52" s="288"/>
      <c r="AK52" s="287">
        <f>AK35*AK51</f>
        <v>0</v>
      </c>
      <c r="AL52" s="288"/>
      <c r="AM52" s="288"/>
      <c r="AN52" s="287">
        <f>AN35*AN51</f>
        <v>0</v>
      </c>
      <c r="AO52" s="288"/>
      <c r="AP52" s="288"/>
      <c r="AQ52" s="287">
        <f>AQ35*AQ51</f>
        <v>0</v>
      </c>
      <c r="AR52" s="288"/>
      <c r="AS52" s="288"/>
      <c r="AT52" s="281">
        <f>SUM(J52:AS52)</f>
        <v>0</v>
      </c>
      <c r="AU52" s="282"/>
      <c r="AV52" s="283"/>
    </row>
    <row r="53" spans="1:50" ht="17.25" customHeight="1">
      <c r="A53" s="369" t="s">
        <v>49</v>
      </c>
      <c r="B53" s="352"/>
      <c r="C53" s="352"/>
      <c r="D53" s="352"/>
      <c r="E53" s="360"/>
      <c r="F53" s="360"/>
      <c r="G53" s="352" t="s">
        <v>61</v>
      </c>
      <c r="H53" s="360"/>
      <c r="I53" s="360"/>
      <c r="J53" s="420"/>
      <c r="K53" s="421"/>
      <c r="L53" s="421"/>
      <c r="M53" s="418">
        <f>J53</f>
        <v>0</v>
      </c>
      <c r="N53" s="419"/>
      <c r="O53" s="419"/>
      <c r="P53" s="418">
        <f>M53</f>
        <v>0</v>
      </c>
      <c r="Q53" s="419"/>
      <c r="R53" s="419"/>
      <c r="S53" s="420"/>
      <c r="T53" s="421"/>
      <c r="U53" s="421"/>
      <c r="V53" s="418">
        <f>S53</f>
        <v>0</v>
      </c>
      <c r="W53" s="419"/>
      <c r="X53" s="419"/>
      <c r="Y53" s="418">
        <f>V53</f>
        <v>0</v>
      </c>
      <c r="Z53" s="419"/>
      <c r="AA53" s="419"/>
      <c r="AB53" s="418">
        <f>P53</f>
        <v>0</v>
      </c>
      <c r="AC53" s="419"/>
      <c r="AD53" s="419"/>
      <c r="AE53" s="418">
        <f>AB53</f>
        <v>0</v>
      </c>
      <c r="AF53" s="419"/>
      <c r="AG53" s="419"/>
      <c r="AH53" s="418">
        <f>AE53</f>
        <v>0</v>
      </c>
      <c r="AI53" s="419"/>
      <c r="AJ53" s="419"/>
      <c r="AK53" s="418">
        <f>AH53</f>
        <v>0</v>
      </c>
      <c r="AL53" s="419"/>
      <c r="AM53" s="419"/>
      <c r="AN53" s="418">
        <f>AK53</f>
        <v>0</v>
      </c>
      <c r="AO53" s="419"/>
      <c r="AP53" s="419"/>
      <c r="AQ53" s="418">
        <f>AN53</f>
        <v>0</v>
      </c>
      <c r="AR53" s="419"/>
      <c r="AS53" s="419"/>
      <c r="AT53" s="281"/>
      <c r="AU53" s="282"/>
      <c r="AV53" s="283"/>
      <c r="AX53" s="40" t="s">
        <v>100</v>
      </c>
    </row>
    <row r="54" spans="1:50" ht="17.25" customHeight="1">
      <c r="A54" s="369" t="s">
        <v>33</v>
      </c>
      <c r="B54" s="352"/>
      <c r="C54" s="352"/>
      <c r="D54" s="352"/>
      <c r="E54" s="360"/>
      <c r="F54" s="360"/>
      <c r="G54" s="352" t="s">
        <v>62</v>
      </c>
      <c r="H54" s="360"/>
      <c r="I54" s="360"/>
      <c r="J54" s="287">
        <f>J35*J53</f>
        <v>0</v>
      </c>
      <c r="K54" s="288"/>
      <c r="L54" s="288"/>
      <c r="M54" s="287">
        <f t="shared" ref="M54" si="45">M35*M53</f>
        <v>0</v>
      </c>
      <c r="N54" s="288"/>
      <c r="O54" s="288"/>
      <c r="P54" s="287">
        <f t="shared" ref="P54" si="46">P35*P53</f>
        <v>0</v>
      </c>
      <c r="Q54" s="288"/>
      <c r="R54" s="288"/>
      <c r="S54" s="287">
        <f t="shared" ref="S54" si="47">S35*S53</f>
        <v>0</v>
      </c>
      <c r="T54" s="288"/>
      <c r="U54" s="288"/>
      <c r="V54" s="287">
        <f t="shared" ref="V54" si="48">V35*V53</f>
        <v>0</v>
      </c>
      <c r="W54" s="288"/>
      <c r="X54" s="288"/>
      <c r="Y54" s="287">
        <f>Y35*Y53</f>
        <v>0</v>
      </c>
      <c r="Z54" s="288"/>
      <c r="AA54" s="288"/>
      <c r="AB54" s="287">
        <f>AB35*AB53</f>
        <v>0</v>
      </c>
      <c r="AC54" s="288"/>
      <c r="AD54" s="288"/>
      <c r="AE54" s="287">
        <f>AE35*AE53</f>
        <v>0</v>
      </c>
      <c r="AF54" s="288"/>
      <c r="AG54" s="288"/>
      <c r="AH54" s="287">
        <f>AH35*AH53</f>
        <v>0</v>
      </c>
      <c r="AI54" s="288"/>
      <c r="AJ54" s="288"/>
      <c r="AK54" s="287">
        <f>AK35*AK53</f>
        <v>0</v>
      </c>
      <c r="AL54" s="288"/>
      <c r="AM54" s="288"/>
      <c r="AN54" s="287">
        <f>AN35*AN53</f>
        <v>0</v>
      </c>
      <c r="AO54" s="288"/>
      <c r="AP54" s="288"/>
      <c r="AQ54" s="287">
        <f>AQ35*AQ53</f>
        <v>0</v>
      </c>
      <c r="AR54" s="288"/>
      <c r="AS54" s="288"/>
      <c r="AT54" s="281">
        <f>SUM(J54:AS54)</f>
        <v>0</v>
      </c>
      <c r="AU54" s="282"/>
      <c r="AV54" s="283"/>
    </row>
    <row r="55" spans="1:50" ht="17.25" customHeight="1" thickBot="1">
      <c r="A55" s="364" t="s">
        <v>34</v>
      </c>
      <c r="B55" s="365"/>
      <c r="C55" s="365"/>
      <c r="D55" s="365"/>
      <c r="E55" s="366"/>
      <c r="F55" s="366"/>
      <c r="G55" s="365" t="s">
        <v>63</v>
      </c>
      <c r="H55" s="366"/>
      <c r="I55" s="366"/>
      <c r="J55" s="289">
        <f>IFERROR(J52-J54,"")</f>
        <v>0</v>
      </c>
      <c r="K55" s="290"/>
      <c r="L55" s="290"/>
      <c r="M55" s="289">
        <f t="shared" ref="M55" si="49">IFERROR(M52-M54,"")</f>
        <v>0</v>
      </c>
      <c r="N55" s="290"/>
      <c r="O55" s="290"/>
      <c r="P55" s="289">
        <f t="shared" ref="P55" si="50">IFERROR(P52-P54,"")</f>
        <v>0</v>
      </c>
      <c r="Q55" s="290"/>
      <c r="R55" s="290"/>
      <c r="S55" s="289">
        <f t="shared" ref="S55" si="51">IFERROR(S52-S54,"")</f>
        <v>0</v>
      </c>
      <c r="T55" s="290"/>
      <c r="U55" s="290"/>
      <c r="V55" s="289">
        <f t="shared" ref="V55" si="52">IFERROR(V52-V54,"")</f>
        <v>0</v>
      </c>
      <c r="W55" s="290"/>
      <c r="X55" s="290"/>
      <c r="Y55" s="289">
        <f>IFERROR(Y52-Y54,"")</f>
        <v>0</v>
      </c>
      <c r="Z55" s="290"/>
      <c r="AA55" s="290"/>
      <c r="AB55" s="289">
        <f>IFERROR(AB52-AB54,"")</f>
        <v>0</v>
      </c>
      <c r="AC55" s="290"/>
      <c r="AD55" s="290"/>
      <c r="AE55" s="289">
        <f>IFERROR(AE52-AE54,"")</f>
        <v>0</v>
      </c>
      <c r="AF55" s="290"/>
      <c r="AG55" s="290"/>
      <c r="AH55" s="289">
        <f>IFERROR(AH52-AH54,"")</f>
        <v>0</v>
      </c>
      <c r="AI55" s="290"/>
      <c r="AJ55" s="290"/>
      <c r="AK55" s="289">
        <f>IFERROR(AK52-AK54,"")</f>
        <v>0</v>
      </c>
      <c r="AL55" s="290"/>
      <c r="AM55" s="290"/>
      <c r="AN55" s="289">
        <f>IFERROR(AN52-AN54,"")</f>
        <v>0</v>
      </c>
      <c r="AO55" s="290"/>
      <c r="AP55" s="290"/>
      <c r="AQ55" s="289">
        <f t="shared" ref="AQ55" si="53">IFERROR(AQ52-AQ54,"")</f>
        <v>0</v>
      </c>
      <c r="AR55" s="290"/>
      <c r="AS55" s="290"/>
      <c r="AT55" s="289">
        <f>SUM(J55:AS55)</f>
        <v>0</v>
      </c>
      <c r="AU55" s="290"/>
      <c r="AV55" s="353"/>
    </row>
    <row r="56" spans="1:50" ht="17.25" customHeight="1">
      <c r="A56" s="306" t="s">
        <v>21</v>
      </c>
      <c r="B56" s="307"/>
      <c r="C56" s="307"/>
      <c r="D56" s="307"/>
      <c r="E56" s="308"/>
      <c r="F56" s="308"/>
      <c r="G56" s="307" t="s">
        <v>47</v>
      </c>
      <c r="H56" s="308"/>
      <c r="I56" s="308"/>
      <c r="J56" s="284">
        <v>-4.09</v>
      </c>
      <c r="K56" s="285"/>
      <c r="L56" s="285"/>
      <c r="M56" s="284">
        <v>-5.81</v>
      </c>
      <c r="N56" s="285"/>
      <c r="O56" s="285"/>
      <c r="P56" s="284">
        <v>-7.65</v>
      </c>
      <c r="Q56" s="285"/>
      <c r="R56" s="285"/>
      <c r="S56" s="284">
        <v>-9.4</v>
      </c>
      <c r="T56" s="285"/>
      <c r="U56" s="285"/>
      <c r="V56" s="284">
        <v>-10.76</v>
      </c>
      <c r="W56" s="285"/>
      <c r="X56" s="285"/>
      <c r="Y56" s="284">
        <v>-9.68</v>
      </c>
      <c r="Z56" s="285"/>
      <c r="AA56" s="285"/>
      <c r="AB56" s="284">
        <v>-9.76</v>
      </c>
      <c r="AC56" s="285"/>
      <c r="AD56" s="285"/>
      <c r="AE56" s="284">
        <v>-9.82</v>
      </c>
      <c r="AF56" s="285"/>
      <c r="AG56" s="285"/>
      <c r="AH56" s="284">
        <v>-9.92</v>
      </c>
      <c r="AI56" s="285"/>
      <c r="AJ56" s="285"/>
      <c r="AK56" s="284">
        <v>-9.8699999999999992</v>
      </c>
      <c r="AL56" s="285"/>
      <c r="AM56" s="285"/>
      <c r="AN56" s="284">
        <v>-9.92</v>
      </c>
      <c r="AO56" s="285"/>
      <c r="AP56" s="285"/>
      <c r="AQ56" s="284">
        <v>-10.130000000000001</v>
      </c>
      <c r="AR56" s="285"/>
      <c r="AS56" s="285"/>
      <c r="AT56" s="284"/>
      <c r="AU56" s="285"/>
      <c r="AV56" s="286"/>
    </row>
    <row r="57" spans="1:50" ht="17.25" customHeight="1">
      <c r="A57" s="369" t="s">
        <v>35</v>
      </c>
      <c r="B57" s="352"/>
      <c r="C57" s="352"/>
      <c r="D57" s="352"/>
      <c r="E57" s="360"/>
      <c r="F57" s="360"/>
      <c r="G57" s="352" t="s">
        <v>48</v>
      </c>
      <c r="H57" s="360"/>
      <c r="I57" s="360"/>
      <c r="J57" s="281">
        <f>J35*J56</f>
        <v>0</v>
      </c>
      <c r="K57" s="282"/>
      <c r="L57" s="282"/>
      <c r="M57" s="281">
        <f t="shared" ref="M57" si="54">M35*M56</f>
        <v>0</v>
      </c>
      <c r="N57" s="282"/>
      <c r="O57" s="282"/>
      <c r="P57" s="281">
        <f t="shared" ref="P57" si="55">P35*P56</f>
        <v>0</v>
      </c>
      <c r="Q57" s="282"/>
      <c r="R57" s="282"/>
      <c r="S57" s="281">
        <f t="shared" ref="S57" si="56">S35*S56</f>
        <v>0</v>
      </c>
      <c r="T57" s="282"/>
      <c r="U57" s="282"/>
      <c r="V57" s="281">
        <f t="shared" ref="V57" si="57">V35*V56</f>
        <v>0</v>
      </c>
      <c r="W57" s="282"/>
      <c r="X57" s="282"/>
      <c r="Y57" s="281">
        <f>Y35*Y56</f>
        <v>0</v>
      </c>
      <c r="Z57" s="282"/>
      <c r="AA57" s="282"/>
      <c r="AB57" s="281">
        <f>AB35*AB56</f>
        <v>0</v>
      </c>
      <c r="AC57" s="282"/>
      <c r="AD57" s="282"/>
      <c r="AE57" s="281">
        <f>AE35*AE56</f>
        <v>0</v>
      </c>
      <c r="AF57" s="282"/>
      <c r="AG57" s="282"/>
      <c r="AH57" s="281">
        <f>AH35*AH56</f>
        <v>0</v>
      </c>
      <c r="AI57" s="282"/>
      <c r="AJ57" s="282"/>
      <c r="AK57" s="281">
        <f>AK35*AK56</f>
        <v>0</v>
      </c>
      <c r="AL57" s="282"/>
      <c r="AM57" s="282"/>
      <c r="AN57" s="281">
        <f>AN35*AN56</f>
        <v>0</v>
      </c>
      <c r="AO57" s="282"/>
      <c r="AP57" s="282"/>
      <c r="AQ57" s="281">
        <f t="shared" ref="AQ57" si="58">AQ35*AQ56</f>
        <v>0</v>
      </c>
      <c r="AR57" s="282"/>
      <c r="AS57" s="282"/>
      <c r="AT57" s="281">
        <f t="shared" ref="AT57" si="59">SUM(J57:AS57)</f>
        <v>0</v>
      </c>
      <c r="AU57" s="282"/>
      <c r="AV57" s="283"/>
    </row>
    <row r="58" spans="1:50" ht="17.25" customHeight="1">
      <c r="A58" s="369" t="s">
        <v>22</v>
      </c>
      <c r="B58" s="352"/>
      <c r="C58" s="352"/>
      <c r="D58" s="352"/>
      <c r="E58" s="360"/>
      <c r="F58" s="360"/>
      <c r="G58" s="352" t="s">
        <v>64</v>
      </c>
      <c r="H58" s="360"/>
      <c r="I58" s="360"/>
      <c r="J58" s="370">
        <v>-1.57</v>
      </c>
      <c r="K58" s="371"/>
      <c r="L58" s="372"/>
      <c r="M58" s="370">
        <v>-1.24</v>
      </c>
      <c r="N58" s="371"/>
      <c r="O58" s="372"/>
      <c r="P58" s="370">
        <v>-0.91</v>
      </c>
      <c r="Q58" s="371"/>
      <c r="R58" s="372"/>
      <c r="S58" s="370">
        <v>-0.7</v>
      </c>
      <c r="T58" s="371"/>
      <c r="U58" s="372"/>
      <c r="V58" s="281">
        <v>-0.33</v>
      </c>
      <c r="W58" s="282"/>
      <c r="X58" s="282"/>
      <c r="Y58" s="281">
        <v>7.0000000000000007E-2</v>
      </c>
      <c r="Z58" s="282"/>
      <c r="AA58" s="282"/>
      <c r="AB58" s="281">
        <v>0.56000000000000005</v>
      </c>
      <c r="AC58" s="282"/>
      <c r="AD58" s="282"/>
      <c r="AE58" s="281">
        <v>1.01</v>
      </c>
      <c r="AF58" s="282"/>
      <c r="AG58" s="282"/>
      <c r="AH58" s="281">
        <v>1.52</v>
      </c>
      <c r="AI58" s="282"/>
      <c r="AJ58" s="282"/>
      <c r="AK58" s="281">
        <v>2.41</v>
      </c>
      <c r="AL58" s="282"/>
      <c r="AM58" s="282"/>
      <c r="AN58" s="281">
        <v>3.14</v>
      </c>
      <c r="AO58" s="282"/>
      <c r="AP58" s="282"/>
      <c r="AQ58" s="281">
        <v>3.49</v>
      </c>
      <c r="AR58" s="282"/>
      <c r="AS58" s="282"/>
      <c r="AT58" s="281"/>
      <c r="AU58" s="282"/>
      <c r="AV58" s="283"/>
    </row>
    <row r="59" spans="1:50" ht="17.25" customHeight="1">
      <c r="A59" s="369" t="s">
        <v>37</v>
      </c>
      <c r="B59" s="352"/>
      <c r="C59" s="352"/>
      <c r="D59" s="352"/>
      <c r="E59" s="360"/>
      <c r="F59" s="360"/>
      <c r="G59" s="352" t="s">
        <v>65</v>
      </c>
      <c r="H59" s="360"/>
      <c r="I59" s="360"/>
      <c r="J59" s="281">
        <f>J35*J58</f>
        <v>0</v>
      </c>
      <c r="K59" s="282"/>
      <c r="L59" s="282"/>
      <c r="M59" s="281">
        <f t="shared" ref="M59" si="60">M35*M58</f>
        <v>0</v>
      </c>
      <c r="N59" s="282"/>
      <c r="O59" s="282"/>
      <c r="P59" s="281">
        <f t="shared" ref="P59" si="61">P35*P58</f>
        <v>0</v>
      </c>
      <c r="Q59" s="282"/>
      <c r="R59" s="282"/>
      <c r="S59" s="281">
        <f t="shared" ref="S59" si="62">S35*S58</f>
        <v>0</v>
      </c>
      <c r="T59" s="282"/>
      <c r="U59" s="282"/>
      <c r="V59" s="281">
        <f t="shared" ref="V59" si="63">V35*V58</f>
        <v>0</v>
      </c>
      <c r="W59" s="282"/>
      <c r="X59" s="282"/>
      <c r="Y59" s="281">
        <f>Y35*Y58</f>
        <v>0</v>
      </c>
      <c r="Z59" s="282"/>
      <c r="AA59" s="282"/>
      <c r="AB59" s="281">
        <f>AB35*AB58</f>
        <v>0</v>
      </c>
      <c r="AC59" s="282"/>
      <c r="AD59" s="282"/>
      <c r="AE59" s="281">
        <f>AE35*AE58</f>
        <v>0</v>
      </c>
      <c r="AF59" s="282"/>
      <c r="AG59" s="282"/>
      <c r="AH59" s="281">
        <f>AH35*AH58</f>
        <v>0</v>
      </c>
      <c r="AI59" s="282"/>
      <c r="AJ59" s="282"/>
      <c r="AK59" s="281">
        <f>AK35*AK58</f>
        <v>0</v>
      </c>
      <c r="AL59" s="282"/>
      <c r="AM59" s="282"/>
      <c r="AN59" s="281">
        <f>AN35*AN58</f>
        <v>0</v>
      </c>
      <c r="AO59" s="282"/>
      <c r="AP59" s="282"/>
      <c r="AQ59" s="281">
        <f t="shared" ref="AQ59" si="64">AQ35*AQ58</f>
        <v>0</v>
      </c>
      <c r="AR59" s="282"/>
      <c r="AS59" s="282"/>
      <c r="AT59" s="281">
        <f>SUM(J59:AS59)</f>
        <v>0</v>
      </c>
      <c r="AU59" s="282"/>
      <c r="AV59" s="283"/>
    </row>
    <row r="60" spans="1:50" ht="17.25" customHeight="1" thickBot="1">
      <c r="A60" s="364" t="s">
        <v>57</v>
      </c>
      <c r="B60" s="365"/>
      <c r="C60" s="365"/>
      <c r="D60" s="365"/>
      <c r="E60" s="366"/>
      <c r="F60" s="366"/>
      <c r="G60" s="365" t="s">
        <v>66</v>
      </c>
      <c r="H60" s="366"/>
      <c r="I60" s="366"/>
      <c r="J60" s="289">
        <f>IFERROR(J57-J59,"")</f>
        <v>0</v>
      </c>
      <c r="K60" s="290"/>
      <c r="L60" s="290"/>
      <c r="M60" s="289">
        <f>IFERROR(M57-M59,"")</f>
        <v>0</v>
      </c>
      <c r="N60" s="290"/>
      <c r="O60" s="290"/>
      <c r="P60" s="289">
        <f>IFERROR(P57-P59,"")</f>
        <v>0</v>
      </c>
      <c r="Q60" s="290"/>
      <c r="R60" s="290"/>
      <c r="S60" s="289">
        <f>IFERROR(S57-S59,"")</f>
        <v>0</v>
      </c>
      <c r="T60" s="290"/>
      <c r="U60" s="290"/>
      <c r="V60" s="289">
        <f>IFERROR(V57-V59,"")</f>
        <v>0</v>
      </c>
      <c r="W60" s="290"/>
      <c r="X60" s="290"/>
      <c r="Y60" s="289">
        <f>IFERROR(Y57-Y59,"")</f>
        <v>0</v>
      </c>
      <c r="Z60" s="290"/>
      <c r="AA60" s="290"/>
      <c r="AB60" s="289">
        <f>IFERROR(AB57-AB59,"")</f>
        <v>0</v>
      </c>
      <c r="AC60" s="290"/>
      <c r="AD60" s="290"/>
      <c r="AE60" s="289">
        <f>IFERROR(AE57-AE59,"")</f>
        <v>0</v>
      </c>
      <c r="AF60" s="290"/>
      <c r="AG60" s="290"/>
      <c r="AH60" s="289">
        <f>IFERROR(AH57-AH59,"")</f>
        <v>0</v>
      </c>
      <c r="AI60" s="290"/>
      <c r="AJ60" s="290"/>
      <c r="AK60" s="289">
        <f>IFERROR(AK57-AK59,"")</f>
        <v>0</v>
      </c>
      <c r="AL60" s="290"/>
      <c r="AM60" s="290"/>
      <c r="AN60" s="289">
        <f>IFERROR(AN57-AN59,"")</f>
        <v>0</v>
      </c>
      <c r="AO60" s="290"/>
      <c r="AP60" s="290"/>
      <c r="AQ60" s="289">
        <f>IFERROR(AQ57-AQ59,"")</f>
        <v>0</v>
      </c>
      <c r="AR60" s="290"/>
      <c r="AS60" s="290"/>
      <c r="AT60" s="289">
        <f>SUM(J60:AS60)</f>
        <v>0</v>
      </c>
      <c r="AU60" s="290"/>
      <c r="AV60" s="353"/>
    </row>
    <row r="61" spans="1:50" ht="17.25" customHeight="1">
      <c r="A61" s="367" t="s">
        <v>39</v>
      </c>
      <c r="B61" s="367"/>
      <c r="C61" s="367"/>
      <c r="D61" s="367"/>
      <c r="E61" s="368"/>
      <c r="F61" s="368"/>
      <c r="G61" s="367" t="s">
        <v>67</v>
      </c>
      <c r="H61" s="368"/>
      <c r="I61" s="368"/>
      <c r="J61" s="362">
        <f>SUM(J50,J55,J60)</f>
        <v>0</v>
      </c>
      <c r="K61" s="363"/>
      <c r="L61" s="363"/>
      <c r="M61" s="362">
        <f>SUM(M50,M55,M60)</f>
        <v>0</v>
      </c>
      <c r="N61" s="363"/>
      <c r="O61" s="363"/>
      <c r="P61" s="362">
        <f>SUM(P50,P55,P60)</f>
        <v>0</v>
      </c>
      <c r="Q61" s="363"/>
      <c r="R61" s="363"/>
      <c r="S61" s="362">
        <f>SUM(S50,S55,S60)</f>
        <v>0</v>
      </c>
      <c r="T61" s="363"/>
      <c r="U61" s="363"/>
      <c r="V61" s="362">
        <f>SUM(V50,V55,V60)</f>
        <v>0</v>
      </c>
      <c r="W61" s="363"/>
      <c r="X61" s="363"/>
      <c r="Y61" s="362">
        <f>SUM(Y50,Y55,Y60)</f>
        <v>0</v>
      </c>
      <c r="Z61" s="363"/>
      <c r="AA61" s="363"/>
      <c r="AB61" s="362">
        <f>SUM(AB50,AB55,AB60)</f>
        <v>0</v>
      </c>
      <c r="AC61" s="363"/>
      <c r="AD61" s="363"/>
      <c r="AE61" s="362">
        <f>SUM(AE50,AE55,AE60)</f>
        <v>0</v>
      </c>
      <c r="AF61" s="363"/>
      <c r="AG61" s="363"/>
      <c r="AH61" s="362">
        <f>SUM(AH50,AH55,AH60)</f>
        <v>0</v>
      </c>
      <c r="AI61" s="363"/>
      <c r="AJ61" s="363"/>
      <c r="AK61" s="362">
        <f>SUM(AK50,AK55,AK60)</f>
        <v>0</v>
      </c>
      <c r="AL61" s="363"/>
      <c r="AM61" s="363"/>
      <c r="AN61" s="362">
        <f>SUM(AN50,AN55,AN60)</f>
        <v>0</v>
      </c>
      <c r="AO61" s="363"/>
      <c r="AP61" s="363"/>
      <c r="AQ61" s="362">
        <f>SUM(AQ50,AQ55,AQ60)</f>
        <v>0</v>
      </c>
      <c r="AR61" s="363"/>
      <c r="AS61" s="363"/>
      <c r="AT61" s="362">
        <f>SUM(J61:AS61)</f>
        <v>0</v>
      </c>
      <c r="AU61" s="363"/>
      <c r="AV61" s="363"/>
    </row>
    <row r="63" spans="1:50" ht="17.25" customHeight="1">
      <c r="B63" s="273" t="s">
        <v>198</v>
      </c>
      <c r="C63" s="240"/>
      <c r="D63" s="240"/>
      <c r="E63" s="240"/>
      <c r="F63" s="240"/>
      <c r="G63" s="240"/>
      <c r="H63" s="240"/>
      <c r="I63" s="240"/>
      <c r="J63" s="240"/>
      <c r="K63" s="240"/>
      <c r="L63" s="240"/>
      <c r="M63" s="240"/>
      <c r="N63" s="240"/>
      <c r="O63" s="240"/>
      <c r="P63" s="240"/>
      <c r="Q63" s="240"/>
      <c r="R63" s="240"/>
      <c r="S63" s="240"/>
      <c r="T63" s="240"/>
      <c r="U63" s="240"/>
      <c r="V63" s="240"/>
      <c r="W63" s="240"/>
      <c r="X63" s="240"/>
    </row>
    <row r="64" spans="1:50" ht="17.25" customHeight="1">
      <c r="B64" s="297"/>
      <c r="C64" s="221"/>
      <c r="D64" s="221"/>
      <c r="E64" s="221"/>
      <c r="F64" s="221"/>
      <c r="G64" s="221"/>
      <c r="H64" s="221"/>
      <c r="I64" s="221"/>
      <c r="J64" s="221"/>
      <c r="K64" s="221"/>
      <c r="L64" s="221"/>
      <c r="M64" s="221"/>
      <c r="N64" s="221"/>
      <c r="O64" s="221"/>
      <c r="P64" s="221"/>
      <c r="Q64" s="221"/>
      <c r="R64" s="221"/>
      <c r="S64" s="221"/>
      <c r="T64" s="221"/>
      <c r="U64" s="221"/>
      <c r="V64" s="221"/>
      <c r="W64" s="221"/>
      <c r="X64" s="221"/>
    </row>
    <row r="65" spans="1:48" ht="17.25" customHeight="1">
      <c r="A65" s="326" t="s">
        <v>267</v>
      </c>
      <c r="B65" s="327"/>
      <c r="C65" s="327"/>
      <c r="D65" s="327"/>
      <c r="E65" s="327"/>
      <c r="F65" s="328"/>
      <c r="G65" s="326" t="s">
        <v>273</v>
      </c>
      <c r="H65" s="327"/>
      <c r="I65" s="327"/>
      <c r="J65" s="327"/>
      <c r="K65" s="327"/>
      <c r="L65" s="328"/>
      <c r="M65" s="326" t="s">
        <v>274</v>
      </c>
      <c r="N65" s="327"/>
      <c r="O65" s="327"/>
      <c r="P65" s="327"/>
      <c r="Q65" s="327"/>
      <c r="R65" s="328"/>
      <c r="S65" s="326" t="s">
        <v>275</v>
      </c>
      <c r="T65" s="327"/>
      <c r="U65" s="327"/>
      <c r="V65" s="327"/>
      <c r="W65" s="327"/>
      <c r="X65" s="328"/>
      <c r="Y65" s="333" t="s">
        <v>280</v>
      </c>
      <c r="Z65" s="334"/>
      <c r="AA65" s="334"/>
      <c r="AB65" s="334"/>
      <c r="AC65" s="334"/>
      <c r="AD65" s="334"/>
      <c r="AE65" s="334"/>
      <c r="AF65" s="334"/>
      <c r="AG65" s="334"/>
      <c r="AH65" s="334"/>
      <c r="AI65" s="334"/>
      <c r="AJ65" s="335"/>
      <c r="AK65" s="333" t="s">
        <v>281</v>
      </c>
      <c r="AL65" s="334"/>
      <c r="AM65" s="334"/>
      <c r="AN65" s="334"/>
      <c r="AO65" s="334"/>
      <c r="AP65" s="334"/>
      <c r="AQ65" s="334"/>
      <c r="AR65" s="334"/>
      <c r="AS65" s="334"/>
      <c r="AT65" s="334"/>
      <c r="AU65" s="334"/>
      <c r="AV65" s="335"/>
    </row>
    <row r="66" spans="1:48" ht="17.25" customHeight="1">
      <c r="A66" s="329"/>
      <c r="B66" s="330"/>
      <c r="C66" s="330"/>
      <c r="D66" s="330"/>
      <c r="E66" s="330"/>
      <c r="F66" s="331"/>
      <c r="G66" s="329"/>
      <c r="H66" s="330"/>
      <c r="I66" s="330"/>
      <c r="J66" s="330"/>
      <c r="K66" s="330"/>
      <c r="L66" s="331"/>
      <c r="M66" s="329"/>
      <c r="N66" s="330"/>
      <c r="O66" s="330"/>
      <c r="P66" s="330"/>
      <c r="Q66" s="330"/>
      <c r="R66" s="331"/>
      <c r="S66" s="329"/>
      <c r="T66" s="330"/>
      <c r="U66" s="330"/>
      <c r="V66" s="330"/>
      <c r="W66" s="330"/>
      <c r="X66" s="331"/>
      <c r="Y66" s="336"/>
      <c r="Z66" s="337"/>
      <c r="AA66" s="337"/>
      <c r="AB66" s="337"/>
      <c r="AC66" s="337"/>
      <c r="AD66" s="337"/>
      <c r="AE66" s="337"/>
      <c r="AF66" s="337"/>
      <c r="AG66" s="337"/>
      <c r="AH66" s="337"/>
      <c r="AI66" s="337"/>
      <c r="AJ66" s="338"/>
      <c r="AK66" s="336"/>
      <c r="AL66" s="337"/>
      <c r="AM66" s="337"/>
      <c r="AN66" s="337"/>
      <c r="AO66" s="337"/>
      <c r="AP66" s="337"/>
      <c r="AQ66" s="337"/>
      <c r="AR66" s="337"/>
      <c r="AS66" s="337"/>
      <c r="AT66" s="337"/>
      <c r="AU66" s="337"/>
      <c r="AV66" s="338"/>
    </row>
    <row r="67" spans="1:48" ht="17.25" customHeight="1">
      <c r="A67" s="329"/>
      <c r="B67" s="330"/>
      <c r="C67" s="330"/>
      <c r="D67" s="330"/>
      <c r="E67" s="330"/>
      <c r="F67" s="331"/>
      <c r="G67" s="329"/>
      <c r="H67" s="330"/>
      <c r="I67" s="330"/>
      <c r="J67" s="330"/>
      <c r="K67" s="330"/>
      <c r="L67" s="331"/>
      <c r="M67" s="329"/>
      <c r="N67" s="330"/>
      <c r="O67" s="330"/>
      <c r="P67" s="330"/>
      <c r="Q67" s="330"/>
      <c r="R67" s="331"/>
      <c r="S67" s="329"/>
      <c r="T67" s="330"/>
      <c r="U67" s="330"/>
      <c r="V67" s="330"/>
      <c r="W67" s="330"/>
      <c r="X67" s="331"/>
      <c r="Y67" s="339" t="s">
        <v>276</v>
      </c>
      <c r="Z67" s="340"/>
      <c r="AA67" s="340"/>
      <c r="AB67" s="340"/>
      <c r="AC67" s="340"/>
      <c r="AD67" s="340"/>
      <c r="AE67" s="340"/>
      <c r="AF67" s="340"/>
      <c r="AG67" s="340"/>
      <c r="AH67" s="340"/>
      <c r="AI67" s="340"/>
      <c r="AJ67" s="341"/>
      <c r="AK67" s="339" t="s">
        <v>282</v>
      </c>
      <c r="AL67" s="340"/>
      <c r="AM67" s="340"/>
      <c r="AN67" s="340"/>
      <c r="AO67" s="340"/>
      <c r="AP67" s="340"/>
      <c r="AQ67" s="340"/>
      <c r="AR67" s="340"/>
      <c r="AS67" s="340"/>
      <c r="AT67" s="340"/>
      <c r="AU67" s="340"/>
      <c r="AV67" s="341"/>
    </row>
    <row r="68" spans="1:48" ht="17.25" customHeight="1">
      <c r="A68" s="332"/>
      <c r="B68" s="330"/>
      <c r="C68" s="330"/>
      <c r="D68" s="330"/>
      <c r="E68" s="330"/>
      <c r="F68" s="331"/>
      <c r="G68" s="332"/>
      <c r="H68" s="330"/>
      <c r="I68" s="330"/>
      <c r="J68" s="330"/>
      <c r="K68" s="330"/>
      <c r="L68" s="331"/>
      <c r="M68" s="332"/>
      <c r="N68" s="330"/>
      <c r="O68" s="330"/>
      <c r="P68" s="330"/>
      <c r="Q68" s="330"/>
      <c r="R68" s="331"/>
      <c r="S68" s="332"/>
      <c r="T68" s="330"/>
      <c r="U68" s="330"/>
      <c r="V68" s="330"/>
      <c r="W68" s="330"/>
      <c r="X68" s="331"/>
      <c r="Y68" s="220"/>
      <c r="Z68" s="221"/>
      <c r="AA68" s="221"/>
      <c r="AB68" s="221"/>
      <c r="AC68" s="221"/>
      <c r="AD68" s="221"/>
      <c r="AE68" s="221"/>
      <c r="AF68" s="221"/>
      <c r="AG68" s="221"/>
      <c r="AH68" s="221"/>
      <c r="AI68" s="221"/>
      <c r="AJ68" s="222"/>
      <c r="AK68" s="342"/>
      <c r="AL68" s="340"/>
      <c r="AM68" s="340"/>
      <c r="AN68" s="340"/>
      <c r="AO68" s="340"/>
      <c r="AP68" s="340"/>
      <c r="AQ68" s="340"/>
      <c r="AR68" s="340"/>
      <c r="AS68" s="340"/>
      <c r="AT68" s="340"/>
      <c r="AU68" s="340"/>
      <c r="AV68" s="341"/>
    </row>
    <row r="69" spans="1:48" ht="17.25" customHeight="1">
      <c r="A69" s="332"/>
      <c r="B69" s="330"/>
      <c r="C69" s="330"/>
      <c r="D69" s="330"/>
      <c r="E69" s="330"/>
      <c r="F69" s="331"/>
      <c r="G69" s="332"/>
      <c r="H69" s="330"/>
      <c r="I69" s="330"/>
      <c r="J69" s="330"/>
      <c r="K69" s="330"/>
      <c r="L69" s="331"/>
      <c r="M69" s="332"/>
      <c r="N69" s="330"/>
      <c r="O69" s="330"/>
      <c r="P69" s="330"/>
      <c r="Q69" s="330"/>
      <c r="R69" s="331"/>
      <c r="S69" s="332"/>
      <c r="T69" s="330"/>
      <c r="U69" s="330"/>
      <c r="V69" s="330"/>
      <c r="W69" s="330"/>
      <c r="X69" s="331"/>
      <c r="Y69" s="343" t="s">
        <v>277</v>
      </c>
      <c r="Z69" s="344"/>
      <c r="AA69" s="344"/>
      <c r="AB69" s="344"/>
      <c r="AC69" s="344"/>
      <c r="AD69" s="345"/>
      <c r="AE69" s="343" t="s">
        <v>278</v>
      </c>
      <c r="AF69" s="344"/>
      <c r="AG69" s="344"/>
      <c r="AH69" s="344"/>
      <c r="AI69" s="344"/>
      <c r="AJ69" s="345"/>
      <c r="AK69" s="346" t="s">
        <v>219</v>
      </c>
      <c r="AL69" s="347"/>
      <c r="AM69" s="347"/>
      <c r="AN69" s="347"/>
      <c r="AO69" s="347"/>
      <c r="AP69" s="347"/>
      <c r="AQ69" s="347"/>
      <c r="AR69" s="347"/>
      <c r="AS69" s="348"/>
      <c r="AT69" s="348"/>
      <c r="AU69" s="348"/>
      <c r="AV69" s="349"/>
    </row>
    <row r="70" spans="1:48" ht="17.25" customHeight="1">
      <c r="A70" s="385" t="s">
        <v>266</v>
      </c>
      <c r="B70" s="386"/>
      <c r="C70" s="386"/>
      <c r="D70" s="386"/>
      <c r="E70" s="386"/>
      <c r="F70" s="345"/>
      <c r="G70" s="385" t="s">
        <v>266</v>
      </c>
      <c r="H70" s="386"/>
      <c r="I70" s="386"/>
      <c r="J70" s="386"/>
      <c r="K70" s="386"/>
      <c r="L70" s="345"/>
      <c r="M70" s="385" t="s">
        <v>266</v>
      </c>
      <c r="N70" s="386"/>
      <c r="O70" s="386"/>
      <c r="P70" s="386"/>
      <c r="Q70" s="386"/>
      <c r="R70" s="345"/>
      <c r="S70" s="385" t="s">
        <v>266</v>
      </c>
      <c r="T70" s="386"/>
      <c r="U70" s="386"/>
      <c r="V70" s="386"/>
      <c r="W70" s="386"/>
      <c r="X70" s="345"/>
      <c r="Y70" s="385" t="s">
        <v>266</v>
      </c>
      <c r="Z70" s="386"/>
      <c r="AA70" s="386"/>
      <c r="AB70" s="386"/>
      <c r="AC70" s="386"/>
      <c r="AD70" s="345"/>
      <c r="AE70" s="385" t="s">
        <v>266</v>
      </c>
      <c r="AF70" s="386"/>
      <c r="AG70" s="386"/>
      <c r="AH70" s="386"/>
      <c r="AI70" s="386"/>
      <c r="AJ70" s="345"/>
      <c r="AK70" s="385" t="s">
        <v>266</v>
      </c>
      <c r="AL70" s="386"/>
      <c r="AM70" s="386"/>
      <c r="AN70" s="386"/>
      <c r="AO70" s="386"/>
      <c r="AP70" s="386"/>
      <c r="AQ70" s="344"/>
      <c r="AR70" s="344"/>
      <c r="AS70" s="344"/>
      <c r="AT70" s="344"/>
      <c r="AU70" s="344"/>
      <c r="AV70" s="345"/>
    </row>
    <row r="71" spans="1:48" ht="17.25" customHeight="1">
      <c r="A71" s="385" t="s">
        <v>265</v>
      </c>
      <c r="B71" s="386"/>
      <c r="C71" s="386"/>
      <c r="D71" s="386"/>
      <c r="E71" s="386"/>
      <c r="F71" s="345"/>
      <c r="G71" s="385" t="s">
        <v>268</v>
      </c>
      <c r="H71" s="386"/>
      <c r="I71" s="386"/>
      <c r="J71" s="386"/>
      <c r="K71" s="386"/>
      <c r="L71" s="345"/>
      <c r="M71" s="385" t="s">
        <v>269</v>
      </c>
      <c r="N71" s="386"/>
      <c r="O71" s="386"/>
      <c r="P71" s="386"/>
      <c r="Q71" s="386"/>
      <c r="R71" s="345"/>
      <c r="S71" s="385" t="s">
        <v>270</v>
      </c>
      <c r="T71" s="386"/>
      <c r="U71" s="386"/>
      <c r="V71" s="386"/>
      <c r="W71" s="386"/>
      <c r="X71" s="345"/>
      <c r="Y71" s="385" t="s">
        <v>271</v>
      </c>
      <c r="Z71" s="386"/>
      <c r="AA71" s="386"/>
      <c r="AB71" s="386"/>
      <c r="AC71" s="386"/>
      <c r="AD71" s="345"/>
      <c r="AE71" s="385" t="s">
        <v>272</v>
      </c>
      <c r="AF71" s="386"/>
      <c r="AG71" s="386"/>
      <c r="AH71" s="386"/>
      <c r="AI71" s="386"/>
      <c r="AJ71" s="345"/>
      <c r="AK71" s="385" t="s">
        <v>279</v>
      </c>
      <c r="AL71" s="386"/>
      <c r="AM71" s="386"/>
      <c r="AN71" s="386"/>
      <c r="AO71" s="386"/>
      <c r="AP71" s="386"/>
      <c r="AQ71" s="386"/>
      <c r="AR71" s="386"/>
      <c r="AS71" s="386"/>
      <c r="AT71" s="386"/>
      <c r="AU71" s="386"/>
      <c r="AV71" s="345"/>
    </row>
    <row r="72" spans="1:48" ht="17.25" customHeight="1">
      <c r="A72" s="144"/>
      <c r="B72" s="145"/>
      <c r="C72" s="145"/>
      <c r="D72" s="145"/>
      <c r="E72" s="145"/>
      <c r="F72" s="146"/>
      <c r="G72" s="387" t="s">
        <v>285</v>
      </c>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2"/>
    </row>
    <row r="73" spans="1:48" ht="17.25" customHeight="1">
      <c r="A73" s="388">
        <f>AT61</f>
        <v>0</v>
      </c>
      <c r="B73" s="389"/>
      <c r="C73" s="389"/>
      <c r="D73" s="389"/>
      <c r="E73" s="389"/>
      <c r="F73" s="390"/>
      <c r="G73" s="247"/>
      <c r="H73" s="248"/>
      <c r="I73" s="248"/>
      <c r="J73" s="248"/>
      <c r="K73" s="248"/>
      <c r="L73" s="249"/>
      <c r="M73" s="247"/>
      <c r="N73" s="248"/>
      <c r="O73" s="248"/>
      <c r="P73" s="248"/>
      <c r="Q73" s="248"/>
      <c r="R73" s="249"/>
      <c r="S73" s="247"/>
      <c r="T73" s="248"/>
      <c r="U73" s="248"/>
      <c r="V73" s="248"/>
      <c r="W73" s="248"/>
      <c r="X73" s="249"/>
      <c r="Y73" s="247"/>
      <c r="Z73" s="248"/>
      <c r="AA73" s="248"/>
      <c r="AB73" s="248"/>
      <c r="AC73" s="248"/>
      <c r="AD73" s="249"/>
      <c r="AE73" s="247"/>
      <c r="AF73" s="248"/>
      <c r="AG73" s="248"/>
      <c r="AH73" s="248"/>
      <c r="AI73" s="248"/>
      <c r="AJ73" s="249"/>
      <c r="AK73" s="266" t="str">
        <f>IF(AK69="該当",ROUNDDOWN(A73/2,0),"")</f>
        <v/>
      </c>
      <c r="AL73" s="267"/>
      <c r="AM73" s="267"/>
      <c r="AN73" s="267"/>
      <c r="AO73" s="267"/>
      <c r="AP73" s="267"/>
      <c r="AQ73" s="235"/>
      <c r="AR73" s="235"/>
      <c r="AS73" s="235"/>
      <c r="AT73" s="235"/>
      <c r="AU73" s="235"/>
      <c r="AV73" s="254"/>
    </row>
    <row r="74" spans="1:48" ht="17.25" customHeight="1">
      <c r="A74" s="391"/>
      <c r="B74" s="392"/>
      <c r="C74" s="392"/>
      <c r="D74" s="392"/>
      <c r="E74" s="392"/>
      <c r="F74" s="393"/>
      <c r="G74" s="394"/>
      <c r="H74" s="395"/>
      <c r="I74" s="395"/>
      <c r="J74" s="395"/>
      <c r="K74" s="395"/>
      <c r="L74" s="396"/>
      <c r="M74" s="394"/>
      <c r="N74" s="395"/>
      <c r="O74" s="395"/>
      <c r="P74" s="395"/>
      <c r="Q74" s="395"/>
      <c r="R74" s="396"/>
      <c r="S74" s="394"/>
      <c r="T74" s="395"/>
      <c r="U74" s="395"/>
      <c r="V74" s="395"/>
      <c r="W74" s="395"/>
      <c r="X74" s="396"/>
      <c r="Y74" s="394"/>
      <c r="Z74" s="395"/>
      <c r="AA74" s="395"/>
      <c r="AB74" s="395"/>
      <c r="AC74" s="395"/>
      <c r="AD74" s="396"/>
      <c r="AE74" s="394"/>
      <c r="AF74" s="395"/>
      <c r="AG74" s="395"/>
      <c r="AH74" s="395"/>
      <c r="AI74" s="395"/>
      <c r="AJ74" s="396"/>
      <c r="AK74" s="397"/>
      <c r="AL74" s="398"/>
      <c r="AM74" s="398"/>
      <c r="AN74" s="398"/>
      <c r="AO74" s="398"/>
      <c r="AP74" s="398"/>
      <c r="AQ74" s="221"/>
      <c r="AR74" s="221"/>
      <c r="AS74" s="221"/>
      <c r="AT74" s="221"/>
      <c r="AU74" s="221"/>
      <c r="AV74" s="222"/>
    </row>
    <row r="75" spans="1:48" ht="17.25" customHeight="1">
      <c r="A75" s="143"/>
      <c r="B75" s="143"/>
      <c r="C75" s="143"/>
      <c r="D75" s="143"/>
      <c r="E75" s="143"/>
      <c r="F75" s="143"/>
      <c r="G75" s="147"/>
      <c r="H75" s="147"/>
      <c r="I75" s="147"/>
      <c r="J75" s="147"/>
      <c r="K75" s="147"/>
      <c r="L75" s="147"/>
      <c r="M75" s="147"/>
      <c r="N75" s="147"/>
      <c r="O75" s="147"/>
      <c r="P75" s="147"/>
      <c r="Q75" s="147"/>
      <c r="R75" s="147"/>
      <c r="S75" s="147"/>
      <c r="T75" s="147"/>
      <c r="U75" s="147"/>
      <c r="V75" s="147"/>
      <c r="W75" s="147"/>
      <c r="X75" s="147"/>
      <c r="Y75" s="333" t="s">
        <v>283</v>
      </c>
      <c r="Z75" s="334"/>
      <c r="AA75" s="334"/>
      <c r="AB75" s="334"/>
      <c r="AC75" s="334"/>
      <c r="AD75" s="334"/>
      <c r="AE75" s="334"/>
      <c r="AF75" s="334"/>
      <c r="AG75" s="334"/>
      <c r="AH75" s="334"/>
      <c r="AI75" s="334"/>
      <c r="AJ75" s="335"/>
      <c r="AK75" s="266">
        <f>ROUNDDOWN(A73-SUM(G73:AV74),0)</f>
        <v>0</v>
      </c>
      <c r="AL75" s="267"/>
      <c r="AM75" s="267"/>
      <c r="AN75" s="267"/>
      <c r="AO75" s="267"/>
      <c r="AP75" s="267"/>
      <c r="AQ75" s="235"/>
      <c r="AR75" s="235"/>
      <c r="AS75" s="235"/>
      <c r="AT75" s="235"/>
      <c r="AU75" s="235"/>
      <c r="AV75" s="254"/>
    </row>
    <row r="76" spans="1:48" ht="17.25" customHeight="1">
      <c r="A76" s="143"/>
      <c r="B76" s="143"/>
      <c r="C76" s="143"/>
      <c r="D76" s="143"/>
      <c r="E76" s="143"/>
      <c r="F76" s="143"/>
      <c r="G76" s="147"/>
      <c r="H76" s="147"/>
      <c r="I76" s="147"/>
      <c r="J76" s="147"/>
      <c r="K76" s="147"/>
      <c r="L76" s="147"/>
      <c r="M76" s="147"/>
      <c r="N76" s="147"/>
      <c r="O76" s="147"/>
      <c r="P76" s="147"/>
      <c r="Q76" s="147"/>
      <c r="R76" s="147"/>
      <c r="S76" s="147"/>
      <c r="T76" s="147"/>
      <c r="U76" s="147"/>
      <c r="V76" s="147"/>
      <c r="W76" s="147"/>
      <c r="X76" s="147"/>
      <c r="Y76" s="385" t="s">
        <v>287</v>
      </c>
      <c r="Z76" s="386"/>
      <c r="AA76" s="386"/>
      <c r="AB76" s="386"/>
      <c r="AC76" s="386"/>
      <c r="AD76" s="386"/>
      <c r="AE76" s="386"/>
      <c r="AF76" s="386"/>
      <c r="AG76" s="386"/>
      <c r="AH76" s="386"/>
      <c r="AI76" s="386"/>
      <c r="AJ76" s="345"/>
      <c r="AK76" s="399"/>
      <c r="AL76" s="400"/>
      <c r="AM76" s="400"/>
      <c r="AN76" s="400"/>
      <c r="AO76" s="400"/>
      <c r="AP76" s="400"/>
      <c r="AQ76" s="340"/>
      <c r="AR76" s="340"/>
      <c r="AS76" s="340"/>
      <c r="AT76" s="340"/>
      <c r="AU76" s="340"/>
      <c r="AV76" s="341"/>
    </row>
    <row r="77" spans="1:48" ht="17.25" customHeight="1">
      <c r="A77" s="143"/>
      <c r="B77" s="143"/>
      <c r="C77" s="143"/>
      <c r="D77" s="143"/>
      <c r="E77" s="143"/>
      <c r="F77" s="143"/>
      <c r="G77" s="147"/>
      <c r="H77" s="147"/>
      <c r="I77" s="147"/>
      <c r="J77" s="147"/>
      <c r="K77" s="147"/>
      <c r="L77" s="147"/>
      <c r="M77" s="147"/>
      <c r="N77" s="147"/>
      <c r="O77" s="147"/>
      <c r="P77" s="147"/>
      <c r="Q77" s="147"/>
      <c r="R77" s="147"/>
      <c r="S77" s="147"/>
      <c r="T77" s="147"/>
      <c r="U77" s="147"/>
      <c r="V77" s="147"/>
      <c r="W77" s="147"/>
      <c r="X77" s="147"/>
      <c r="Y77" s="401" t="s">
        <v>284</v>
      </c>
      <c r="Z77" s="319"/>
      <c r="AA77" s="319"/>
      <c r="AB77" s="319"/>
      <c r="AC77" s="319"/>
      <c r="AD77" s="319"/>
      <c r="AE77" s="319"/>
      <c r="AF77" s="319"/>
      <c r="AG77" s="319"/>
      <c r="AH77" s="319"/>
      <c r="AI77" s="319"/>
      <c r="AJ77" s="320"/>
      <c r="AK77" s="397"/>
      <c r="AL77" s="398"/>
      <c r="AM77" s="398"/>
      <c r="AN77" s="398"/>
      <c r="AO77" s="398"/>
      <c r="AP77" s="398"/>
      <c r="AQ77" s="221"/>
      <c r="AR77" s="221"/>
      <c r="AS77" s="221"/>
      <c r="AT77" s="221"/>
      <c r="AU77" s="221"/>
      <c r="AV77" s="222"/>
    </row>
  </sheetData>
  <mergeCells count="526">
    <mergeCell ref="G72:AV72"/>
    <mergeCell ref="A73:F74"/>
    <mergeCell ref="G73:L74"/>
    <mergeCell ref="M73:R74"/>
    <mergeCell ref="S73:X74"/>
    <mergeCell ref="Y73:AD74"/>
    <mergeCell ref="AE73:AJ74"/>
    <mergeCell ref="AK73:AV74"/>
    <mergeCell ref="Y75:AJ75"/>
    <mergeCell ref="AK75:AV77"/>
    <mergeCell ref="Y76:AJ76"/>
    <mergeCell ref="Y77:AJ77"/>
    <mergeCell ref="A65:F69"/>
    <mergeCell ref="G65:L69"/>
    <mergeCell ref="M65:R69"/>
    <mergeCell ref="S65:X69"/>
    <mergeCell ref="Y65:AJ66"/>
    <mergeCell ref="AK65:AV66"/>
    <mergeCell ref="Y67:AJ68"/>
    <mergeCell ref="AK67:AV68"/>
    <mergeCell ref="Y69:AD69"/>
    <mergeCell ref="AE69:AJ69"/>
    <mergeCell ref="AK69:AV69"/>
    <mergeCell ref="B31:F32"/>
    <mergeCell ref="G31:L32"/>
    <mergeCell ref="M31:Q32"/>
    <mergeCell ref="R31:X32"/>
    <mergeCell ref="Y31:Y32"/>
    <mergeCell ref="Z31:AB32"/>
    <mergeCell ref="AC31:AD32"/>
    <mergeCell ref="AE26:AL27"/>
    <mergeCell ref="AM26:AN27"/>
    <mergeCell ref="B29:F30"/>
    <mergeCell ref="G29:L30"/>
    <mergeCell ref="M29:Q30"/>
    <mergeCell ref="R29:U30"/>
    <mergeCell ref="V29:X30"/>
    <mergeCell ref="Y29:Y30"/>
    <mergeCell ref="B26:F27"/>
    <mergeCell ref="Z29:AB30"/>
    <mergeCell ref="AE31:AL32"/>
    <mergeCell ref="AM31:AN32"/>
    <mergeCell ref="AC29:AD30"/>
    <mergeCell ref="R26:X27"/>
    <mergeCell ref="Y26:Y27"/>
    <mergeCell ref="Z26:AB27"/>
    <mergeCell ref="AC26:AD27"/>
    <mergeCell ref="G26:L27"/>
    <mergeCell ref="M26:Q27"/>
    <mergeCell ref="V4:AB5"/>
    <mergeCell ref="AC4:AV5"/>
    <mergeCell ref="AE21:AL22"/>
    <mergeCell ref="AM21:AN22"/>
    <mergeCell ref="Y13:AH14"/>
    <mergeCell ref="AI13:AS14"/>
    <mergeCell ref="AC19:AD20"/>
    <mergeCell ref="AE19:AL20"/>
    <mergeCell ref="AM19:AN20"/>
    <mergeCell ref="AO21:AU22"/>
    <mergeCell ref="B24:F25"/>
    <mergeCell ref="G24:L25"/>
    <mergeCell ref="M24:Q25"/>
    <mergeCell ref="R24:U25"/>
    <mergeCell ref="V24:X25"/>
    <mergeCell ref="Y24:Y25"/>
    <mergeCell ref="Z24:AB25"/>
    <mergeCell ref="Z21:AB22"/>
    <mergeCell ref="AC21:AD22"/>
    <mergeCell ref="AC24:AD25"/>
    <mergeCell ref="AN52:AP52"/>
    <mergeCell ref="AQ52:AS52"/>
    <mergeCell ref="B21:F22"/>
    <mergeCell ref="G21:L22"/>
    <mergeCell ref="M21:Q22"/>
    <mergeCell ref="R21:X22"/>
    <mergeCell ref="A2:AV3"/>
    <mergeCell ref="A5:O6"/>
    <mergeCell ref="B7:O8"/>
    <mergeCell ref="B9:M10"/>
    <mergeCell ref="N9:AS10"/>
    <mergeCell ref="B11:M12"/>
    <mergeCell ref="N11:AS12"/>
    <mergeCell ref="B16:O17"/>
    <mergeCell ref="B19:F20"/>
    <mergeCell ref="G19:L20"/>
    <mergeCell ref="M19:Q20"/>
    <mergeCell ref="R19:U20"/>
    <mergeCell ref="V19:X20"/>
    <mergeCell ref="Y19:Y20"/>
    <mergeCell ref="Z19:AB20"/>
    <mergeCell ref="B13:M14"/>
    <mergeCell ref="N13:X14"/>
    <mergeCell ref="Y21:Y22"/>
    <mergeCell ref="AE57:AG57"/>
    <mergeCell ref="AH57:AJ57"/>
    <mergeCell ref="AK57:AM57"/>
    <mergeCell ref="AN57:AP57"/>
    <mergeCell ref="AQ57:AS57"/>
    <mergeCell ref="AT57:AV57"/>
    <mergeCell ref="AT56:AV56"/>
    <mergeCell ref="AN58:AP58"/>
    <mergeCell ref="AQ58:AS58"/>
    <mergeCell ref="AT58:AV58"/>
    <mergeCell ref="AO31:AU32"/>
    <mergeCell ref="AE29:AL30"/>
    <mergeCell ref="AM29:AN30"/>
    <mergeCell ref="AO26:AU27"/>
    <mergeCell ref="AE24:AL25"/>
    <mergeCell ref="AM24:AN25"/>
    <mergeCell ref="Y61:AA61"/>
    <mergeCell ref="AT59:AV59"/>
    <mergeCell ref="AB59:AD59"/>
    <mergeCell ref="AE59:AG59"/>
    <mergeCell ref="AH59:AJ59"/>
    <mergeCell ref="AK59:AM59"/>
    <mergeCell ref="AN59:AP59"/>
    <mergeCell ref="Y60:AA60"/>
    <mergeCell ref="Y59:AA59"/>
    <mergeCell ref="AB61:AD61"/>
    <mergeCell ref="AB60:AD60"/>
    <mergeCell ref="AE60:AG60"/>
    <mergeCell ref="AH60:AJ60"/>
    <mergeCell ref="AK60:AM60"/>
    <mergeCell ref="AN60:AP60"/>
    <mergeCell ref="AQ60:AS60"/>
    <mergeCell ref="AQ59:AS59"/>
    <mergeCell ref="AE61:AG61"/>
    <mergeCell ref="AH61:AJ61"/>
    <mergeCell ref="AK61:AM61"/>
    <mergeCell ref="AN61:AP61"/>
    <mergeCell ref="AQ61:AS61"/>
    <mergeCell ref="AT61:AV61"/>
    <mergeCell ref="AT60:AV60"/>
    <mergeCell ref="A60:F60"/>
    <mergeCell ref="G60:I60"/>
    <mergeCell ref="J60:L60"/>
    <mergeCell ref="M60:O60"/>
    <mergeCell ref="P60:R60"/>
    <mergeCell ref="S60:U60"/>
    <mergeCell ref="V60:X60"/>
    <mergeCell ref="B63:X64"/>
    <mergeCell ref="A61:F61"/>
    <mergeCell ref="G61:I61"/>
    <mergeCell ref="J61:L61"/>
    <mergeCell ref="M61:O61"/>
    <mergeCell ref="P61:R61"/>
    <mergeCell ref="S61:U61"/>
    <mergeCell ref="V61:X61"/>
    <mergeCell ref="A59:F59"/>
    <mergeCell ref="G59:I59"/>
    <mergeCell ref="J59:L59"/>
    <mergeCell ref="M59:O59"/>
    <mergeCell ref="P59:R59"/>
    <mergeCell ref="S59:U59"/>
    <mergeCell ref="V59:X59"/>
    <mergeCell ref="V58:X58"/>
    <mergeCell ref="Y58:AA58"/>
    <mergeCell ref="AB58:AD58"/>
    <mergeCell ref="AE58:AG58"/>
    <mergeCell ref="AH58:AJ58"/>
    <mergeCell ref="AK58:AM58"/>
    <mergeCell ref="A58:F58"/>
    <mergeCell ref="G58:I58"/>
    <mergeCell ref="J58:L58"/>
    <mergeCell ref="M58:O58"/>
    <mergeCell ref="P58:R58"/>
    <mergeCell ref="S58:U58"/>
    <mergeCell ref="A57:F57"/>
    <mergeCell ref="G57:I57"/>
    <mergeCell ref="J57:L57"/>
    <mergeCell ref="M57:O57"/>
    <mergeCell ref="P57:R57"/>
    <mergeCell ref="S57:U57"/>
    <mergeCell ref="V57:X57"/>
    <mergeCell ref="Y57:AA57"/>
    <mergeCell ref="AB57:AD57"/>
    <mergeCell ref="A52:F52"/>
    <mergeCell ref="G52:I52"/>
    <mergeCell ref="J52:L52"/>
    <mergeCell ref="AQ56:AS56"/>
    <mergeCell ref="A56:F56"/>
    <mergeCell ref="G56:I56"/>
    <mergeCell ref="A54:F54"/>
    <mergeCell ref="G54:I54"/>
    <mergeCell ref="J54:L54"/>
    <mergeCell ref="M54:O54"/>
    <mergeCell ref="P54:R54"/>
    <mergeCell ref="AB55:AD55"/>
    <mergeCell ref="AE55:AG55"/>
    <mergeCell ref="AH55:AJ55"/>
    <mergeCell ref="AK55:AM55"/>
    <mergeCell ref="J56:L56"/>
    <mergeCell ref="M56:O56"/>
    <mergeCell ref="P56:R56"/>
    <mergeCell ref="S56:U56"/>
    <mergeCell ref="AQ54:AS54"/>
    <mergeCell ref="A55:F55"/>
    <mergeCell ref="G55:I55"/>
    <mergeCell ref="J55:L55"/>
    <mergeCell ref="M55:O55"/>
    <mergeCell ref="V56:X56"/>
    <mergeCell ref="Y56:AA56"/>
    <mergeCell ref="Y55:AA55"/>
    <mergeCell ref="AN54:AP54"/>
    <mergeCell ref="A53:F53"/>
    <mergeCell ref="G53:I53"/>
    <mergeCell ref="J53:L53"/>
    <mergeCell ref="AB56:AD56"/>
    <mergeCell ref="AE56:AG56"/>
    <mergeCell ref="AH56:AJ56"/>
    <mergeCell ref="AK56:AM56"/>
    <mergeCell ref="AN56:AP56"/>
    <mergeCell ref="AN53:AP53"/>
    <mergeCell ref="S54:U54"/>
    <mergeCell ref="V54:X54"/>
    <mergeCell ref="Y54:AA54"/>
    <mergeCell ref="AB54:AD54"/>
    <mergeCell ref="AE54:AG54"/>
    <mergeCell ref="AH54:AJ54"/>
    <mergeCell ref="AK54:AM54"/>
    <mergeCell ref="AH53:AJ53"/>
    <mergeCell ref="AK53:AM53"/>
    <mergeCell ref="P55:R55"/>
    <mergeCell ref="S55:U55"/>
    <mergeCell ref="AQ55:AS55"/>
    <mergeCell ref="AT55:AV55"/>
    <mergeCell ref="AQ53:AS53"/>
    <mergeCell ref="AT53:AV53"/>
    <mergeCell ref="AT54:AV54"/>
    <mergeCell ref="AN55:AP55"/>
    <mergeCell ref="M52:O52"/>
    <mergeCell ref="P52:R52"/>
    <mergeCell ref="S52:U52"/>
    <mergeCell ref="V52:X52"/>
    <mergeCell ref="Y52:AA52"/>
    <mergeCell ref="AT52:AV52"/>
    <mergeCell ref="AB52:AD52"/>
    <mergeCell ref="AE52:AG52"/>
    <mergeCell ref="AH52:AJ52"/>
    <mergeCell ref="M53:O53"/>
    <mergeCell ref="P53:R53"/>
    <mergeCell ref="S53:U53"/>
    <mergeCell ref="V53:X53"/>
    <mergeCell ref="Y53:AA53"/>
    <mergeCell ref="AB53:AD53"/>
    <mergeCell ref="AE53:AG53"/>
    <mergeCell ref="V55:X55"/>
    <mergeCell ref="AK52:AM52"/>
    <mergeCell ref="AN50:AP50"/>
    <mergeCell ref="AQ50:AS50"/>
    <mergeCell ref="AT50:AV50"/>
    <mergeCell ref="AB50:AD50"/>
    <mergeCell ref="AE50:AG50"/>
    <mergeCell ref="AH50:AJ50"/>
    <mergeCell ref="AK50:AM50"/>
    <mergeCell ref="AQ51:AS51"/>
    <mergeCell ref="AT51:AV51"/>
    <mergeCell ref="AB51:AD51"/>
    <mergeCell ref="AE51:AG51"/>
    <mergeCell ref="AH51:AJ51"/>
    <mergeCell ref="AK51:AM51"/>
    <mergeCell ref="AN51:AP51"/>
    <mergeCell ref="V51:X51"/>
    <mergeCell ref="V50:X50"/>
    <mergeCell ref="Y50:AA50"/>
    <mergeCell ref="A50:F50"/>
    <mergeCell ref="G50:I50"/>
    <mergeCell ref="J50:L50"/>
    <mergeCell ref="M50:O50"/>
    <mergeCell ref="P50:R50"/>
    <mergeCell ref="S50:U50"/>
    <mergeCell ref="Y51:AA51"/>
    <mergeCell ref="J48:L48"/>
    <mergeCell ref="M48:O48"/>
    <mergeCell ref="P48:R48"/>
    <mergeCell ref="S48:U48"/>
    <mergeCell ref="A51:F51"/>
    <mergeCell ref="G51:I51"/>
    <mergeCell ref="J51:L51"/>
    <mergeCell ref="M51:O51"/>
    <mergeCell ref="P51:R51"/>
    <mergeCell ref="S51:U51"/>
    <mergeCell ref="AE49:AG49"/>
    <mergeCell ref="AH49:AJ49"/>
    <mergeCell ref="AK49:AM49"/>
    <mergeCell ref="AN49:AP49"/>
    <mergeCell ref="AQ49:AS49"/>
    <mergeCell ref="AT49:AV49"/>
    <mergeCell ref="AT48:AV48"/>
    <mergeCell ref="A49:F49"/>
    <mergeCell ref="G49:I49"/>
    <mergeCell ref="J49:L49"/>
    <mergeCell ref="M49:O49"/>
    <mergeCell ref="P49:R49"/>
    <mergeCell ref="S49:U49"/>
    <mergeCell ref="V49:X49"/>
    <mergeCell ref="Y49:AA49"/>
    <mergeCell ref="AB49:AD49"/>
    <mergeCell ref="AB48:AD48"/>
    <mergeCell ref="AE48:AG48"/>
    <mergeCell ref="AH48:AJ48"/>
    <mergeCell ref="AK48:AM48"/>
    <mergeCell ref="AN48:AP48"/>
    <mergeCell ref="AQ48:AS48"/>
    <mergeCell ref="A48:F48"/>
    <mergeCell ref="G48:I48"/>
    <mergeCell ref="V48:X48"/>
    <mergeCell ref="Y48:AA48"/>
    <mergeCell ref="Y47:AA47"/>
    <mergeCell ref="AN46:AP46"/>
    <mergeCell ref="AQ46:AS46"/>
    <mergeCell ref="AT46:AV46"/>
    <mergeCell ref="A47:F47"/>
    <mergeCell ref="G47:I47"/>
    <mergeCell ref="J47:L47"/>
    <mergeCell ref="M47:O47"/>
    <mergeCell ref="P47:R47"/>
    <mergeCell ref="S47:U47"/>
    <mergeCell ref="V47:X47"/>
    <mergeCell ref="V46:X46"/>
    <mergeCell ref="Y46:AA46"/>
    <mergeCell ref="AB46:AD46"/>
    <mergeCell ref="AE46:AG46"/>
    <mergeCell ref="AH46:AJ46"/>
    <mergeCell ref="AK46:AM46"/>
    <mergeCell ref="A46:F46"/>
    <mergeCell ref="G46:I46"/>
    <mergeCell ref="J46:L46"/>
    <mergeCell ref="M46:O46"/>
    <mergeCell ref="P46:R46"/>
    <mergeCell ref="S46:U46"/>
    <mergeCell ref="AQ47:AS47"/>
    <mergeCell ref="AT47:AV47"/>
    <mergeCell ref="AB44:AD44"/>
    <mergeCell ref="AE44:AG44"/>
    <mergeCell ref="AH44:AJ44"/>
    <mergeCell ref="AK44:AM44"/>
    <mergeCell ref="AN44:AP44"/>
    <mergeCell ref="AQ44:AS44"/>
    <mergeCell ref="AB47:AD47"/>
    <mergeCell ref="AE47:AG47"/>
    <mergeCell ref="AH47:AJ47"/>
    <mergeCell ref="AK47:AM47"/>
    <mergeCell ref="AN47:AP47"/>
    <mergeCell ref="AQ43:AS43"/>
    <mergeCell ref="A44:F44"/>
    <mergeCell ref="G44:I44"/>
    <mergeCell ref="J44:L44"/>
    <mergeCell ref="M44:O44"/>
    <mergeCell ref="P44:R44"/>
    <mergeCell ref="S44:U44"/>
    <mergeCell ref="V44:X44"/>
    <mergeCell ref="Y44:AA44"/>
    <mergeCell ref="V43:X43"/>
    <mergeCell ref="Y43:AA43"/>
    <mergeCell ref="AB43:AD43"/>
    <mergeCell ref="AE43:AG43"/>
    <mergeCell ref="AH43:AJ43"/>
    <mergeCell ref="AK43:AM43"/>
    <mergeCell ref="BX42:BZ42"/>
    <mergeCell ref="CA42:CC42"/>
    <mergeCell ref="AN41:AP41"/>
    <mergeCell ref="CD42:CF42"/>
    <mergeCell ref="CG42:CI42"/>
    <mergeCell ref="A43:F43"/>
    <mergeCell ref="G43:I43"/>
    <mergeCell ref="J43:L43"/>
    <mergeCell ref="M43:O43"/>
    <mergeCell ref="P43:R43"/>
    <mergeCell ref="S43:U43"/>
    <mergeCell ref="BF42:BH42"/>
    <mergeCell ref="BI42:BK42"/>
    <mergeCell ref="BL42:BN42"/>
    <mergeCell ref="BO42:BQ42"/>
    <mergeCell ref="BR42:BT42"/>
    <mergeCell ref="BU42:BW42"/>
    <mergeCell ref="AH42:AJ42"/>
    <mergeCell ref="AK42:AM42"/>
    <mergeCell ref="AN42:AP42"/>
    <mergeCell ref="AQ42:AS42"/>
    <mergeCell ref="AZ42:BB42"/>
    <mergeCell ref="BC42:BE42"/>
    <mergeCell ref="AN43:AP43"/>
    <mergeCell ref="CG41:CI41"/>
    <mergeCell ref="A42:F42"/>
    <mergeCell ref="J42:L42"/>
    <mergeCell ref="M42:O42"/>
    <mergeCell ref="P42:R42"/>
    <mergeCell ref="S42:U42"/>
    <mergeCell ref="V42:X42"/>
    <mergeCell ref="Y42:AA42"/>
    <mergeCell ref="AB42:AD42"/>
    <mergeCell ref="AE42:AG42"/>
    <mergeCell ref="BO41:BQ41"/>
    <mergeCell ref="BR41:BT41"/>
    <mergeCell ref="BU41:BW41"/>
    <mergeCell ref="BX41:BZ41"/>
    <mergeCell ref="CA41:CC41"/>
    <mergeCell ref="CD41:CF41"/>
    <mergeCell ref="AQ41:AS41"/>
    <mergeCell ref="AT36:AV44"/>
    <mergeCell ref="AZ41:BB41"/>
    <mergeCell ref="BC41:BE41"/>
    <mergeCell ref="BF41:BH41"/>
    <mergeCell ref="BI41:BK41"/>
    <mergeCell ref="BL41:BN41"/>
    <mergeCell ref="Y41:AA41"/>
    <mergeCell ref="Y39:AA39"/>
    <mergeCell ref="AB39:AD39"/>
    <mergeCell ref="AE39:AG39"/>
    <mergeCell ref="AH39:AJ39"/>
    <mergeCell ref="AK39:AM39"/>
    <mergeCell ref="AE41:AG41"/>
    <mergeCell ref="AH41:AJ41"/>
    <mergeCell ref="AK41:AM41"/>
    <mergeCell ref="A41:F41"/>
    <mergeCell ref="J41:L41"/>
    <mergeCell ref="M41:O41"/>
    <mergeCell ref="P41:R41"/>
    <mergeCell ref="S41:U41"/>
    <mergeCell ref="V41:X41"/>
    <mergeCell ref="AB41:AD41"/>
    <mergeCell ref="AN38:AP38"/>
    <mergeCell ref="AQ38:AS38"/>
    <mergeCell ref="A39:F39"/>
    <mergeCell ref="J39:L39"/>
    <mergeCell ref="M39:O39"/>
    <mergeCell ref="P39:R39"/>
    <mergeCell ref="S39:U39"/>
    <mergeCell ref="AB40:AD40"/>
    <mergeCell ref="AE40:AG40"/>
    <mergeCell ref="AH40:AJ40"/>
    <mergeCell ref="AK40:AM40"/>
    <mergeCell ref="AN40:AP40"/>
    <mergeCell ref="AQ40:AS40"/>
    <mergeCell ref="AN39:AP39"/>
    <mergeCell ref="AQ39:AS39"/>
    <mergeCell ref="A40:F40"/>
    <mergeCell ref="G40:I40"/>
    <mergeCell ref="J40:L40"/>
    <mergeCell ref="M40:O40"/>
    <mergeCell ref="P40:R40"/>
    <mergeCell ref="S40:U40"/>
    <mergeCell ref="V40:X40"/>
    <mergeCell ref="Y40:AA40"/>
    <mergeCell ref="V39:X39"/>
    <mergeCell ref="A37:F37"/>
    <mergeCell ref="J37:L37"/>
    <mergeCell ref="M37:O37"/>
    <mergeCell ref="P37:R37"/>
    <mergeCell ref="S37:U37"/>
    <mergeCell ref="AN37:AP37"/>
    <mergeCell ref="AQ37:AS37"/>
    <mergeCell ref="A38:F38"/>
    <mergeCell ref="J38:L38"/>
    <mergeCell ref="M38:O38"/>
    <mergeCell ref="P38:R38"/>
    <mergeCell ref="S38:U38"/>
    <mergeCell ref="V38:X38"/>
    <mergeCell ref="Y38:AA38"/>
    <mergeCell ref="AB38:AD38"/>
    <mergeCell ref="V37:X37"/>
    <mergeCell ref="Y37:AA37"/>
    <mergeCell ref="AB37:AD37"/>
    <mergeCell ref="AE37:AG37"/>
    <mergeCell ref="AH37:AJ37"/>
    <mergeCell ref="AK37:AM37"/>
    <mergeCell ref="AE38:AG38"/>
    <mergeCell ref="AH38:AJ38"/>
    <mergeCell ref="AK38:AM38"/>
    <mergeCell ref="AE35:AG35"/>
    <mergeCell ref="AH35:AJ35"/>
    <mergeCell ref="AK35:AM35"/>
    <mergeCell ref="AN35:AP35"/>
    <mergeCell ref="AQ35:AS35"/>
    <mergeCell ref="AH36:AJ36"/>
    <mergeCell ref="AK36:AM36"/>
    <mergeCell ref="AN36:AP36"/>
    <mergeCell ref="AQ36:AS36"/>
    <mergeCell ref="A36:F36"/>
    <mergeCell ref="J36:L36"/>
    <mergeCell ref="M36:O36"/>
    <mergeCell ref="P36:R36"/>
    <mergeCell ref="S36:U36"/>
    <mergeCell ref="V36:X36"/>
    <mergeCell ref="Y36:AA36"/>
    <mergeCell ref="AB36:AD36"/>
    <mergeCell ref="AE36:AG36"/>
    <mergeCell ref="AQ34:AS34"/>
    <mergeCell ref="AT34:AV34"/>
    <mergeCell ref="A35:F35"/>
    <mergeCell ref="G35:I35"/>
    <mergeCell ref="J35:L35"/>
    <mergeCell ref="M35:O35"/>
    <mergeCell ref="P35:R35"/>
    <mergeCell ref="S35:U35"/>
    <mergeCell ref="V35:X35"/>
    <mergeCell ref="Y35:AA35"/>
    <mergeCell ref="Y34:AA34"/>
    <mergeCell ref="AB34:AD34"/>
    <mergeCell ref="AE34:AG34"/>
    <mergeCell ref="AH34:AJ34"/>
    <mergeCell ref="AK34:AM34"/>
    <mergeCell ref="AN34:AP34"/>
    <mergeCell ref="A34:F34"/>
    <mergeCell ref="J34:L34"/>
    <mergeCell ref="M34:O34"/>
    <mergeCell ref="P34:R34"/>
    <mergeCell ref="S34:U34"/>
    <mergeCell ref="V34:X34"/>
    <mergeCell ref="AT35:AV35"/>
    <mergeCell ref="AB35:AD35"/>
    <mergeCell ref="A70:F70"/>
    <mergeCell ref="G70:L70"/>
    <mergeCell ref="M70:R70"/>
    <mergeCell ref="S70:X70"/>
    <mergeCell ref="Y70:AD70"/>
    <mergeCell ref="AE70:AJ70"/>
    <mergeCell ref="AK70:AV70"/>
    <mergeCell ref="A71:F71"/>
    <mergeCell ref="G71:L71"/>
    <mergeCell ref="M71:R71"/>
    <mergeCell ref="S71:X71"/>
    <mergeCell ref="Y71:AD71"/>
    <mergeCell ref="AE71:AJ71"/>
    <mergeCell ref="AK71:AV71"/>
  </mergeCells>
  <phoneticPr fontId="18"/>
  <dataValidations count="2">
    <dataValidation type="list" allowBlank="1" showInputMessage="1" showErrorMessage="1" sqref="J36:AS36" xr:uid="{5AC926D9-0BF8-468E-90C9-97B53FEFB249}">
      <formula1>"休止,復活,休止と復活"</formula1>
    </dataValidation>
    <dataValidation type="list" allowBlank="1" showInputMessage="1" showErrorMessage="1" sqref="AK69:AR69" xr:uid="{9D210F73-0FBD-44C1-9D66-98FF9D2DA1A1}">
      <formula1>"該当,非該当"</formula1>
    </dataValidation>
  </dataValidations>
  <pageMargins left="0.11811023622047245" right="0.11811023622047245" top="0" bottom="0" header="0.31496062992125984" footer="0.31496062992125984"/>
  <pageSetup paperSize="9" scale="62" orientation="portrait" r:id="rId1"/>
  <colBreaks count="1" manualBreakCount="1">
    <brk id="48" min="1" max="4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12C22-0B59-4672-A8A0-30DDDC28C18F}">
  <dimension ref="A1:CI77"/>
  <sheetViews>
    <sheetView view="pageBreakPreview" zoomScale="55" zoomScaleNormal="70" zoomScaleSheetLayoutView="55" workbookViewId="0">
      <selection activeCell="AV1" sqref="AV1"/>
    </sheetView>
  </sheetViews>
  <sheetFormatPr defaultColWidth="3" defaultRowHeight="17.25" customHeight="1"/>
  <cols>
    <col min="1" max="16384" width="3" style="40"/>
  </cols>
  <sheetData>
    <row r="1" spans="1:48" ht="17.25" customHeight="1">
      <c r="AV1" s="511" t="s">
        <v>293</v>
      </c>
    </row>
    <row r="2" spans="1:48" ht="17.25" customHeight="1">
      <c r="A2" s="236" t="s">
        <v>206</v>
      </c>
      <c r="B2" s="236"/>
      <c r="C2" s="236"/>
      <c r="D2" s="236"/>
      <c r="E2" s="236"/>
      <c r="F2" s="236"/>
      <c r="G2" s="236"/>
      <c r="H2" s="236"/>
      <c r="I2" s="236"/>
      <c r="J2" s="236"/>
      <c r="K2" s="236"/>
      <c r="L2" s="236"/>
      <c r="M2" s="236"/>
      <c r="N2" s="236"/>
      <c r="O2" s="236"/>
      <c r="P2" s="236"/>
      <c r="Q2" s="236"/>
      <c r="R2" s="236"/>
      <c r="S2" s="236"/>
      <c r="T2" s="309"/>
      <c r="U2" s="309"/>
      <c r="V2" s="309"/>
      <c r="W2" s="309"/>
      <c r="X2" s="309"/>
      <c r="Y2" s="309"/>
      <c r="Z2" s="309"/>
      <c r="AA2" s="309"/>
      <c r="AB2" s="309"/>
      <c r="AC2" s="309"/>
      <c r="AD2" s="309"/>
      <c r="AE2" s="309"/>
      <c r="AF2" s="309"/>
      <c r="AG2" s="309"/>
      <c r="AH2" s="309"/>
      <c r="AI2" s="309"/>
      <c r="AJ2" s="309"/>
      <c r="AK2" s="309"/>
      <c r="AL2" s="309"/>
      <c r="AM2" s="309"/>
      <c r="AN2" s="309"/>
      <c r="AO2" s="309"/>
      <c r="AP2" s="309"/>
      <c r="AQ2" s="309"/>
      <c r="AR2" s="309"/>
      <c r="AS2" s="309"/>
      <c r="AT2" s="309"/>
      <c r="AU2" s="309"/>
      <c r="AV2" s="309"/>
    </row>
    <row r="3" spans="1:48" ht="17.25" customHeight="1">
      <c r="A3" s="236"/>
      <c r="B3" s="236"/>
      <c r="C3" s="236"/>
      <c r="D3" s="236"/>
      <c r="E3" s="236"/>
      <c r="F3" s="236"/>
      <c r="G3" s="236"/>
      <c r="H3" s="236"/>
      <c r="I3" s="236"/>
      <c r="J3" s="236"/>
      <c r="K3" s="236"/>
      <c r="L3" s="236"/>
      <c r="M3" s="236"/>
      <c r="N3" s="236"/>
      <c r="O3" s="236"/>
      <c r="P3" s="236"/>
      <c r="Q3" s="236"/>
      <c r="R3" s="236"/>
      <c r="S3" s="236"/>
      <c r="T3" s="309"/>
      <c r="U3" s="309"/>
      <c r="V3" s="309"/>
      <c r="W3" s="309"/>
      <c r="X3" s="309"/>
      <c r="Y3" s="309"/>
      <c r="Z3" s="309"/>
      <c r="AA3" s="309"/>
      <c r="AB3" s="309"/>
      <c r="AC3" s="309"/>
      <c r="AD3" s="309"/>
      <c r="AE3" s="309"/>
      <c r="AF3" s="309"/>
      <c r="AG3" s="309"/>
      <c r="AH3" s="309"/>
      <c r="AI3" s="309"/>
      <c r="AJ3" s="309"/>
      <c r="AK3" s="309"/>
      <c r="AL3" s="309"/>
      <c r="AM3" s="309"/>
      <c r="AN3" s="309"/>
      <c r="AO3" s="309"/>
      <c r="AP3" s="309"/>
      <c r="AQ3" s="309"/>
      <c r="AR3" s="309"/>
      <c r="AS3" s="309"/>
      <c r="AT3" s="309"/>
      <c r="AU3" s="309"/>
      <c r="AV3" s="309"/>
    </row>
    <row r="4" spans="1:48" ht="17.25" customHeight="1">
      <c r="V4" s="237" t="s">
        <v>212</v>
      </c>
      <c r="W4" s="237"/>
      <c r="X4" s="237"/>
      <c r="Y4" s="237"/>
      <c r="Z4" s="237"/>
      <c r="AA4" s="237"/>
      <c r="AB4" s="237"/>
      <c r="AC4" s="237" t="str">
        <f>IF(様式第１号!AN10="","",様式第１号!AN10)</f>
        <v/>
      </c>
      <c r="AD4" s="237"/>
      <c r="AE4" s="237"/>
      <c r="AF4" s="237"/>
      <c r="AG4" s="237"/>
      <c r="AH4" s="237"/>
      <c r="AI4" s="237"/>
      <c r="AJ4" s="237"/>
      <c r="AK4" s="237"/>
      <c r="AL4" s="237"/>
      <c r="AM4" s="237"/>
      <c r="AN4" s="237"/>
      <c r="AO4" s="237"/>
      <c r="AP4" s="237"/>
      <c r="AQ4" s="237"/>
      <c r="AR4" s="237"/>
      <c r="AS4" s="237"/>
      <c r="AT4" s="237"/>
      <c r="AU4" s="237"/>
      <c r="AV4" s="237"/>
    </row>
    <row r="5" spans="1:48" ht="17.25" customHeight="1">
      <c r="A5" s="236" t="s">
        <v>211</v>
      </c>
      <c r="B5" s="236"/>
      <c r="C5" s="236"/>
      <c r="D5" s="236"/>
      <c r="E5" s="236"/>
      <c r="F5" s="236"/>
      <c r="G5" s="236"/>
      <c r="H5" s="236"/>
      <c r="I5" s="236"/>
      <c r="J5" s="236"/>
      <c r="K5" s="236"/>
      <c r="L5" s="236"/>
      <c r="M5" s="236"/>
      <c r="N5" s="236"/>
      <c r="O5" s="236"/>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237"/>
    </row>
    <row r="6" spans="1:48" ht="17.25" customHeight="1">
      <c r="A6" s="236"/>
      <c r="B6" s="236"/>
      <c r="C6" s="236"/>
      <c r="D6" s="236"/>
      <c r="E6" s="236"/>
      <c r="F6" s="236"/>
      <c r="G6" s="236"/>
      <c r="H6" s="236"/>
      <c r="I6" s="236"/>
      <c r="J6" s="236"/>
      <c r="K6" s="236"/>
      <c r="L6" s="236"/>
      <c r="M6" s="236"/>
      <c r="N6" s="236"/>
      <c r="O6" s="236"/>
    </row>
    <row r="7" spans="1:48" ht="17.25" customHeight="1">
      <c r="A7" s="112"/>
      <c r="B7" s="236" t="s">
        <v>40</v>
      </c>
      <c r="C7" s="236"/>
      <c r="D7" s="236"/>
      <c r="E7" s="236"/>
      <c r="F7" s="236"/>
      <c r="G7" s="236"/>
      <c r="H7" s="236"/>
      <c r="I7" s="236"/>
      <c r="J7" s="236"/>
      <c r="K7" s="236"/>
      <c r="L7" s="236"/>
      <c r="M7" s="236"/>
      <c r="N7" s="236"/>
      <c r="O7" s="236"/>
    </row>
    <row r="8" spans="1:48" ht="17.25" customHeight="1">
      <c r="A8" s="112"/>
      <c r="B8" s="310"/>
      <c r="C8" s="310"/>
      <c r="D8" s="310"/>
      <c r="E8" s="310"/>
      <c r="F8" s="310"/>
      <c r="G8" s="310"/>
      <c r="H8" s="310"/>
      <c r="I8" s="310"/>
      <c r="J8" s="310"/>
      <c r="K8" s="310"/>
      <c r="L8" s="310"/>
      <c r="M8" s="310"/>
      <c r="N8" s="311"/>
      <c r="O8" s="311"/>
    </row>
    <row r="9" spans="1:48" ht="17.25" customHeight="1">
      <c r="B9" s="237" t="s">
        <v>0</v>
      </c>
      <c r="C9" s="238"/>
      <c r="D9" s="238"/>
      <c r="E9" s="238"/>
      <c r="F9" s="238"/>
      <c r="G9" s="238"/>
      <c r="H9" s="201"/>
      <c r="I9" s="201"/>
      <c r="J9" s="201"/>
      <c r="K9" s="201"/>
      <c r="L9" s="201"/>
      <c r="M9" s="201"/>
      <c r="N9" s="312" t="s">
        <v>215</v>
      </c>
      <c r="O9" s="312"/>
      <c r="P9" s="312"/>
      <c r="Q9" s="312"/>
      <c r="R9" s="312"/>
      <c r="S9" s="312"/>
      <c r="T9" s="312"/>
      <c r="U9" s="312"/>
      <c r="V9" s="312"/>
      <c r="W9" s="312"/>
      <c r="X9" s="312"/>
      <c r="Y9" s="312"/>
      <c r="Z9" s="312"/>
      <c r="AA9" s="312"/>
      <c r="AB9" s="312"/>
      <c r="AC9" s="312"/>
      <c r="AD9" s="201"/>
      <c r="AE9" s="201"/>
      <c r="AF9" s="201"/>
      <c r="AG9" s="201"/>
      <c r="AH9" s="201"/>
      <c r="AI9" s="201"/>
      <c r="AJ9" s="201"/>
      <c r="AK9" s="201"/>
      <c r="AL9" s="201"/>
      <c r="AM9" s="201"/>
      <c r="AN9" s="201"/>
      <c r="AO9" s="201"/>
      <c r="AP9" s="201"/>
      <c r="AQ9" s="201"/>
      <c r="AR9" s="201"/>
      <c r="AS9" s="201"/>
    </row>
    <row r="10" spans="1:48" ht="17.25" customHeight="1">
      <c r="B10" s="238"/>
      <c r="C10" s="238"/>
      <c r="D10" s="238"/>
      <c r="E10" s="238"/>
      <c r="F10" s="238"/>
      <c r="G10" s="238"/>
      <c r="H10" s="201"/>
      <c r="I10" s="201"/>
      <c r="J10" s="201"/>
      <c r="K10" s="201"/>
      <c r="L10" s="201"/>
      <c r="M10" s="201"/>
      <c r="N10" s="312"/>
      <c r="O10" s="312"/>
      <c r="P10" s="312"/>
      <c r="Q10" s="312"/>
      <c r="R10" s="312"/>
      <c r="S10" s="312"/>
      <c r="T10" s="312"/>
      <c r="U10" s="312"/>
      <c r="V10" s="312"/>
      <c r="W10" s="312"/>
      <c r="X10" s="312"/>
      <c r="Y10" s="312"/>
      <c r="Z10" s="312"/>
      <c r="AA10" s="312"/>
      <c r="AB10" s="312"/>
      <c r="AC10" s="312"/>
      <c r="AD10" s="201"/>
      <c r="AE10" s="201"/>
      <c r="AF10" s="201"/>
      <c r="AG10" s="201"/>
      <c r="AH10" s="201"/>
      <c r="AI10" s="201"/>
      <c r="AJ10" s="201"/>
      <c r="AK10" s="201"/>
      <c r="AL10" s="201"/>
      <c r="AM10" s="201"/>
      <c r="AN10" s="201"/>
      <c r="AO10" s="201"/>
      <c r="AP10" s="201"/>
      <c r="AQ10" s="201"/>
      <c r="AR10" s="201"/>
      <c r="AS10" s="201"/>
    </row>
    <row r="11" spans="1:48" ht="17.25" customHeight="1">
      <c r="B11" s="238" t="s">
        <v>41</v>
      </c>
      <c r="C11" s="238"/>
      <c r="D11" s="238"/>
      <c r="E11" s="238"/>
      <c r="F11" s="238"/>
      <c r="G11" s="238"/>
      <c r="H11" s="201"/>
      <c r="I11" s="201"/>
      <c r="J11" s="201"/>
      <c r="K11" s="201"/>
      <c r="L11" s="201"/>
      <c r="M11" s="201"/>
      <c r="N11" s="312" t="s">
        <v>216</v>
      </c>
      <c r="O11" s="312"/>
      <c r="P11" s="312"/>
      <c r="Q11" s="312"/>
      <c r="R11" s="312"/>
      <c r="S11" s="312"/>
      <c r="T11" s="312"/>
      <c r="U11" s="312"/>
      <c r="V11" s="312"/>
      <c r="W11" s="312"/>
      <c r="X11" s="312"/>
      <c r="Y11" s="312"/>
      <c r="Z11" s="312"/>
      <c r="AA11" s="312"/>
      <c r="AB11" s="312"/>
      <c r="AC11" s="312"/>
      <c r="AD11" s="201"/>
      <c r="AE11" s="201"/>
      <c r="AF11" s="201"/>
      <c r="AG11" s="201"/>
      <c r="AH11" s="201"/>
      <c r="AI11" s="201"/>
      <c r="AJ11" s="201"/>
      <c r="AK11" s="201"/>
      <c r="AL11" s="201"/>
      <c r="AM11" s="201"/>
      <c r="AN11" s="201"/>
      <c r="AO11" s="201"/>
      <c r="AP11" s="201"/>
      <c r="AQ11" s="201"/>
      <c r="AR11" s="201"/>
      <c r="AS11" s="201"/>
    </row>
    <row r="12" spans="1:48" ht="17.25" customHeight="1">
      <c r="B12" s="238"/>
      <c r="C12" s="238"/>
      <c r="D12" s="238"/>
      <c r="E12" s="238"/>
      <c r="F12" s="238"/>
      <c r="G12" s="238"/>
      <c r="H12" s="201"/>
      <c r="I12" s="201"/>
      <c r="J12" s="201"/>
      <c r="K12" s="201"/>
      <c r="L12" s="201"/>
      <c r="M12" s="201"/>
      <c r="N12" s="312"/>
      <c r="O12" s="312"/>
      <c r="P12" s="312"/>
      <c r="Q12" s="312"/>
      <c r="R12" s="312"/>
      <c r="S12" s="312"/>
      <c r="T12" s="312"/>
      <c r="U12" s="312"/>
      <c r="V12" s="312"/>
      <c r="W12" s="312"/>
      <c r="X12" s="312"/>
      <c r="Y12" s="312"/>
      <c r="Z12" s="312"/>
      <c r="AA12" s="312"/>
      <c r="AB12" s="312"/>
      <c r="AC12" s="312"/>
      <c r="AD12" s="201"/>
      <c r="AE12" s="201"/>
      <c r="AF12" s="201"/>
      <c r="AG12" s="201"/>
      <c r="AH12" s="201"/>
      <c r="AI12" s="201"/>
      <c r="AJ12" s="201"/>
      <c r="AK12" s="201"/>
      <c r="AL12" s="201"/>
      <c r="AM12" s="201"/>
      <c r="AN12" s="201"/>
      <c r="AO12" s="201"/>
      <c r="AP12" s="201"/>
      <c r="AQ12" s="201"/>
      <c r="AR12" s="201"/>
      <c r="AS12" s="201"/>
    </row>
    <row r="13" spans="1:48" ht="17.25" customHeight="1">
      <c r="B13" s="238" t="s">
        <v>42</v>
      </c>
      <c r="C13" s="238"/>
      <c r="D13" s="238"/>
      <c r="E13" s="238"/>
      <c r="F13" s="238"/>
      <c r="G13" s="238"/>
      <c r="H13" s="202"/>
      <c r="I13" s="202"/>
      <c r="J13" s="202"/>
      <c r="K13" s="202"/>
      <c r="L13" s="202"/>
      <c r="M13" s="202"/>
      <c r="N13" s="313">
        <v>1</v>
      </c>
      <c r="O13" s="314"/>
      <c r="P13" s="314"/>
      <c r="Q13" s="314"/>
      <c r="R13" s="314"/>
      <c r="S13" s="315"/>
      <c r="T13" s="315"/>
      <c r="U13" s="315"/>
      <c r="V13" s="315"/>
      <c r="W13" s="315"/>
      <c r="X13" s="316"/>
      <c r="Y13" s="237" t="s">
        <v>199</v>
      </c>
      <c r="Z13" s="238"/>
      <c r="AA13" s="238"/>
      <c r="AB13" s="238"/>
      <c r="AC13" s="238"/>
      <c r="AD13" s="238"/>
      <c r="AE13" s="238"/>
      <c r="AF13" s="238"/>
      <c r="AG13" s="238"/>
      <c r="AH13" s="238"/>
      <c r="AI13" s="255">
        <v>85</v>
      </c>
      <c r="AJ13" s="321"/>
      <c r="AK13" s="321"/>
      <c r="AL13" s="321"/>
      <c r="AM13" s="321"/>
      <c r="AN13" s="321"/>
      <c r="AO13" s="321"/>
      <c r="AP13" s="321"/>
      <c r="AQ13" s="321"/>
      <c r="AR13" s="321"/>
      <c r="AS13" s="322"/>
    </row>
    <row r="14" spans="1:48" ht="17.25" customHeight="1">
      <c r="B14" s="238"/>
      <c r="C14" s="238"/>
      <c r="D14" s="238"/>
      <c r="E14" s="238"/>
      <c r="F14" s="238"/>
      <c r="G14" s="238"/>
      <c r="H14" s="202"/>
      <c r="I14" s="202"/>
      <c r="J14" s="202"/>
      <c r="K14" s="202"/>
      <c r="L14" s="202"/>
      <c r="M14" s="202"/>
      <c r="N14" s="317"/>
      <c r="O14" s="318"/>
      <c r="P14" s="318"/>
      <c r="Q14" s="318"/>
      <c r="R14" s="318"/>
      <c r="S14" s="319"/>
      <c r="T14" s="319"/>
      <c r="U14" s="319"/>
      <c r="V14" s="319"/>
      <c r="W14" s="319"/>
      <c r="X14" s="320"/>
      <c r="Y14" s="238"/>
      <c r="Z14" s="238"/>
      <c r="AA14" s="238"/>
      <c r="AB14" s="238"/>
      <c r="AC14" s="238"/>
      <c r="AD14" s="238"/>
      <c r="AE14" s="238"/>
      <c r="AF14" s="238"/>
      <c r="AG14" s="238"/>
      <c r="AH14" s="238"/>
      <c r="AI14" s="323"/>
      <c r="AJ14" s="324"/>
      <c r="AK14" s="324"/>
      <c r="AL14" s="324"/>
      <c r="AM14" s="324"/>
      <c r="AN14" s="324"/>
      <c r="AO14" s="324"/>
      <c r="AP14" s="324"/>
      <c r="AQ14" s="324"/>
      <c r="AR14" s="324"/>
      <c r="AS14" s="325"/>
    </row>
    <row r="16" spans="1:48" ht="17.25" customHeight="1">
      <c r="B16" s="272" t="s">
        <v>13</v>
      </c>
      <c r="C16" s="273"/>
      <c r="D16" s="273"/>
      <c r="E16" s="273"/>
      <c r="F16" s="273"/>
      <c r="G16" s="273"/>
      <c r="H16" s="273"/>
      <c r="I16" s="273"/>
      <c r="J16" s="273"/>
      <c r="K16" s="273"/>
      <c r="L16" s="273"/>
      <c r="M16" s="273"/>
      <c r="N16" s="273"/>
      <c r="O16" s="273"/>
    </row>
    <row r="17" spans="2:50" ht="17.25" customHeight="1">
      <c r="B17" s="273"/>
      <c r="C17" s="273"/>
      <c r="D17" s="273"/>
      <c r="E17" s="273"/>
      <c r="F17" s="273"/>
      <c r="G17" s="273"/>
      <c r="H17" s="273"/>
      <c r="I17" s="273"/>
      <c r="J17" s="273"/>
      <c r="K17" s="273"/>
      <c r="L17" s="273"/>
      <c r="M17" s="273"/>
      <c r="N17" s="273"/>
      <c r="O17" s="273"/>
    </row>
    <row r="18" spans="2:50" ht="17.25" customHeight="1">
      <c r="B18" s="12" t="s">
        <v>102</v>
      </c>
      <c r="C18" s="12"/>
      <c r="D18" s="12"/>
      <c r="E18" s="12"/>
      <c r="F18" s="12"/>
      <c r="G18" s="12"/>
      <c r="H18" s="12"/>
      <c r="I18" s="12"/>
      <c r="J18" s="12"/>
      <c r="K18" s="12"/>
      <c r="L18" s="12"/>
      <c r="M18" s="12"/>
      <c r="N18" s="12"/>
    </row>
    <row r="19" spans="2:50" ht="17.25" customHeight="1">
      <c r="B19" s="291">
        <v>1111</v>
      </c>
      <c r="C19" s="292"/>
      <c r="D19" s="292"/>
      <c r="E19" s="292"/>
      <c r="F19" s="292"/>
      <c r="G19" s="272" t="s">
        <v>14</v>
      </c>
      <c r="H19" s="273"/>
      <c r="I19" s="293"/>
      <c r="J19" s="240"/>
      <c r="K19" s="240"/>
      <c r="L19" s="240"/>
      <c r="M19" s="294">
        <f>N13</f>
        <v>1</v>
      </c>
      <c r="N19" s="292"/>
      <c r="O19" s="292"/>
      <c r="P19" s="201"/>
      <c r="Q19" s="201"/>
      <c r="R19" s="272" t="s">
        <v>200</v>
      </c>
      <c r="S19" s="240"/>
      <c r="T19" s="240"/>
      <c r="U19" s="240"/>
      <c r="V19" s="272">
        <v>1.85</v>
      </c>
      <c r="W19" s="240"/>
      <c r="X19" s="240"/>
      <c r="Y19" s="275" t="s">
        <v>15</v>
      </c>
      <c r="Z19" s="291">
        <f>AI13/100</f>
        <v>0.85</v>
      </c>
      <c r="AA19" s="292"/>
      <c r="AB19" s="292"/>
      <c r="AC19" s="295" t="s">
        <v>16</v>
      </c>
      <c r="AD19" s="236"/>
      <c r="AE19" s="280">
        <f>B19*M19*(V19-Z19)</f>
        <v>1111</v>
      </c>
      <c r="AF19" s="273"/>
      <c r="AG19" s="273"/>
      <c r="AH19" s="273"/>
      <c r="AI19" s="273"/>
      <c r="AJ19" s="273"/>
      <c r="AK19" s="240"/>
      <c r="AL19" s="240"/>
      <c r="AM19" s="272" t="s">
        <v>17</v>
      </c>
      <c r="AN19" s="273"/>
      <c r="AR19" s="12"/>
      <c r="AV19" s="12"/>
    </row>
    <row r="20" spans="2:50" ht="17.25" customHeight="1">
      <c r="B20" s="292"/>
      <c r="C20" s="292"/>
      <c r="D20" s="292"/>
      <c r="E20" s="292"/>
      <c r="F20" s="292"/>
      <c r="G20" s="273"/>
      <c r="H20" s="273"/>
      <c r="I20" s="293"/>
      <c r="J20" s="240"/>
      <c r="K20" s="240"/>
      <c r="L20" s="240"/>
      <c r="M20" s="292"/>
      <c r="N20" s="292"/>
      <c r="O20" s="292"/>
      <c r="P20" s="201"/>
      <c r="Q20" s="201"/>
      <c r="R20" s="240"/>
      <c r="S20" s="240"/>
      <c r="T20" s="240"/>
      <c r="U20" s="240"/>
      <c r="V20" s="240"/>
      <c r="W20" s="240"/>
      <c r="X20" s="240"/>
      <c r="Y20" s="240"/>
      <c r="Z20" s="292"/>
      <c r="AA20" s="292"/>
      <c r="AB20" s="292"/>
      <c r="AC20" s="296"/>
      <c r="AD20" s="236"/>
      <c r="AE20" s="273"/>
      <c r="AF20" s="273"/>
      <c r="AG20" s="273"/>
      <c r="AH20" s="273"/>
      <c r="AI20" s="273"/>
      <c r="AJ20" s="273"/>
      <c r="AK20" s="240"/>
      <c r="AL20" s="240"/>
      <c r="AM20" s="273"/>
      <c r="AN20" s="273"/>
      <c r="AO20" s="113"/>
      <c r="AP20" s="110"/>
      <c r="AQ20" s="110"/>
      <c r="AR20" s="12"/>
      <c r="AS20" s="108"/>
      <c r="AT20" s="109"/>
      <c r="AU20" s="109"/>
      <c r="AV20" s="12"/>
    </row>
    <row r="21" spans="2:50" ht="17.25" customHeight="1">
      <c r="B21" s="291">
        <f>B19</f>
        <v>1111</v>
      </c>
      <c r="C21" s="292"/>
      <c r="D21" s="292"/>
      <c r="E21" s="292"/>
      <c r="F21" s="292"/>
      <c r="G21" s="272" t="s">
        <v>14</v>
      </c>
      <c r="H21" s="273"/>
      <c r="I21" s="293"/>
      <c r="J21" s="240"/>
      <c r="K21" s="240"/>
      <c r="L21" s="240"/>
      <c r="M21" s="294">
        <f>N13</f>
        <v>1</v>
      </c>
      <c r="N21" s="292"/>
      <c r="O21" s="292"/>
      <c r="P21" s="201"/>
      <c r="Q21" s="201"/>
      <c r="R21" s="272" t="s">
        <v>201</v>
      </c>
      <c r="S21" s="240"/>
      <c r="T21" s="240"/>
      <c r="U21" s="240"/>
      <c r="V21" s="240"/>
      <c r="W21" s="240"/>
      <c r="X21" s="240"/>
      <c r="Y21" s="275"/>
      <c r="Z21" s="276"/>
      <c r="AA21" s="277"/>
      <c r="AB21" s="277"/>
      <c r="AC21" s="278" t="s">
        <v>202</v>
      </c>
      <c r="AD21" s="236"/>
      <c r="AE21" s="280">
        <f>B21*M21*1/2</f>
        <v>555.5</v>
      </c>
      <c r="AF21" s="273"/>
      <c r="AG21" s="273"/>
      <c r="AH21" s="273"/>
      <c r="AI21" s="273"/>
      <c r="AJ21" s="273"/>
      <c r="AK21" s="240"/>
      <c r="AL21" s="240"/>
      <c r="AM21" s="272" t="s">
        <v>17</v>
      </c>
      <c r="AN21" s="273"/>
      <c r="AO21" s="274" t="s">
        <v>69</v>
      </c>
      <c r="AP21" s="240"/>
      <c r="AQ21" s="240"/>
      <c r="AR21" s="240"/>
      <c r="AS21" s="240"/>
      <c r="AT21" s="240"/>
      <c r="AU21" s="240"/>
      <c r="AV21" s="12"/>
      <c r="AX21" s="4" t="s">
        <v>101</v>
      </c>
    </row>
    <row r="22" spans="2:50" ht="17.25" customHeight="1">
      <c r="B22" s="292"/>
      <c r="C22" s="292"/>
      <c r="D22" s="292"/>
      <c r="E22" s="292"/>
      <c r="F22" s="292"/>
      <c r="G22" s="273"/>
      <c r="H22" s="273"/>
      <c r="I22" s="293"/>
      <c r="J22" s="240"/>
      <c r="K22" s="240"/>
      <c r="L22" s="240"/>
      <c r="M22" s="292"/>
      <c r="N22" s="292"/>
      <c r="O22" s="292"/>
      <c r="P22" s="201"/>
      <c r="Q22" s="201"/>
      <c r="R22" s="240"/>
      <c r="S22" s="240"/>
      <c r="T22" s="240"/>
      <c r="U22" s="240"/>
      <c r="V22" s="240"/>
      <c r="W22" s="240"/>
      <c r="X22" s="240"/>
      <c r="Y22" s="240"/>
      <c r="Z22" s="277"/>
      <c r="AA22" s="277"/>
      <c r="AB22" s="277"/>
      <c r="AC22" s="279"/>
      <c r="AD22" s="236"/>
      <c r="AE22" s="273"/>
      <c r="AF22" s="273"/>
      <c r="AG22" s="273"/>
      <c r="AH22" s="273"/>
      <c r="AI22" s="273"/>
      <c r="AJ22" s="273"/>
      <c r="AK22" s="240"/>
      <c r="AL22" s="240"/>
      <c r="AM22" s="273"/>
      <c r="AN22" s="273"/>
      <c r="AO22" s="240"/>
      <c r="AP22" s="240"/>
      <c r="AQ22" s="240"/>
      <c r="AR22" s="240"/>
      <c r="AS22" s="240"/>
      <c r="AT22" s="240"/>
      <c r="AU22" s="240"/>
      <c r="AV22" s="12"/>
    </row>
    <row r="23" spans="2:50" ht="17.25" customHeight="1">
      <c r="B23" s="12" t="s">
        <v>103</v>
      </c>
      <c r="C23" s="12"/>
      <c r="D23" s="12"/>
      <c r="E23" s="12"/>
      <c r="F23" s="12"/>
      <c r="G23" s="12"/>
      <c r="H23" s="12"/>
      <c r="I23" s="12"/>
      <c r="J23" s="12"/>
      <c r="K23" s="12"/>
      <c r="L23" s="12"/>
      <c r="M23" s="12"/>
      <c r="N23" s="12"/>
      <c r="O23" s="12"/>
      <c r="P23" s="12"/>
      <c r="Q23" s="12"/>
      <c r="R23" s="12"/>
      <c r="S23" s="12"/>
      <c r="T23" s="12"/>
      <c r="U23" s="12"/>
      <c r="V23" s="12"/>
      <c r="AC23" s="109"/>
      <c r="AD23" s="109"/>
      <c r="AE23" s="109"/>
    </row>
    <row r="24" spans="2:50" ht="17.25" customHeight="1">
      <c r="B24" s="291">
        <v>1169.54</v>
      </c>
      <c r="C24" s="292"/>
      <c r="D24" s="292"/>
      <c r="E24" s="292"/>
      <c r="F24" s="292"/>
      <c r="G24" s="272" t="s">
        <v>14</v>
      </c>
      <c r="H24" s="273"/>
      <c r="I24" s="293"/>
      <c r="J24" s="240"/>
      <c r="K24" s="240"/>
      <c r="L24" s="240"/>
      <c r="M24" s="294">
        <f>N13</f>
        <v>1</v>
      </c>
      <c r="N24" s="292"/>
      <c r="O24" s="292"/>
      <c r="P24" s="201"/>
      <c r="Q24" s="201"/>
      <c r="R24" s="272" t="s">
        <v>200</v>
      </c>
      <c r="S24" s="240"/>
      <c r="T24" s="240"/>
      <c r="U24" s="240"/>
      <c r="V24" s="272">
        <v>1.85</v>
      </c>
      <c r="W24" s="240"/>
      <c r="X24" s="240"/>
      <c r="Y24" s="275" t="s">
        <v>15</v>
      </c>
      <c r="Z24" s="291">
        <f>AI13/100</f>
        <v>0.85</v>
      </c>
      <c r="AA24" s="292"/>
      <c r="AB24" s="292"/>
      <c r="AC24" s="295" t="s">
        <v>16</v>
      </c>
      <c r="AD24" s="236"/>
      <c r="AE24" s="280">
        <f>B24*M24*(V24-Z24)</f>
        <v>1169.54</v>
      </c>
      <c r="AF24" s="273"/>
      <c r="AG24" s="273"/>
      <c r="AH24" s="273"/>
      <c r="AI24" s="273"/>
      <c r="AJ24" s="273"/>
      <c r="AK24" s="240"/>
      <c r="AL24" s="240"/>
      <c r="AM24" s="272" t="s">
        <v>17</v>
      </c>
      <c r="AN24" s="273"/>
      <c r="AR24" s="12"/>
      <c r="AV24" s="12"/>
    </row>
    <row r="25" spans="2:50" ht="17.25" customHeight="1">
      <c r="B25" s="292"/>
      <c r="C25" s="292"/>
      <c r="D25" s="292"/>
      <c r="E25" s="292"/>
      <c r="F25" s="292"/>
      <c r="G25" s="273"/>
      <c r="H25" s="273"/>
      <c r="I25" s="293"/>
      <c r="J25" s="240"/>
      <c r="K25" s="240"/>
      <c r="L25" s="240"/>
      <c r="M25" s="292"/>
      <c r="N25" s="292"/>
      <c r="O25" s="292"/>
      <c r="P25" s="201"/>
      <c r="Q25" s="201"/>
      <c r="R25" s="240"/>
      <c r="S25" s="240"/>
      <c r="T25" s="240"/>
      <c r="U25" s="240"/>
      <c r="V25" s="240"/>
      <c r="W25" s="240"/>
      <c r="X25" s="240"/>
      <c r="Y25" s="240"/>
      <c r="Z25" s="292"/>
      <c r="AA25" s="292"/>
      <c r="AB25" s="292"/>
      <c r="AC25" s="296"/>
      <c r="AD25" s="236"/>
      <c r="AE25" s="273"/>
      <c r="AF25" s="273"/>
      <c r="AG25" s="273"/>
      <c r="AH25" s="273"/>
      <c r="AI25" s="273"/>
      <c r="AJ25" s="273"/>
      <c r="AK25" s="240"/>
      <c r="AL25" s="240"/>
      <c r="AM25" s="273"/>
      <c r="AN25" s="273"/>
      <c r="AO25" s="113"/>
      <c r="AP25" s="110"/>
      <c r="AQ25" s="110"/>
      <c r="AR25" s="12"/>
      <c r="AS25" s="108"/>
      <c r="AT25" s="109"/>
      <c r="AU25" s="109"/>
      <c r="AV25" s="12"/>
    </row>
    <row r="26" spans="2:50" ht="17.25" customHeight="1">
      <c r="B26" s="291">
        <f>B24</f>
        <v>1169.54</v>
      </c>
      <c r="C26" s="292"/>
      <c r="D26" s="292"/>
      <c r="E26" s="292"/>
      <c r="F26" s="292"/>
      <c r="G26" s="272" t="s">
        <v>14</v>
      </c>
      <c r="H26" s="273"/>
      <c r="I26" s="293"/>
      <c r="J26" s="240"/>
      <c r="K26" s="240"/>
      <c r="L26" s="240"/>
      <c r="M26" s="294">
        <f>N13</f>
        <v>1</v>
      </c>
      <c r="N26" s="292"/>
      <c r="O26" s="292"/>
      <c r="P26" s="201"/>
      <c r="Q26" s="201"/>
      <c r="R26" s="272" t="s">
        <v>201</v>
      </c>
      <c r="S26" s="240"/>
      <c r="T26" s="240"/>
      <c r="U26" s="240"/>
      <c r="V26" s="240"/>
      <c r="W26" s="240"/>
      <c r="X26" s="240"/>
      <c r="Y26" s="275"/>
      <c r="Z26" s="276"/>
      <c r="AA26" s="277"/>
      <c r="AB26" s="277"/>
      <c r="AC26" s="278" t="s">
        <v>202</v>
      </c>
      <c r="AD26" s="236"/>
      <c r="AE26" s="280">
        <f>B26*M26*1/2</f>
        <v>584.77</v>
      </c>
      <c r="AF26" s="273"/>
      <c r="AG26" s="273"/>
      <c r="AH26" s="273"/>
      <c r="AI26" s="273"/>
      <c r="AJ26" s="273"/>
      <c r="AK26" s="240"/>
      <c r="AL26" s="240"/>
      <c r="AM26" s="272" t="s">
        <v>17</v>
      </c>
      <c r="AN26" s="273"/>
      <c r="AO26" s="274" t="s">
        <v>69</v>
      </c>
      <c r="AP26" s="240"/>
      <c r="AQ26" s="240"/>
      <c r="AR26" s="240"/>
      <c r="AS26" s="240"/>
      <c r="AT26" s="240"/>
      <c r="AU26" s="240"/>
      <c r="AV26" s="12"/>
    </row>
    <row r="27" spans="2:50" ht="17.25" customHeight="1">
      <c r="B27" s="292"/>
      <c r="C27" s="292"/>
      <c r="D27" s="292"/>
      <c r="E27" s="292"/>
      <c r="F27" s="292"/>
      <c r="G27" s="273"/>
      <c r="H27" s="273"/>
      <c r="I27" s="293"/>
      <c r="J27" s="240"/>
      <c r="K27" s="240"/>
      <c r="L27" s="240"/>
      <c r="M27" s="292"/>
      <c r="N27" s="292"/>
      <c r="O27" s="292"/>
      <c r="P27" s="201"/>
      <c r="Q27" s="201"/>
      <c r="R27" s="240"/>
      <c r="S27" s="240"/>
      <c r="T27" s="240"/>
      <c r="U27" s="240"/>
      <c r="V27" s="240"/>
      <c r="W27" s="240"/>
      <c r="X27" s="240"/>
      <c r="Y27" s="240"/>
      <c r="Z27" s="277"/>
      <c r="AA27" s="277"/>
      <c r="AB27" s="277"/>
      <c r="AC27" s="279"/>
      <c r="AD27" s="236"/>
      <c r="AE27" s="273"/>
      <c r="AF27" s="273"/>
      <c r="AG27" s="273"/>
      <c r="AH27" s="273"/>
      <c r="AI27" s="273"/>
      <c r="AJ27" s="273"/>
      <c r="AK27" s="240"/>
      <c r="AL27" s="240"/>
      <c r="AM27" s="273"/>
      <c r="AN27" s="273"/>
      <c r="AO27" s="240"/>
      <c r="AP27" s="240"/>
      <c r="AQ27" s="240"/>
      <c r="AR27" s="240"/>
      <c r="AS27" s="240"/>
      <c r="AT27" s="240"/>
      <c r="AU27" s="240"/>
      <c r="AV27" s="12"/>
    </row>
    <row r="28" spans="2:50" ht="17.25" customHeight="1">
      <c r="B28" s="12" t="s">
        <v>104</v>
      </c>
      <c r="C28" s="12"/>
      <c r="D28" s="12"/>
      <c r="E28" s="12"/>
      <c r="F28" s="12"/>
      <c r="G28" s="12"/>
      <c r="H28" s="12"/>
      <c r="I28" s="12"/>
      <c r="J28" s="12"/>
      <c r="K28" s="12"/>
      <c r="L28" s="12"/>
      <c r="M28" s="12"/>
      <c r="N28" s="12"/>
      <c r="O28" s="12"/>
      <c r="P28" s="12"/>
      <c r="Q28" s="12"/>
      <c r="R28" s="12"/>
      <c r="S28" s="12"/>
      <c r="T28" s="12"/>
      <c r="U28" s="12"/>
      <c r="V28" s="12"/>
      <c r="AC28" s="109"/>
      <c r="AD28" s="109"/>
      <c r="AE28" s="109"/>
    </row>
    <row r="29" spans="2:50" ht="17.25" customHeight="1">
      <c r="B29" s="291">
        <v>1136.3699999999999</v>
      </c>
      <c r="C29" s="292"/>
      <c r="D29" s="292"/>
      <c r="E29" s="292"/>
      <c r="F29" s="292"/>
      <c r="G29" s="272" t="s">
        <v>14</v>
      </c>
      <c r="H29" s="273"/>
      <c r="I29" s="293"/>
      <c r="J29" s="240"/>
      <c r="K29" s="240"/>
      <c r="L29" s="240"/>
      <c r="M29" s="294">
        <f>N13</f>
        <v>1</v>
      </c>
      <c r="N29" s="292"/>
      <c r="O29" s="292"/>
      <c r="P29" s="201"/>
      <c r="Q29" s="201"/>
      <c r="R29" s="272" t="s">
        <v>203</v>
      </c>
      <c r="S29" s="240"/>
      <c r="T29" s="240"/>
      <c r="U29" s="240"/>
      <c r="V29" s="272"/>
      <c r="W29" s="240"/>
      <c r="X29" s="240"/>
      <c r="Y29" s="275"/>
      <c r="Z29" s="276"/>
      <c r="AA29" s="277"/>
      <c r="AB29" s="277"/>
      <c r="AC29" s="278" t="s">
        <v>202</v>
      </c>
      <c r="AD29" s="236"/>
      <c r="AE29" s="280">
        <f>B29*M29</f>
        <v>1136.3699999999999</v>
      </c>
      <c r="AF29" s="273"/>
      <c r="AG29" s="273"/>
      <c r="AH29" s="273"/>
      <c r="AI29" s="273"/>
      <c r="AJ29" s="273"/>
      <c r="AK29" s="240"/>
      <c r="AL29" s="240"/>
      <c r="AM29" s="272" t="s">
        <v>17</v>
      </c>
      <c r="AN29" s="273"/>
      <c r="AR29" s="12"/>
    </row>
    <row r="30" spans="2:50" ht="17.25" customHeight="1">
      <c r="B30" s="292"/>
      <c r="C30" s="292"/>
      <c r="D30" s="292"/>
      <c r="E30" s="292"/>
      <c r="F30" s="292"/>
      <c r="G30" s="273"/>
      <c r="H30" s="273"/>
      <c r="I30" s="293"/>
      <c r="J30" s="240"/>
      <c r="K30" s="240"/>
      <c r="L30" s="240"/>
      <c r="M30" s="292"/>
      <c r="N30" s="292"/>
      <c r="O30" s="292"/>
      <c r="P30" s="201"/>
      <c r="Q30" s="201"/>
      <c r="R30" s="240"/>
      <c r="S30" s="240"/>
      <c r="T30" s="240"/>
      <c r="U30" s="240"/>
      <c r="V30" s="240"/>
      <c r="W30" s="240"/>
      <c r="X30" s="240"/>
      <c r="Y30" s="240"/>
      <c r="Z30" s="277"/>
      <c r="AA30" s="277"/>
      <c r="AB30" s="277"/>
      <c r="AC30" s="279"/>
      <c r="AD30" s="236"/>
      <c r="AE30" s="273"/>
      <c r="AF30" s="273"/>
      <c r="AG30" s="273"/>
      <c r="AH30" s="273"/>
      <c r="AI30" s="273"/>
      <c r="AJ30" s="273"/>
      <c r="AK30" s="240"/>
      <c r="AL30" s="240"/>
      <c r="AM30" s="273"/>
      <c r="AN30" s="273"/>
      <c r="AO30" s="113"/>
      <c r="AP30" s="110"/>
      <c r="AQ30" s="110"/>
      <c r="AR30" s="12"/>
      <c r="AS30" s="108"/>
      <c r="AT30" s="109"/>
      <c r="AU30" s="109"/>
      <c r="AV30" s="12"/>
    </row>
    <row r="31" spans="2:50" ht="17.25" customHeight="1">
      <c r="B31" s="291">
        <f>B29</f>
        <v>1136.3699999999999</v>
      </c>
      <c r="C31" s="292"/>
      <c r="D31" s="292"/>
      <c r="E31" s="292"/>
      <c r="F31" s="292"/>
      <c r="G31" s="272" t="s">
        <v>14</v>
      </c>
      <c r="H31" s="273"/>
      <c r="I31" s="293"/>
      <c r="J31" s="240"/>
      <c r="K31" s="240"/>
      <c r="L31" s="240"/>
      <c r="M31" s="294">
        <f>N13</f>
        <v>1</v>
      </c>
      <c r="N31" s="292"/>
      <c r="O31" s="292"/>
      <c r="P31" s="201"/>
      <c r="Q31" s="201"/>
      <c r="R31" s="272" t="s">
        <v>201</v>
      </c>
      <c r="S31" s="240"/>
      <c r="T31" s="240"/>
      <c r="U31" s="240"/>
      <c r="V31" s="240"/>
      <c r="W31" s="240"/>
      <c r="X31" s="240"/>
      <c r="Y31" s="275"/>
      <c r="Z31" s="276"/>
      <c r="AA31" s="277"/>
      <c r="AB31" s="277"/>
      <c r="AC31" s="278" t="s">
        <v>202</v>
      </c>
      <c r="AD31" s="236"/>
      <c r="AE31" s="280">
        <f>B31*M31*1/2</f>
        <v>568.18499999999995</v>
      </c>
      <c r="AF31" s="273"/>
      <c r="AG31" s="273"/>
      <c r="AH31" s="273"/>
      <c r="AI31" s="273"/>
      <c r="AJ31" s="273"/>
      <c r="AK31" s="240"/>
      <c r="AL31" s="240"/>
      <c r="AM31" s="272" t="s">
        <v>17</v>
      </c>
      <c r="AN31" s="273"/>
      <c r="AO31" s="274" t="s">
        <v>69</v>
      </c>
      <c r="AP31" s="240"/>
      <c r="AQ31" s="240"/>
      <c r="AR31" s="240"/>
      <c r="AS31" s="240"/>
      <c r="AT31" s="240"/>
      <c r="AU31" s="240"/>
      <c r="AV31" s="12"/>
    </row>
    <row r="32" spans="2:50" ht="17.25" customHeight="1">
      <c r="B32" s="292"/>
      <c r="C32" s="292"/>
      <c r="D32" s="292"/>
      <c r="E32" s="292"/>
      <c r="F32" s="292"/>
      <c r="G32" s="273"/>
      <c r="H32" s="273"/>
      <c r="I32" s="293"/>
      <c r="J32" s="240"/>
      <c r="K32" s="240"/>
      <c r="L32" s="240"/>
      <c r="M32" s="292"/>
      <c r="N32" s="292"/>
      <c r="O32" s="292"/>
      <c r="P32" s="201"/>
      <c r="Q32" s="201"/>
      <c r="R32" s="240"/>
      <c r="S32" s="240"/>
      <c r="T32" s="240"/>
      <c r="U32" s="240"/>
      <c r="V32" s="240"/>
      <c r="W32" s="240"/>
      <c r="X32" s="240"/>
      <c r="Y32" s="240"/>
      <c r="Z32" s="277"/>
      <c r="AA32" s="277"/>
      <c r="AB32" s="277"/>
      <c r="AC32" s="279"/>
      <c r="AD32" s="236"/>
      <c r="AE32" s="273"/>
      <c r="AF32" s="273"/>
      <c r="AG32" s="273"/>
      <c r="AH32" s="273"/>
      <c r="AI32" s="273"/>
      <c r="AJ32" s="273"/>
      <c r="AK32" s="240"/>
      <c r="AL32" s="240"/>
      <c r="AM32" s="273"/>
      <c r="AN32" s="273"/>
      <c r="AO32" s="240"/>
      <c r="AP32" s="240"/>
      <c r="AQ32" s="240"/>
      <c r="AR32" s="240"/>
      <c r="AS32" s="240"/>
      <c r="AT32" s="240"/>
      <c r="AU32" s="240"/>
      <c r="AV32" s="12"/>
    </row>
    <row r="34" spans="1:87" ht="17.25" customHeight="1">
      <c r="A34" s="352" t="s">
        <v>1</v>
      </c>
      <c r="B34" s="352"/>
      <c r="C34" s="352"/>
      <c r="D34" s="352"/>
      <c r="E34" s="360"/>
      <c r="F34" s="360"/>
      <c r="G34" s="105"/>
      <c r="H34" s="106"/>
      <c r="I34" s="107"/>
      <c r="J34" s="352" t="s">
        <v>50</v>
      </c>
      <c r="K34" s="352"/>
      <c r="L34" s="352"/>
      <c r="M34" s="352" t="s">
        <v>52</v>
      </c>
      <c r="N34" s="352"/>
      <c r="O34" s="352"/>
      <c r="P34" s="352" t="s">
        <v>53</v>
      </c>
      <c r="Q34" s="352"/>
      <c r="R34" s="352"/>
      <c r="S34" s="352" t="s">
        <v>54</v>
      </c>
      <c r="T34" s="352"/>
      <c r="U34" s="352"/>
      <c r="V34" s="352" t="s">
        <v>55</v>
      </c>
      <c r="W34" s="352"/>
      <c r="X34" s="352"/>
      <c r="Y34" s="352" t="s">
        <v>56</v>
      </c>
      <c r="Z34" s="352"/>
      <c r="AA34" s="352"/>
      <c r="AB34" s="352" t="s">
        <v>118</v>
      </c>
      <c r="AC34" s="352"/>
      <c r="AD34" s="352"/>
      <c r="AE34" s="352" t="s">
        <v>119</v>
      </c>
      <c r="AF34" s="352"/>
      <c r="AG34" s="352"/>
      <c r="AH34" s="352" t="s">
        <v>120</v>
      </c>
      <c r="AI34" s="352"/>
      <c r="AJ34" s="352"/>
      <c r="AK34" s="352" t="s">
        <v>121</v>
      </c>
      <c r="AL34" s="352"/>
      <c r="AM34" s="352"/>
      <c r="AN34" s="352" t="s">
        <v>122</v>
      </c>
      <c r="AO34" s="352"/>
      <c r="AP34" s="352"/>
      <c r="AQ34" s="352" t="s">
        <v>123</v>
      </c>
      <c r="AR34" s="352"/>
      <c r="AS34" s="352"/>
      <c r="AT34" s="352" t="s">
        <v>12</v>
      </c>
      <c r="AU34" s="352"/>
      <c r="AV34" s="352"/>
    </row>
    <row r="35" spans="1:87" ht="17.25" customHeight="1">
      <c r="A35" s="352" t="s">
        <v>51</v>
      </c>
      <c r="B35" s="352"/>
      <c r="C35" s="352"/>
      <c r="D35" s="352"/>
      <c r="E35" s="360"/>
      <c r="F35" s="360"/>
      <c r="G35" s="352" t="s">
        <v>26</v>
      </c>
      <c r="H35" s="360"/>
      <c r="I35" s="360"/>
      <c r="J35" s="380"/>
      <c r="K35" s="381"/>
      <c r="L35" s="381"/>
      <c r="M35" s="380"/>
      <c r="N35" s="381"/>
      <c r="O35" s="381"/>
      <c r="P35" s="380"/>
      <c r="Q35" s="381"/>
      <c r="R35" s="381"/>
      <c r="S35" s="380"/>
      <c r="T35" s="381"/>
      <c r="U35" s="381"/>
      <c r="V35" s="380"/>
      <c r="W35" s="381"/>
      <c r="X35" s="381"/>
      <c r="Y35" s="402"/>
      <c r="Z35" s="381"/>
      <c r="AA35" s="381"/>
      <c r="AB35" s="402"/>
      <c r="AC35" s="381"/>
      <c r="AD35" s="381"/>
      <c r="AE35" s="402"/>
      <c r="AF35" s="381"/>
      <c r="AG35" s="381"/>
      <c r="AH35" s="402"/>
      <c r="AI35" s="381"/>
      <c r="AJ35" s="381"/>
      <c r="AK35" s="402"/>
      <c r="AL35" s="381"/>
      <c r="AM35" s="381"/>
      <c r="AN35" s="402"/>
      <c r="AO35" s="381"/>
      <c r="AP35" s="381"/>
      <c r="AQ35" s="402"/>
      <c r="AR35" s="381"/>
      <c r="AS35" s="381"/>
      <c r="AT35" s="412">
        <f>SUM(J35:AS35)</f>
        <v>0</v>
      </c>
      <c r="AU35" s="413"/>
      <c r="AV35" s="413"/>
    </row>
    <row r="36" spans="1:87" ht="17.25" customHeight="1">
      <c r="A36" s="298" t="s">
        <v>107</v>
      </c>
      <c r="B36" s="299"/>
      <c r="C36" s="299"/>
      <c r="D36" s="299"/>
      <c r="E36" s="300"/>
      <c r="F36" s="301"/>
      <c r="J36" s="375"/>
      <c r="K36" s="376"/>
      <c r="L36" s="377"/>
      <c r="M36" s="375"/>
      <c r="N36" s="376"/>
      <c r="O36" s="377"/>
      <c r="P36" s="375"/>
      <c r="Q36" s="376"/>
      <c r="R36" s="377"/>
      <c r="S36" s="375"/>
      <c r="T36" s="376"/>
      <c r="U36" s="377"/>
      <c r="V36" s="375"/>
      <c r="W36" s="376"/>
      <c r="X36" s="377"/>
      <c r="Y36" s="375"/>
      <c r="Z36" s="376"/>
      <c r="AA36" s="377"/>
      <c r="AB36" s="375"/>
      <c r="AC36" s="376"/>
      <c r="AD36" s="377"/>
      <c r="AE36" s="375"/>
      <c r="AF36" s="376"/>
      <c r="AG36" s="377"/>
      <c r="AH36" s="375"/>
      <c r="AI36" s="376"/>
      <c r="AJ36" s="377"/>
      <c r="AK36" s="375"/>
      <c r="AL36" s="376"/>
      <c r="AM36" s="377"/>
      <c r="AN36" s="375"/>
      <c r="AO36" s="376"/>
      <c r="AP36" s="377"/>
      <c r="AQ36" s="375"/>
      <c r="AR36" s="376"/>
      <c r="AS36" s="377"/>
      <c r="AT36" s="378" t="s">
        <v>68</v>
      </c>
      <c r="AU36" s="378"/>
      <c r="AV36" s="378"/>
    </row>
    <row r="37" spans="1:87" ht="17.25" customHeight="1">
      <c r="A37" s="298" t="s">
        <v>106</v>
      </c>
      <c r="B37" s="299"/>
      <c r="C37" s="299"/>
      <c r="D37" s="299"/>
      <c r="E37" s="300"/>
      <c r="F37" s="301"/>
      <c r="J37" s="305"/>
      <c r="K37" s="350"/>
      <c r="L37" s="351"/>
      <c r="M37" s="305"/>
      <c r="N37" s="350"/>
      <c r="O37" s="351"/>
      <c r="P37" s="305"/>
      <c r="Q37" s="350"/>
      <c r="R37" s="351"/>
      <c r="S37" s="305"/>
      <c r="T37" s="350"/>
      <c r="U37" s="351"/>
      <c r="V37" s="305"/>
      <c r="W37" s="350"/>
      <c r="X37" s="351"/>
      <c r="Y37" s="305"/>
      <c r="Z37" s="350"/>
      <c r="AA37" s="351"/>
      <c r="AB37" s="305"/>
      <c r="AC37" s="350"/>
      <c r="AD37" s="351"/>
      <c r="AE37" s="305"/>
      <c r="AF37" s="350"/>
      <c r="AG37" s="351"/>
      <c r="AH37" s="305"/>
      <c r="AI37" s="350"/>
      <c r="AJ37" s="351"/>
      <c r="AK37" s="305"/>
      <c r="AL37" s="350"/>
      <c r="AM37" s="351"/>
      <c r="AN37" s="305"/>
      <c r="AO37" s="350"/>
      <c r="AP37" s="351"/>
      <c r="AQ37" s="305"/>
      <c r="AR37" s="350"/>
      <c r="AS37" s="351"/>
      <c r="AT37" s="378"/>
      <c r="AU37" s="378"/>
      <c r="AV37" s="378"/>
    </row>
    <row r="38" spans="1:87" ht="17.25" customHeight="1">
      <c r="A38" s="298" t="s">
        <v>23</v>
      </c>
      <c r="B38" s="299"/>
      <c r="C38" s="299"/>
      <c r="D38" s="299"/>
      <c r="E38" s="300"/>
      <c r="F38" s="301"/>
      <c r="J38" s="357" t="str">
        <f>IFERROR(INDEX(検針日カレンダー!$D$4:$D$99999,MATCH(J37,検針日カレンダー!$C$4:$C$99999,0)),"")</f>
        <v/>
      </c>
      <c r="K38" s="358"/>
      <c r="L38" s="359"/>
      <c r="M38" s="357" t="str">
        <f>IFERROR(INDEX(検針日カレンダー!$D$4:$D$99999,MATCH(M37,検針日カレンダー!$C$4:$C$99999,0)),"")</f>
        <v/>
      </c>
      <c r="N38" s="358"/>
      <c r="O38" s="359"/>
      <c r="P38" s="357" t="str">
        <f>IFERROR(INDEX(検針日カレンダー!$D$4:$D$99999,MATCH(P37,検針日カレンダー!$C$4:$C$99999,0)),"")</f>
        <v/>
      </c>
      <c r="Q38" s="358"/>
      <c r="R38" s="359"/>
      <c r="S38" s="357" t="str">
        <f>IFERROR(INDEX(検針日カレンダー!$D$4:$D$99999,MATCH(S37,検針日カレンダー!$C$4:$C$99999,0)),"")</f>
        <v/>
      </c>
      <c r="T38" s="358"/>
      <c r="U38" s="359"/>
      <c r="V38" s="357" t="str">
        <f>IFERROR(INDEX(検針日カレンダー!$D$4:$D$99999,MATCH(V37,検針日カレンダー!$C$4:$C$99999,0)),"")</f>
        <v/>
      </c>
      <c r="W38" s="358"/>
      <c r="X38" s="359"/>
      <c r="Y38" s="357" t="str">
        <f>IFERROR(INDEX(検針日カレンダー!$D$4:$D$99999,MATCH(Y37,検針日カレンダー!$C$4:$C$99999,0)),"")</f>
        <v/>
      </c>
      <c r="Z38" s="358"/>
      <c r="AA38" s="359"/>
      <c r="AB38" s="357" t="str">
        <f>IFERROR(INDEX(検針日カレンダー!$D$4:$D$99999,MATCH(AB37,検針日カレンダー!$C$4:$C$99999,0)),"")</f>
        <v/>
      </c>
      <c r="AC38" s="358"/>
      <c r="AD38" s="359"/>
      <c r="AE38" s="357" t="str">
        <f>IFERROR(INDEX(検針日カレンダー!$D$4:$D$99999,MATCH(AE37,検針日カレンダー!$C$4:$C$99999,0)),"")</f>
        <v/>
      </c>
      <c r="AF38" s="358"/>
      <c r="AG38" s="359"/>
      <c r="AH38" s="357" t="str">
        <f>IFERROR(INDEX(検針日カレンダー!$D$4:$D$99999,MATCH(AH37,検針日カレンダー!$C$4:$C$99999,0)),"")</f>
        <v/>
      </c>
      <c r="AI38" s="358"/>
      <c r="AJ38" s="359"/>
      <c r="AK38" s="357" t="str">
        <f>IFERROR(INDEX(検針日カレンダー!$D$4:$D$99999,MATCH(AK37,検針日カレンダー!$C$4:$C$99999,0)),"")</f>
        <v/>
      </c>
      <c r="AL38" s="358"/>
      <c r="AM38" s="359"/>
      <c r="AN38" s="357" t="str">
        <f>IFERROR(INDEX(検針日カレンダー!$D$4:$D$99999,MATCH(AN37,検針日カレンダー!$C$4:$C$99999,0)),"")</f>
        <v/>
      </c>
      <c r="AO38" s="358"/>
      <c r="AP38" s="359"/>
      <c r="AQ38" s="357" t="str">
        <f>IFERROR(INDEX(検針日カレンダー!$D$4:$D$99999,MATCH(AQ37,検針日カレンダー!$C$4:$C$99999,0)),"")</f>
        <v/>
      </c>
      <c r="AR38" s="358"/>
      <c r="AS38" s="359"/>
      <c r="AT38" s="378"/>
      <c r="AU38" s="378"/>
      <c r="AV38" s="378"/>
    </row>
    <row r="39" spans="1:87" ht="17.25" customHeight="1">
      <c r="A39" s="298" t="s">
        <v>24</v>
      </c>
      <c r="B39" s="299"/>
      <c r="C39" s="299"/>
      <c r="D39" s="299"/>
      <c r="E39" s="300"/>
      <c r="F39" s="301"/>
      <c r="J39" s="357" t="str">
        <f>IF(J37="","",J37-1)</f>
        <v/>
      </c>
      <c r="K39" s="358"/>
      <c r="L39" s="359"/>
      <c r="M39" s="357" t="str">
        <f t="shared" ref="M39" si="0">IF(M37="","",M37-1)</f>
        <v/>
      </c>
      <c r="N39" s="358"/>
      <c r="O39" s="359"/>
      <c r="P39" s="357" t="str">
        <f t="shared" ref="P39" si="1">IF(P37="","",P37-1)</f>
        <v/>
      </c>
      <c r="Q39" s="358"/>
      <c r="R39" s="359"/>
      <c r="S39" s="357" t="str">
        <f t="shared" ref="S39" si="2">IF(S37="","",S37-1)</f>
        <v/>
      </c>
      <c r="T39" s="358"/>
      <c r="U39" s="359"/>
      <c r="V39" s="357" t="str">
        <f t="shared" ref="V39" si="3">IF(V37="","",V37-1)</f>
        <v/>
      </c>
      <c r="W39" s="358"/>
      <c r="X39" s="359"/>
      <c r="Y39" s="357" t="str">
        <f t="shared" ref="Y39" si="4">IF(Y37="","",Y37-1)</f>
        <v/>
      </c>
      <c r="Z39" s="358"/>
      <c r="AA39" s="359"/>
      <c r="AB39" s="357" t="str">
        <f t="shared" ref="AB39" si="5">IF(AB37="","",AB37-1)</f>
        <v/>
      </c>
      <c r="AC39" s="358"/>
      <c r="AD39" s="359"/>
      <c r="AE39" s="357" t="str">
        <f t="shared" ref="AE39" si="6">IF(AE37="","",AE37-1)</f>
        <v/>
      </c>
      <c r="AF39" s="358"/>
      <c r="AG39" s="359"/>
      <c r="AH39" s="357" t="str">
        <f t="shared" ref="AH39" si="7">IF(AH37="","",AH37-1)</f>
        <v/>
      </c>
      <c r="AI39" s="358"/>
      <c r="AJ39" s="359"/>
      <c r="AK39" s="357" t="str">
        <f t="shared" ref="AK39" si="8">IF(AK37="","",AK37-1)</f>
        <v/>
      </c>
      <c r="AL39" s="358"/>
      <c r="AM39" s="359"/>
      <c r="AN39" s="357" t="str">
        <f t="shared" ref="AN39" si="9">IF(AN37="","",AN37-1)</f>
        <v/>
      </c>
      <c r="AO39" s="358"/>
      <c r="AP39" s="359"/>
      <c r="AQ39" s="357" t="str">
        <f t="shared" ref="AQ39" si="10">IF(AQ37="","",AQ37-1)</f>
        <v/>
      </c>
      <c r="AR39" s="358"/>
      <c r="AS39" s="359"/>
      <c r="AT39" s="378"/>
      <c r="AU39" s="378"/>
      <c r="AV39" s="378"/>
    </row>
    <row r="40" spans="1:87" ht="17.25" customHeight="1">
      <c r="A40" s="298" t="s">
        <v>108</v>
      </c>
      <c r="B40" s="299"/>
      <c r="C40" s="299"/>
      <c r="D40" s="299"/>
      <c r="E40" s="300"/>
      <c r="F40" s="301"/>
      <c r="G40" s="352" t="s">
        <v>28</v>
      </c>
      <c r="H40" s="360"/>
      <c r="I40" s="360"/>
      <c r="J40" s="361" t="str">
        <f>IFERROR(J39-J38+1,"")</f>
        <v/>
      </c>
      <c r="K40" s="300"/>
      <c r="L40" s="301"/>
      <c r="M40" s="361" t="str">
        <f t="shared" ref="M40" si="11">IFERROR(M39-M38+1,"")</f>
        <v/>
      </c>
      <c r="N40" s="300"/>
      <c r="O40" s="301"/>
      <c r="P40" s="361" t="str">
        <f t="shared" ref="P40" si="12">IFERROR(P39-P38+1,"")</f>
        <v/>
      </c>
      <c r="Q40" s="300"/>
      <c r="R40" s="301"/>
      <c r="S40" s="361" t="str">
        <f t="shared" ref="S40" si="13">IFERROR(S39-S38+1,"")</f>
        <v/>
      </c>
      <c r="T40" s="300"/>
      <c r="U40" s="301"/>
      <c r="V40" s="361" t="str">
        <f t="shared" ref="V40" si="14">IFERROR(V39-V38+1,"")</f>
        <v/>
      </c>
      <c r="W40" s="300"/>
      <c r="X40" s="301"/>
      <c r="Y40" s="361" t="str">
        <f t="shared" ref="Y40" si="15">IFERROR(Y39-Y38+1,"")</f>
        <v/>
      </c>
      <c r="Z40" s="300"/>
      <c r="AA40" s="301"/>
      <c r="AB40" s="361" t="str">
        <f t="shared" ref="AB40" si="16">IFERROR(AB39-AB38+1,"")</f>
        <v/>
      </c>
      <c r="AC40" s="300"/>
      <c r="AD40" s="301"/>
      <c r="AE40" s="361" t="str">
        <f t="shared" ref="AE40" si="17">IFERROR(AE39-AE38+1,"")</f>
        <v/>
      </c>
      <c r="AF40" s="300"/>
      <c r="AG40" s="301"/>
      <c r="AH40" s="361" t="str">
        <f t="shared" ref="AH40" si="18">IFERROR(AH39-AH38+1,"")</f>
        <v/>
      </c>
      <c r="AI40" s="300"/>
      <c r="AJ40" s="301"/>
      <c r="AK40" s="361" t="str">
        <f t="shared" ref="AK40" si="19">IFERROR(AK39-AK38+1,"")</f>
        <v/>
      </c>
      <c r="AL40" s="300"/>
      <c r="AM40" s="301"/>
      <c r="AN40" s="361" t="str">
        <f t="shared" ref="AN40" si="20">IFERROR(AN39-AN38+1,"")</f>
        <v/>
      </c>
      <c r="AO40" s="300"/>
      <c r="AP40" s="301"/>
      <c r="AQ40" s="361" t="str">
        <f>IFERROR(AQ39-AQ38+1,"")</f>
        <v/>
      </c>
      <c r="AR40" s="300"/>
      <c r="AS40" s="301"/>
      <c r="AT40" s="378"/>
      <c r="AU40" s="378"/>
      <c r="AV40" s="378"/>
      <c r="AZ40" s="40" t="s">
        <v>113</v>
      </c>
    </row>
    <row r="41" spans="1:87" ht="17.25" customHeight="1">
      <c r="A41" s="298" t="s">
        <v>105</v>
      </c>
      <c r="B41" s="299"/>
      <c r="C41" s="299"/>
      <c r="D41" s="299"/>
      <c r="E41" s="300"/>
      <c r="F41" s="301"/>
      <c r="G41" s="16"/>
      <c r="H41" s="17"/>
      <c r="I41" s="17"/>
      <c r="J41" s="302"/>
      <c r="K41" s="303"/>
      <c r="L41" s="304"/>
      <c r="M41" s="302"/>
      <c r="N41" s="303"/>
      <c r="O41" s="304"/>
      <c r="P41" s="302"/>
      <c r="Q41" s="303"/>
      <c r="R41" s="304"/>
      <c r="S41" s="302"/>
      <c r="T41" s="303"/>
      <c r="U41" s="304"/>
      <c r="V41" s="302"/>
      <c r="W41" s="303"/>
      <c r="X41" s="304"/>
      <c r="Y41" s="302"/>
      <c r="Z41" s="303"/>
      <c r="AA41" s="304"/>
      <c r="AB41" s="302"/>
      <c r="AC41" s="303"/>
      <c r="AD41" s="304"/>
      <c r="AE41" s="302"/>
      <c r="AF41" s="303"/>
      <c r="AG41" s="304"/>
      <c r="AH41" s="302"/>
      <c r="AI41" s="303"/>
      <c r="AJ41" s="304"/>
      <c r="AK41" s="302"/>
      <c r="AL41" s="303"/>
      <c r="AM41" s="304"/>
      <c r="AN41" s="302"/>
      <c r="AO41" s="303"/>
      <c r="AP41" s="304"/>
      <c r="AQ41" s="302"/>
      <c r="AR41" s="303"/>
      <c r="AS41" s="304"/>
      <c r="AT41" s="378"/>
      <c r="AU41" s="378"/>
      <c r="AV41" s="378"/>
      <c r="AZ41" s="298" t="s">
        <v>50</v>
      </c>
      <c r="BA41" s="299"/>
      <c r="BB41" s="379"/>
      <c r="BC41" s="298" t="s">
        <v>52</v>
      </c>
      <c r="BD41" s="299"/>
      <c r="BE41" s="379"/>
      <c r="BF41" s="298" t="s">
        <v>53</v>
      </c>
      <c r="BG41" s="299"/>
      <c r="BH41" s="379"/>
      <c r="BI41" s="298" t="s">
        <v>54</v>
      </c>
      <c r="BJ41" s="299"/>
      <c r="BK41" s="379"/>
      <c r="BL41" s="298" t="s">
        <v>55</v>
      </c>
      <c r="BM41" s="299"/>
      <c r="BN41" s="379"/>
      <c r="BO41" s="298" t="s">
        <v>56</v>
      </c>
      <c r="BP41" s="299"/>
      <c r="BQ41" s="379"/>
      <c r="BR41" s="352" t="s">
        <v>118</v>
      </c>
      <c r="BS41" s="352"/>
      <c r="BT41" s="352"/>
      <c r="BU41" s="352" t="s">
        <v>119</v>
      </c>
      <c r="BV41" s="352"/>
      <c r="BW41" s="352"/>
      <c r="BX41" s="352" t="s">
        <v>120</v>
      </c>
      <c r="BY41" s="352"/>
      <c r="BZ41" s="352"/>
      <c r="CA41" s="352" t="s">
        <v>121</v>
      </c>
      <c r="CB41" s="352"/>
      <c r="CC41" s="352"/>
      <c r="CD41" s="352" t="s">
        <v>122</v>
      </c>
      <c r="CE41" s="352"/>
      <c r="CF41" s="352"/>
      <c r="CG41" s="352" t="s">
        <v>123</v>
      </c>
      <c r="CH41" s="352"/>
      <c r="CI41" s="352"/>
    </row>
    <row r="42" spans="1:87" ht="17.25" customHeight="1">
      <c r="A42" s="298" t="s">
        <v>18</v>
      </c>
      <c r="B42" s="299"/>
      <c r="C42" s="299"/>
      <c r="D42" s="299"/>
      <c r="E42" s="300"/>
      <c r="F42" s="301"/>
      <c r="J42" s="302"/>
      <c r="K42" s="303"/>
      <c r="L42" s="304"/>
      <c r="M42" s="302"/>
      <c r="N42" s="303"/>
      <c r="O42" s="304"/>
      <c r="P42" s="302"/>
      <c r="Q42" s="303"/>
      <c r="R42" s="304"/>
      <c r="S42" s="302"/>
      <c r="T42" s="303"/>
      <c r="U42" s="304"/>
      <c r="V42" s="302"/>
      <c r="W42" s="303"/>
      <c r="X42" s="304"/>
      <c r="Y42" s="302"/>
      <c r="Z42" s="303"/>
      <c r="AA42" s="304"/>
      <c r="AB42" s="302"/>
      <c r="AC42" s="303"/>
      <c r="AD42" s="304"/>
      <c r="AE42" s="302"/>
      <c r="AF42" s="303"/>
      <c r="AG42" s="304"/>
      <c r="AH42" s="302"/>
      <c r="AI42" s="303"/>
      <c r="AJ42" s="304"/>
      <c r="AK42" s="302"/>
      <c r="AL42" s="303"/>
      <c r="AM42" s="304"/>
      <c r="AN42" s="302"/>
      <c r="AO42" s="303"/>
      <c r="AP42" s="304"/>
      <c r="AQ42" s="302"/>
      <c r="AR42" s="303"/>
      <c r="AS42" s="304"/>
      <c r="AT42" s="378"/>
      <c r="AU42" s="378"/>
      <c r="AV42" s="378"/>
      <c r="AZ42" s="405" t="e">
        <f>ROUND(J46*(J43/J40),2)</f>
        <v>#VALUE!</v>
      </c>
      <c r="BA42" s="406"/>
      <c r="BB42" s="407"/>
      <c r="BC42" s="405" t="e">
        <f>ROUND(M46*(M43/M40),2)</f>
        <v>#VALUE!</v>
      </c>
      <c r="BD42" s="406"/>
      <c r="BE42" s="407"/>
      <c r="BF42" s="405" t="e">
        <f>ROUND(P46*(P43/P40),2)</f>
        <v>#VALUE!</v>
      </c>
      <c r="BG42" s="406"/>
      <c r="BH42" s="407"/>
      <c r="BI42" s="405" t="e">
        <f>ROUND(S46*(S43/S40),2)</f>
        <v>#VALUE!</v>
      </c>
      <c r="BJ42" s="406"/>
      <c r="BK42" s="407"/>
      <c r="BL42" s="405" t="e">
        <f>ROUND(V46*(V43/V40),2)</f>
        <v>#VALUE!</v>
      </c>
      <c r="BM42" s="406"/>
      <c r="BN42" s="407"/>
      <c r="BO42" s="405" t="e">
        <f>ROUND(Y46*(Y43/Y40),2)</f>
        <v>#VALUE!</v>
      </c>
      <c r="BP42" s="406"/>
      <c r="BQ42" s="407"/>
      <c r="BR42" s="405" t="e">
        <f>ROUND(AB46*(AB43/AB40),2)</f>
        <v>#VALUE!</v>
      </c>
      <c r="BS42" s="406"/>
      <c r="BT42" s="407"/>
      <c r="BU42" s="405" t="e">
        <f>ROUND(AE46*(AE43/AE40),2)</f>
        <v>#VALUE!</v>
      </c>
      <c r="BV42" s="406"/>
      <c r="BW42" s="407"/>
      <c r="BX42" s="405" t="e">
        <f>ROUND(AH46*(AH43/AH40),2)</f>
        <v>#VALUE!</v>
      </c>
      <c r="BY42" s="406"/>
      <c r="BZ42" s="407"/>
      <c r="CA42" s="405" t="e">
        <f>ROUND(AK46*(AK43/AK40),2)</f>
        <v>#VALUE!</v>
      </c>
      <c r="CB42" s="406"/>
      <c r="CC42" s="407"/>
      <c r="CD42" s="405" t="e">
        <f>ROUND(AN46*(AN43/AN40),2)</f>
        <v>#VALUE!</v>
      </c>
      <c r="CE42" s="406"/>
      <c r="CF42" s="407"/>
      <c r="CG42" s="405" t="e">
        <f>ROUND(AQ46*(AQ43/AQ40),2)</f>
        <v>#VALUE!</v>
      </c>
      <c r="CH42" s="406"/>
      <c r="CI42" s="407"/>
    </row>
    <row r="43" spans="1:87" ht="17.25" customHeight="1">
      <c r="A43" s="298" t="s">
        <v>109</v>
      </c>
      <c r="B43" s="299"/>
      <c r="C43" s="299"/>
      <c r="D43" s="299"/>
      <c r="E43" s="300"/>
      <c r="F43" s="301"/>
      <c r="G43" s="352" t="s">
        <v>44</v>
      </c>
      <c r="H43" s="360"/>
      <c r="I43" s="360"/>
      <c r="J43" s="361">
        <f>IF(J36="復活",J39-J42+1,IF(J36="休止",J41-J38,IF(J36="休止と復活",J39-J42+1+J41-J38,0)))</f>
        <v>0</v>
      </c>
      <c r="K43" s="300"/>
      <c r="L43" s="301"/>
      <c r="M43" s="361">
        <f>IF(M36="復活",M39-M42+1,IF(M36="休止",M41-M38,IF(M36="休止と復活",M39-M42+1+M41-M38,0)))</f>
        <v>0</v>
      </c>
      <c r="N43" s="300"/>
      <c r="O43" s="301"/>
      <c r="P43" s="361">
        <f t="shared" ref="P43" si="21">IF(P36="復活",P39-P42+1,IF(P36="休止",P41-P38,IF(P36="休止と復活",P39-P42+1+P41-P38,0)))</f>
        <v>0</v>
      </c>
      <c r="Q43" s="300"/>
      <c r="R43" s="301"/>
      <c r="S43" s="361">
        <f t="shared" ref="S43" si="22">IF(S36="復活",S39-S42+1,IF(S36="休止",S41-S38,IF(S36="休止と復活",S39-S42+1+S41-S38,0)))</f>
        <v>0</v>
      </c>
      <c r="T43" s="300"/>
      <c r="U43" s="301"/>
      <c r="V43" s="361">
        <f t="shared" ref="V43" si="23">IF(V36="復活",V39-V42+1,IF(V36="休止",V41-V38,IF(V36="休止と復活",V39-V42+1+V41-V38,0)))</f>
        <v>0</v>
      </c>
      <c r="W43" s="300"/>
      <c r="X43" s="301"/>
      <c r="Y43" s="361">
        <f t="shared" ref="Y43" si="24">IF(Y36="復活",Y39-Y42+1,IF(Y36="休止",Y41-Y38,IF(Y36="休止と復活",Y39-Y42+1+Y41-Y38,0)))</f>
        <v>0</v>
      </c>
      <c r="Z43" s="300"/>
      <c r="AA43" s="301"/>
      <c r="AB43" s="361">
        <f t="shared" ref="AB43" si="25">IF(AB36="復活",AB39-AB42+1,IF(AB36="休止",AB41-AB38,IF(AB36="休止と復活",AB39-AB42+1+AB41-AB38,0)))</f>
        <v>0</v>
      </c>
      <c r="AC43" s="300"/>
      <c r="AD43" s="301"/>
      <c r="AE43" s="361">
        <f t="shared" ref="AE43" si="26">IF(AE36="復活",AE39-AE42+1,IF(AE36="休止",AE41-AE38,IF(AE36="休止と復活",AE39-AE42+1+AE41-AE38,0)))</f>
        <v>0</v>
      </c>
      <c r="AF43" s="300"/>
      <c r="AG43" s="301"/>
      <c r="AH43" s="361">
        <f t="shared" ref="AH43" si="27">IF(AH36="復活",AH39-AH42+1,IF(AH36="休止",AH41-AH38,IF(AH36="休止と復活",AH39-AH42+1+AH41-AH38,0)))</f>
        <v>0</v>
      </c>
      <c r="AI43" s="300"/>
      <c r="AJ43" s="301"/>
      <c r="AK43" s="361">
        <f t="shared" ref="AK43" si="28">IF(AK36="復活",AK39-AK42+1,IF(AK36="休止",AK41-AK38,IF(AK36="休止と復活",AK39-AK42+1+AK41-AK38,0)))</f>
        <v>0</v>
      </c>
      <c r="AL43" s="300"/>
      <c r="AM43" s="301"/>
      <c r="AN43" s="361">
        <f t="shared" ref="AN43" si="29">IF(AN36="復活",AN39-AN42+1,IF(AN36="休止",AN41-AN38,IF(AN36="休止と復活",AN39-AN42+1+AN41-AN38,0)))</f>
        <v>0</v>
      </c>
      <c r="AO43" s="300"/>
      <c r="AP43" s="301"/>
      <c r="AQ43" s="361">
        <f>IF(AQ36="復活",AQ39-AQ42+1,IF(AQ36="休止",AQ41-AQ38,IF(AQ36="休止と復活",AQ39-AQ42+1+AQ41-AQ38,0)))</f>
        <v>0</v>
      </c>
      <c r="AR43" s="300"/>
      <c r="AS43" s="301"/>
      <c r="AT43" s="378"/>
      <c r="AU43" s="378"/>
      <c r="AV43" s="378"/>
    </row>
    <row r="44" spans="1:87" ht="17.25" customHeight="1">
      <c r="A44" s="352" t="s">
        <v>20</v>
      </c>
      <c r="B44" s="352"/>
      <c r="C44" s="352"/>
      <c r="D44" s="352"/>
      <c r="E44" s="360"/>
      <c r="F44" s="360"/>
      <c r="G44" s="352" t="s">
        <v>58</v>
      </c>
      <c r="H44" s="360"/>
      <c r="I44" s="360"/>
      <c r="J44" s="354" t="str">
        <f>IFERROR(ROUND(J43/J40,3),"")</f>
        <v/>
      </c>
      <c r="K44" s="355"/>
      <c r="L44" s="355"/>
      <c r="M44" s="354" t="str">
        <f t="shared" ref="M44" si="30">IFERROR(ROUND(M43/M40,3),"")</f>
        <v/>
      </c>
      <c r="N44" s="355"/>
      <c r="O44" s="355"/>
      <c r="P44" s="354" t="str">
        <f t="shared" ref="P44" si="31">IFERROR(ROUND(P43/P40,3),"")</f>
        <v/>
      </c>
      <c r="Q44" s="355"/>
      <c r="R44" s="355"/>
      <c r="S44" s="354" t="str">
        <f t="shared" ref="S44" si="32">IFERROR(ROUND(S43/S40,3),"")</f>
        <v/>
      </c>
      <c r="T44" s="355"/>
      <c r="U44" s="355"/>
      <c r="V44" s="354" t="str">
        <f t="shared" ref="V44" si="33">IFERROR(ROUND(V43/V40,3),"")</f>
        <v/>
      </c>
      <c r="W44" s="355"/>
      <c r="X44" s="355"/>
      <c r="Y44" s="354" t="str">
        <f t="shared" ref="Y44" si="34">IFERROR(ROUND(Y43/Y40,3),"")</f>
        <v/>
      </c>
      <c r="Z44" s="355"/>
      <c r="AA44" s="355"/>
      <c r="AB44" s="354" t="str">
        <f t="shared" ref="AB44" si="35">IFERROR(ROUND(AB43/AB40,3),"")</f>
        <v/>
      </c>
      <c r="AC44" s="355"/>
      <c r="AD44" s="355"/>
      <c r="AE44" s="354" t="str">
        <f t="shared" ref="AE44" si="36">IFERROR(ROUND(AE43/AE40,3),"")</f>
        <v/>
      </c>
      <c r="AF44" s="355"/>
      <c r="AG44" s="355"/>
      <c r="AH44" s="354" t="str">
        <f t="shared" ref="AH44" si="37">IFERROR(ROUND(AH43/AH40,3),"")</f>
        <v/>
      </c>
      <c r="AI44" s="355"/>
      <c r="AJ44" s="355"/>
      <c r="AK44" s="354" t="str">
        <f t="shared" ref="AK44" si="38">IFERROR(ROUND(AK43/AK40,3),"")</f>
        <v/>
      </c>
      <c r="AL44" s="355"/>
      <c r="AM44" s="355"/>
      <c r="AN44" s="354" t="str">
        <f t="shared" ref="AN44" si="39">IFERROR(ROUND(AN43/AN40,3),"")</f>
        <v/>
      </c>
      <c r="AO44" s="355"/>
      <c r="AP44" s="355"/>
      <c r="AQ44" s="354" t="str">
        <f t="shared" ref="AQ44" si="40">IFERROR(ROUND(AQ43/AQ40,3),"")</f>
        <v/>
      </c>
      <c r="AR44" s="355"/>
      <c r="AS44" s="355"/>
      <c r="AT44" s="378"/>
      <c r="AU44" s="378"/>
      <c r="AV44" s="378"/>
    </row>
    <row r="45" spans="1:87" ht="17.25" customHeight="1" thickBot="1">
      <c r="A45" s="16"/>
      <c r="B45" s="16"/>
      <c r="C45" s="16"/>
      <c r="D45" s="16"/>
      <c r="E45" s="17"/>
      <c r="F45" s="17"/>
      <c r="G45" s="16"/>
      <c r="H45" s="17"/>
      <c r="I45" s="17"/>
      <c r="J45" s="18"/>
      <c r="K45" s="19"/>
      <c r="L45" s="19"/>
      <c r="M45" s="18"/>
      <c r="N45" s="19"/>
      <c r="O45" s="19"/>
      <c r="P45" s="18"/>
      <c r="Q45" s="19"/>
      <c r="R45" s="19"/>
      <c r="S45" s="18"/>
      <c r="T45" s="19"/>
      <c r="U45" s="19"/>
      <c r="V45" s="18"/>
      <c r="W45" s="19"/>
      <c r="X45" s="19"/>
      <c r="Y45" s="19"/>
      <c r="Z45" s="19"/>
      <c r="AA45" s="19"/>
      <c r="AB45" s="19"/>
      <c r="AC45" s="19"/>
      <c r="AD45" s="19"/>
      <c r="AE45" s="19"/>
      <c r="AF45" s="19"/>
      <c r="AG45" s="19"/>
      <c r="AH45" s="19"/>
      <c r="AI45" s="19"/>
      <c r="AJ45" s="19"/>
      <c r="AK45" s="19"/>
      <c r="AL45" s="19"/>
      <c r="AM45" s="19"/>
      <c r="AN45" s="19"/>
      <c r="AO45" s="19"/>
      <c r="AP45" s="19"/>
      <c r="AQ45" s="18"/>
      <c r="AR45" s="19"/>
      <c r="AS45" s="19"/>
      <c r="AT45" s="10"/>
      <c r="AU45" s="10"/>
      <c r="AV45" s="10"/>
    </row>
    <row r="46" spans="1:87" ht="17.25" customHeight="1">
      <c r="A46" s="306" t="s">
        <v>25</v>
      </c>
      <c r="B46" s="307"/>
      <c r="C46" s="307"/>
      <c r="D46" s="307"/>
      <c r="E46" s="308"/>
      <c r="F46" s="308"/>
      <c r="G46" s="307" t="s">
        <v>45</v>
      </c>
      <c r="H46" s="308"/>
      <c r="I46" s="308"/>
      <c r="J46" s="284" t="str">
        <f>IF(J35="","",IF(J35=0,AE26,AE24))</f>
        <v/>
      </c>
      <c r="K46" s="285"/>
      <c r="L46" s="285"/>
      <c r="M46" s="284" t="str">
        <f>IF(M35="","",IF(M35=0,AE26,AE24))</f>
        <v/>
      </c>
      <c r="N46" s="285"/>
      <c r="O46" s="285"/>
      <c r="P46" s="284" t="str">
        <f>IF(P35="","",IF(P35=0,AE31,AE29))</f>
        <v/>
      </c>
      <c r="Q46" s="285"/>
      <c r="R46" s="285"/>
      <c r="S46" s="284" t="str">
        <f>IF(S35="","",IF(S35=0,AE31,AE29))</f>
        <v/>
      </c>
      <c r="T46" s="285"/>
      <c r="U46" s="285"/>
      <c r="V46" s="284" t="str">
        <f>IF(V35="","",IF(V35=0,AE31,AE29))</f>
        <v/>
      </c>
      <c r="W46" s="285"/>
      <c r="X46" s="285"/>
      <c r="Y46" s="284" t="str">
        <f>IF(Y35="","",IF(Y35=0,AE31,AE29))</f>
        <v/>
      </c>
      <c r="Z46" s="285"/>
      <c r="AA46" s="285"/>
      <c r="AB46" s="284" t="str">
        <f>IF(AB35="","",IF(AB35=0,AE31,AE29))</f>
        <v/>
      </c>
      <c r="AC46" s="285"/>
      <c r="AD46" s="285"/>
      <c r="AE46" s="284" t="str">
        <f>IF(AE35="","",IF(AE35=0,AE31,AE29))</f>
        <v/>
      </c>
      <c r="AF46" s="285"/>
      <c r="AG46" s="285"/>
      <c r="AH46" s="284" t="str">
        <f>IF(AH35="","",IF(AH35=0,AE31,AE29))</f>
        <v/>
      </c>
      <c r="AI46" s="285"/>
      <c r="AJ46" s="285"/>
      <c r="AK46" s="284" t="str">
        <f>IF(AK35="","",IF(AK35=0,AE31,AE29))</f>
        <v/>
      </c>
      <c r="AL46" s="285"/>
      <c r="AM46" s="285"/>
      <c r="AN46" s="284" t="str">
        <f>IF(AN35="","",IF(AN35=0,AE31,AE29))</f>
        <v/>
      </c>
      <c r="AO46" s="285"/>
      <c r="AP46" s="285"/>
      <c r="AQ46" s="284" t="str">
        <f>IF(AQ35="","",IF(AQ35=0,AE31,AE29))</f>
        <v/>
      </c>
      <c r="AR46" s="285"/>
      <c r="AS46" s="285"/>
      <c r="AT46" s="284">
        <f>SUM(J46:AS46)</f>
        <v>0</v>
      </c>
      <c r="AU46" s="285"/>
      <c r="AV46" s="286"/>
    </row>
    <row r="47" spans="1:87" ht="17.25" customHeight="1">
      <c r="A47" s="369" t="s">
        <v>27</v>
      </c>
      <c r="B47" s="352"/>
      <c r="C47" s="352"/>
      <c r="D47" s="352"/>
      <c r="E47" s="360"/>
      <c r="F47" s="360"/>
      <c r="G47" s="352" t="s">
        <v>32</v>
      </c>
      <c r="H47" s="360"/>
      <c r="I47" s="360"/>
      <c r="J47" s="281" t="str">
        <f>IF(J35="","",IF(J35=0,AE21,AE19))</f>
        <v/>
      </c>
      <c r="K47" s="282"/>
      <c r="L47" s="282"/>
      <c r="M47" s="281" t="str">
        <f>IF(M35="","",IF(M35=0,AE21,AE19))</f>
        <v/>
      </c>
      <c r="N47" s="282"/>
      <c r="O47" s="282"/>
      <c r="P47" s="281" t="str">
        <f>IF(P35="","",IF(P35=0,AE21,AE19))</f>
        <v/>
      </c>
      <c r="Q47" s="282"/>
      <c r="R47" s="282"/>
      <c r="S47" s="281" t="str">
        <f>IF(S35="","",IF(S35=0,AE21,AE19))</f>
        <v/>
      </c>
      <c r="T47" s="282"/>
      <c r="U47" s="282"/>
      <c r="V47" s="281" t="str">
        <f>IF(V35="","",IF(V35=0,AE21,AE19))</f>
        <v/>
      </c>
      <c r="W47" s="282"/>
      <c r="X47" s="282"/>
      <c r="Y47" s="281" t="str">
        <f>IF(Y35="","",IF(Y35=0,AE21,AE19))</f>
        <v/>
      </c>
      <c r="Z47" s="282"/>
      <c r="AA47" s="282"/>
      <c r="AB47" s="281" t="str">
        <f>IF(AB35="","",IF(AB35=0,AE21,AE19))</f>
        <v/>
      </c>
      <c r="AC47" s="282"/>
      <c r="AD47" s="282"/>
      <c r="AE47" s="281" t="str">
        <f>IF(AE35="","",IF(AE35=0,AE21,AE19))</f>
        <v/>
      </c>
      <c r="AF47" s="282"/>
      <c r="AG47" s="282"/>
      <c r="AH47" s="281" t="str">
        <f>IF(AH35="","",IF(AH35=0,AE21,AE19))</f>
        <v/>
      </c>
      <c r="AI47" s="282"/>
      <c r="AJ47" s="282"/>
      <c r="AK47" s="281" t="str">
        <f>IF(AK35="","",IF(AK35=0,AE21,AE19))</f>
        <v/>
      </c>
      <c r="AL47" s="282"/>
      <c r="AM47" s="282"/>
      <c r="AN47" s="281" t="str">
        <f>IF(AN35="","",IF(AN35=0,AE21,AE19))</f>
        <v/>
      </c>
      <c r="AO47" s="282"/>
      <c r="AP47" s="282"/>
      <c r="AQ47" s="281" t="str">
        <f>IF(AQ35="","",IF(AQ35=0,AE21,AE19))</f>
        <v/>
      </c>
      <c r="AR47" s="282"/>
      <c r="AS47" s="282"/>
      <c r="AT47" s="281">
        <f>SUM(J47:AS47)</f>
        <v>0</v>
      </c>
      <c r="AU47" s="282"/>
      <c r="AV47" s="283"/>
    </row>
    <row r="48" spans="1:87" ht="17.25" customHeight="1">
      <c r="A48" s="369" t="s">
        <v>29</v>
      </c>
      <c r="B48" s="352"/>
      <c r="C48" s="352"/>
      <c r="D48" s="352"/>
      <c r="E48" s="360"/>
      <c r="F48" s="360"/>
      <c r="G48" s="352" t="s">
        <v>59</v>
      </c>
      <c r="H48" s="360"/>
      <c r="I48" s="360"/>
      <c r="J48" s="281" t="str">
        <f>IFERROR(J46-J47,"")</f>
        <v/>
      </c>
      <c r="K48" s="282"/>
      <c r="L48" s="282"/>
      <c r="M48" s="281" t="str">
        <f t="shared" ref="M48" si="41">IFERROR(M46-M47,"")</f>
        <v/>
      </c>
      <c r="N48" s="282"/>
      <c r="O48" s="282"/>
      <c r="P48" s="281" t="str">
        <f>IFERROR(P46-P47,"")</f>
        <v/>
      </c>
      <c r="Q48" s="282"/>
      <c r="R48" s="282"/>
      <c r="S48" s="281" t="str">
        <f t="shared" ref="S48" si="42">IFERROR(S46-S47,"")</f>
        <v/>
      </c>
      <c r="T48" s="282"/>
      <c r="U48" s="282"/>
      <c r="V48" s="281" t="str">
        <f t="shared" ref="V48" si="43">IFERROR(V46-V47,"")</f>
        <v/>
      </c>
      <c r="W48" s="282"/>
      <c r="X48" s="282"/>
      <c r="Y48" s="281" t="str">
        <f>IFERROR(Y46-Y47,"")</f>
        <v/>
      </c>
      <c r="Z48" s="282"/>
      <c r="AA48" s="282"/>
      <c r="AB48" s="281" t="str">
        <f>IFERROR(AB46-AB47,"")</f>
        <v/>
      </c>
      <c r="AC48" s="282"/>
      <c r="AD48" s="282"/>
      <c r="AE48" s="281" t="str">
        <f>IFERROR(AE46-AE47,"")</f>
        <v/>
      </c>
      <c r="AF48" s="282"/>
      <c r="AG48" s="282"/>
      <c r="AH48" s="281" t="str">
        <f>IFERROR(AH46-AH47,"")</f>
        <v/>
      </c>
      <c r="AI48" s="282"/>
      <c r="AJ48" s="282"/>
      <c r="AK48" s="281" t="str">
        <f>IFERROR(AK46-AK47,"")</f>
        <v/>
      </c>
      <c r="AL48" s="282"/>
      <c r="AM48" s="282"/>
      <c r="AN48" s="281" t="str">
        <f>IFERROR(AN46-AN47,"")</f>
        <v/>
      </c>
      <c r="AO48" s="282"/>
      <c r="AP48" s="282"/>
      <c r="AQ48" s="281" t="str">
        <f>IFERROR(AQ46-AQ47,"")</f>
        <v/>
      </c>
      <c r="AR48" s="282"/>
      <c r="AS48" s="282"/>
      <c r="AT48" s="281">
        <f>SUM(J48:AS48)</f>
        <v>0</v>
      </c>
      <c r="AU48" s="282"/>
      <c r="AV48" s="283"/>
    </row>
    <row r="49" spans="1:56" ht="17.25" customHeight="1">
      <c r="A49" s="369" t="s">
        <v>20</v>
      </c>
      <c r="B49" s="352"/>
      <c r="C49" s="352"/>
      <c r="D49" s="352"/>
      <c r="E49" s="360"/>
      <c r="F49" s="360"/>
      <c r="G49" s="352" t="s">
        <v>30</v>
      </c>
      <c r="H49" s="360"/>
      <c r="I49" s="360"/>
      <c r="J49" s="354">
        <f>IF(J36="",1,J44)</f>
        <v>1</v>
      </c>
      <c r="K49" s="355"/>
      <c r="L49" s="355"/>
      <c r="M49" s="354">
        <f>IF(M36="",1,M44)</f>
        <v>1</v>
      </c>
      <c r="N49" s="355"/>
      <c r="O49" s="355"/>
      <c r="P49" s="354">
        <f>IF(P36="",1,P44)</f>
        <v>1</v>
      </c>
      <c r="Q49" s="355"/>
      <c r="R49" s="355"/>
      <c r="S49" s="354">
        <f>IF(S36="",1,S44)</f>
        <v>1</v>
      </c>
      <c r="T49" s="355"/>
      <c r="U49" s="355"/>
      <c r="V49" s="354">
        <f>IF(V36="",1,V44)</f>
        <v>1</v>
      </c>
      <c r="W49" s="355"/>
      <c r="X49" s="355"/>
      <c r="Y49" s="354">
        <f>IF(Y36="",1,Y44)</f>
        <v>1</v>
      </c>
      <c r="Z49" s="355"/>
      <c r="AA49" s="355"/>
      <c r="AB49" s="354">
        <f>IF(AB36="",1,AB44)</f>
        <v>1</v>
      </c>
      <c r="AC49" s="355"/>
      <c r="AD49" s="355"/>
      <c r="AE49" s="354">
        <f>IF(AE36="",1,AE44)</f>
        <v>1</v>
      </c>
      <c r="AF49" s="355"/>
      <c r="AG49" s="355"/>
      <c r="AH49" s="354">
        <f>IF(AH36="",1,AH44)</f>
        <v>1</v>
      </c>
      <c r="AI49" s="355"/>
      <c r="AJ49" s="355"/>
      <c r="AK49" s="354">
        <f>IF(AK36="",1,AK44)</f>
        <v>1</v>
      </c>
      <c r="AL49" s="355"/>
      <c r="AM49" s="355"/>
      <c r="AN49" s="354">
        <f>IF(AN36="",1,AN44)</f>
        <v>1</v>
      </c>
      <c r="AO49" s="355"/>
      <c r="AP49" s="355"/>
      <c r="AQ49" s="354">
        <f>IF(AQ36="",1,AQ44)</f>
        <v>1</v>
      </c>
      <c r="AR49" s="355"/>
      <c r="AS49" s="355"/>
      <c r="AT49" s="373"/>
      <c r="AU49" s="360"/>
      <c r="AV49" s="374"/>
    </row>
    <row r="50" spans="1:56" ht="17.25" customHeight="1" thickBot="1">
      <c r="A50" s="364" t="s">
        <v>29</v>
      </c>
      <c r="B50" s="365"/>
      <c r="C50" s="365"/>
      <c r="D50" s="365"/>
      <c r="E50" s="366"/>
      <c r="F50" s="366"/>
      <c r="G50" s="365" t="s">
        <v>60</v>
      </c>
      <c r="H50" s="366"/>
      <c r="I50" s="366"/>
      <c r="J50" s="289" t="str">
        <f>IFERROR(ROUND(J48*J49,2),"")</f>
        <v/>
      </c>
      <c r="K50" s="290"/>
      <c r="L50" s="290"/>
      <c r="M50" s="289" t="str">
        <f t="shared" ref="M50" si="44">IFERROR(ROUND(M48*M49,2),"")</f>
        <v/>
      </c>
      <c r="N50" s="290"/>
      <c r="O50" s="290"/>
      <c r="P50" s="289" t="str">
        <f t="shared" ref="P50" si="45">IFERROR(ROUND(P48*P49,2),"")</f>
        <v/>
      </c>
      <c r="Q50" s="290"/>
      <c r="R50" s="290"/>
      <c r="S50" s="289" t="str">
        <f t="shared" ref="S50" si="46">IFERROR(ROUND(S48*S49,2),"")</f>
        <v/>
      </c>
      <c r="T50" s="290"/>
      <c r="U50" s="290"/>
      <c r="V50" s="289" t="str">
        <f t="shared" ref="V50" si="47">IFERROR(ROUND(V48*V49,2),"")</f>
        <v/>
      </c>
      <c r="W50" s="290"/>
      <c r="X50" s="290"/>
      <c r="Y50" s="289" t="str">
        <f>IFERROR(ROUND(Y48*Y49,2),"")</f>
        <v/>
      </c>
      <c r="Z50" s="290"/>
      <c r="AA50" s="290"/>
      <c r="AB50" s="289" t="str">
        <f>IFERROR(ROUND(AB48*AB49,2),"")</f>
        <v/>
      </c>
      <c r="AC50" s="290"/>
      <c r="AD50" s="290"/>
      <c r="AE50" s="289" t="str">
        <f>IFERROR(ROUND(AE48*AE49,2),"")</f>
        <v/>
      </c>
      <c r="AF50" s="290"/>
      <c r="AG50" s="290"/>
      <c r="AH50" s="289" t="str">
        <f>IFERROR(ROUND(AH48*AH49,2),"")</f>
        <v/>
      </c>
      <c r="AI50" s="290"/>
      <c r="AJ50" s="290"/>
      <c r="AK50" s="289" t="str">
        <f>IFERROR(ROUND(AK48*AK49,2),"")</f>
        <v/>
      </c>
      <c r="AL50" s="290"/>
      <c r="AM50" s="290"/>
      <c r="AN50" s="289" t="str">
        <f>IFERROR(ROUND(AN48*AN49,2),"")</f>
        <v/>
      </c>
      <c r="AO50" s="290"/>
      <c r="AP50" s="290"/>
      <c r="AQ50" s="289" t="str">
        <f>IFERROR(ROUND(AQ48*AQ49,2),"")</f>
        <v/>
      </c>
      <c r="AR50" s="290"/>
      <c r="AS50" s="290"/>
      <c r="AT50" s="289">
        <f>SUM(J50:AS50)</f>
        <v>0</v>
      </c>
      <c r="AU50" s="290"/>
      <c r="AV50" s="353"/>
    </row>
    <row r="51" spans="1:56" ht="17.25" customHeight="1">
      <c r="A51" s="306" t="s">
        <v>43</v>
      </c>
      <c r="B51" s="307"/>
      <c r="C51" s="307"/>
      <c r="D51" s="307"/>
      <c r="E51" s="308"/>
      <c r="F51" s="308"/>
      <c r="G51" s="307" t="s">
        <v>36</v>
      </c>
      <c r="H51" s="308"/>
      <c r="I51" s="308"/>
      <c r="J51" s="284">
        <v>26.01</v>
      </c>
      <c r="K51" s="285"/>
      <c r="L51" s="285"/>
      <c r="M51" s="284">
        <f>J51</f>
        <v>26.01</v>
      </c>
      <c r="N51" s="285"/>
      <c r="O51" s="285"/>
      <c r="P51" s="284">
        <v>25.69</v>
      </c>
      <c r="Q51" s="285"/>
      <c r="R51" s="285"/>
      <c r="S51" s="284">
        <v>26.98</v>
      </c>
      <c r="T51" s="285"/>
      <c r="U51" s="285"/>
      <c r="V51" s="284">
        <f>S51</f>
        <v>26.98</v>
      </c>
      <c r="W51" s="285"/>
      <c r="X51" s="285"/>
      <c r="Y51" s="284">
        <f>V51</f>
        <v>26.98</v>
      </c>
      <c r="Z51" s="285"/>
      <c r="AA51" s="285"/>
      <c r="AB51" s="284">
        <f>P51</f>
        <v>25.69</v>
      </c>
      <c r="AC51" s="285"/>
      <c r="AD51" s="285"/>
      <c r="AE51" s="284">
        <f>AB51</f>
        <v>25.69</v>
      </c>
      <c r="AF51" s="285"/>
      <c r="AG51" s="285"/>
      <c r="AH51" s="284">
        <f>AE51</f>
        <v>25.69</v>
      </c>
      <c r="AI51" s="285"/>
      <c r="AJ51" s="285"/>
      <c r="AK51" s="284">
        <f>AH51</f>
        <v>25.69</v>
      </c>
      <c r="AL51" s="285"/>
      <c r="AM51" s="285"/>
      <c r="AN51" s="284">
        <f>AK51</f>
        <v>25.69</v>
      </c>
      <c r="AO51" s="285"/>
      <c r="AP51" s="285"/>
      <c r="AQ51" s="284">
        <f>AN51</f>
        <v>25.69</v>
      </c>
      <c r="AR51" s="285"/>
      <c r="AS51" s="285"/>
      <c r="AT51" s="284"/>
      <c r="AU51" s="285"/>
      <c r="AV51" s="286"/>
      <c r="AX51" s="40" t="s">
        <v>100</v>
      </c>
    </row>
    <row r="52" spans="1:56" ht="17.25" customHeight="1">
      <c r="A52" s="369" t="s">
        <v>31</v>
      </c>
      <c r="B52" s="352"/>
      <c r="C52" s="352"/>
      <c r="D52" s="352"/>
      <c r="E52" s="360"/>
      <c r="F52" s="360"/>
      <c r="G52" s="352" t="s">
        <v>46</v>
      </c>
      <c r="H52" s="360"/>
      <c r="I52" s="360"/>
      <c r="J52" s="287">
        <f>J35*J51</f>
        <v>0</v>
      </c>
      <c r="K52" s="288"/>
      <c r="L52" s="288"/>
      <c r="M52" s="287">
        <f t="shared" ref="M52" si="48">M35*M51</f>
        <v>0</v>
      </c>
      <c r="N52" s="288"/>
      <c r="O52" s="288"/>
      <c r="P52" s="287">
        <f t="shared" ref="P52" si="49">P35*P51</f>
        <v>0</v>
      </c>
      <c r="Q52" s="288"/>
      <c r="R52" s="288"/>
      <c r="S52" s="287">
        <f t="shared" ref="S52" si="50">S35*S51</f>
        <v>0</v>
      </c>
      <c r="T52" s="288"/>
      <c r="U52" s="288"/>
      <c r="V52" s="287">
        <f t="shared" ref="V52" si="51">V35*V51</f>
        <v>0</v>
      </c>
      <c r="W52" s="288"/>
      <c r="X52" s="288"/>
      <c r="Y52" s="287">
        <f t="shared" ref="Y52" si="52">Y35*Y51</f>
        <v>0</v>
      </c>
      <c r="Z52" s="288"/>
      <c r="AA52" s="288"/>
      <c r="AB52" s="287">
        <f t="shared" ref="AB52" si="53">AB35*AB51</f>
        <v>0</v>
      </c>
      <c r="AC52" s="288"/>
      <c r="AD52" s="288"/>
      <c r="AE52" s="287">
        <f t="shared" ref="AE52" si="54">AE35*AE51</f>
        <v>0</v>
      </c>
      <c r="AF52" s="288"/>
      <c r="AG52" s="288"/>
      <c r="AH52" s="287">
        <f>AH35*AH51</f>
        <v>0</v>
      </c>
      <c r="AI52" s="288"/>
      <c r="AJ52" s="288"/>
      <c r="AK52" s="287">
        <f>AK35*AK51</f>
        <v>0</v>
      </c>
      <c r="AL52" s="288"/>
      <c r="AM52" s="288"/>
      <c r="AN52" s="287">
        <f>AN35*AN51</f>
        <v>0</v>
      </c>
      <c r="AO52" s="288"/>
      <c r="AP52" s="288"/>
      <c r="AQ52" s="287">
        <f>AQ35*AQ51</f>
        <v>0</v>
      </c>
      <c r="AR52" s="288"/>
      <c r="AS52" s="288"/>
      <c r="AT52" s="281">
        <f>SUM(J52:AS52)</f>
        <v>0</v>
      </c>
      <c r="AU52" s="282"/>
      <c r="AV52" s="283"/>
    </row>
    <row r="53" spans="1:56" ht="17.25" customHeight="1">
      <c r="A53" s="369" t="s">
        <v>49</v>
      </c>
      <c r="B53" s="352"/>
      <c r="C53" s="352"/>
      <c r="D53" s="352"/>
      <c r="E53" s="360"/>
      <c r="F53" s="360"/>
      <c r="G53" s="352" t="s">
        <v>61</v>
      </c>
      <c r="H53" s="360"/>
      <c r="I53" s="360"/>
      <c r="J53" s="281">
        <v>13.72</v>
      </c>
      <c r="K53" s="282"/>
      <c r="L53" s="282"/>
      <c r="M53" s="281">
        <f>J53</f>
        <v>13.72</v>
      </c>
      <c r="N53" s="282"/>
      <c r="O53" s="282"/>
      <c r="P53" s="281">
        <f>M53</f>
        <v>13.72</v>
      </c>
      <c r="Q53" s="282"/>
      <c r="R53" s="282"/>
      <c r="S53" s="281">
        <v>15.01</v>
      </c>
      <c r="T53" s="282"/>
      <c r="U53" s="282"/>
      <c r="V53" s="281">
        <f>S53</f>
        <v>15.01</v>
      </c>
      <c r="W53" s="282"/>
      <c r="X53" s="282"/>
      <c r="Y53" s="281">
        <f>V53</f>
        <v>15.01</v>
      </c>
      <c r="Z53" s="282"/>
      <c r="AA53" s="282"/>
      <c r="AB53" s="281">
        <f>P53</f>
        <v>13.72</v>
      </c>
      <c r="AC53" s="282"/>
      <c r="AD53" s="282"/>
      <c r="AE53" s="281">
        <f>AB53</f>
        <v>13.72</v>
      </c>
      <c r="AF53" s="282"/>
      <c r="AG53" s="282"/>
      <c r="AH53" s="281">
        <f>AE53</f>
        <v>13.72</v>
      </c>
      <c r="AI53" s="282"/>
      <c r="AJ53" s="282"/>
      <c r="AK53" s="281">
        <f>AH53</f>
        <v>13.72</v>
      </c>
      <c r="AL53" s="282"/>
      <c r="AM53" s="282"/>
      <c r="AN53" s="281">
        <f>AK53</f>
        <v>13.72</v>
      </c>
      <c r="AO53" s="282"/>
      <c r="AP53" s="282"/>
      <c r="AQ53" s="281">
        <f>AN53</f>
        <v>13.72</v>
      </c>
      <c r="AR53" s="282"/>
      <c r="AS53" s="282"/>
      <c r="AT53" s="281"/>
      <c r="AU53" s="282"/>
      <c r="AV53" s="283"/>
      <c r="AX53" s="40" t="s">
        <v>100</v>
      </c>
      <c r="BD53" s="4" t="s">
        <v>101</v>
      </c>
    </row>
    <row r="54" spans="1:56" ht="17.25" customHeight="1">
      <c r="A54" s="369" t="s">
        <v>33</v>
      </c>
      <c r="B54" s="352"/>
      <c r="C54" s="352"/>
      <c r="D54" s="352"/>
      <c r="E54" s="360"/>
      <c r="F54" s="360"/>
      <c r="G54" s="352" t="s">
        <v>62</v>
      </c>
      <c r="H54" s="360"/>
      <c r="I54" s="360"/>
      <c r="J54" s="287">
        <f>J35*J53</f>
        <v>0</v>
      </c>
      <c r="K54" s="288"/>
      <c r="L54" s="288"/>
      <c r="M54" s="287">
        <f t="shared" ref="M54" si="55">M35*M53</f>
        <v>0</v>
      </c>
      <c r="N54" s="288"/>
      <c r="O54" s="288"/>
      <c r="P54" s="287">
        <f t="shared" ref="P54" si="56">P35*P53</f>
        <v>0</v>
      </c>
      <c r="Q54" s="288"/>
      <c r="R54" s="288"/>
      <c r="S54" s="287">
        <f t="shared" ref="S54" si="57">S35*S53</f>
        <v>0</v>
      </c>
      <c r="T54" s="288"/>
      <c r="U54" s="288"/>
      <c r="V54" s="287">
        <f t="shared" ref="V54" si="58">V35*V53</f>
        <v>0</v>
      </c>
      <c r="W54" s="288"/>
      <c r="X54" s="288"/>
      <c r="Y54" s="287">
        <f t="shared" ref="Y54" si="59">Y35*Y53</f>
        <v>0</v>
      </c>
      <c r="Z54" s="288"/>
      <c r="AA54" s="288"/>
      <c r="AB54" s="287">
        <f t="shared" ref="AB54" si="60">AB35*AB53</f>
        <v>0</v>
      </c>
      <c r="AC54" s="288"/>
      <c r="AD54" s="288"/>
      <c r="AE54" s="287">
        <f t="shared" ref="AE54" si="61">AE35*AE53</f>
        <v>0</v>
      </c>
      <c r="AF54" s="288"/>
      <c r="AG54" s="288"/>
      <c r="AH54" s="287">
        <f>AH35*AH53</f>
        <v>0</v>
      </c>
      <c r="AI54" s="288"/>
      <c r="AJ54" s="288"/>
      <c r="AK54" s="287">
        <f>AK35*AK53</f>
        <v>0</v>
      </c>
      <c r="AL54" s="288"/>
      <c r="AM54" s="288"/>
      <c r="AN54" s="287">
        <f>AN35*AN53</f>
        <v>0</v>
      </c>
      <c r="AO54" s="288"/>
      <c r="AP54" s="288"/>
      <c r="AQ54" s="287">
        <f>AQ35*AQ53</f>
        <v>0</v>
      </c>
      <c r="AR54" s="288"/>
      <c r="AS54" s="288"/>
      <c r="AT54" s="281">
        <f>SUM(J54:AS54)</f>
        <v>0</v>
      </c>
      <c r="AU54" s="282"/>
      <c r="AV54" s="283"/>
    </row>
    <row r="55" spans="1:56" ht="17.25" customHeight="1" thickBot="1">
      <c r="A55" s="364" t="s">
        <v>34</v>
      </c>
      <c r="B55" s="365"/>
      <c r="C55" s="365"/>
      <c r="D55" s="365"/>
      <c r="E55" s="366"/>
      <c r="F55" s="366"/>
      <c r="G55" s="365" t="s">
        <v>63</v>
      </c>
      <c r="H55" s="366"/>
      <c r="I55" s="366"/>
      <c r="J55" s="289">
        <f>IFERROR(J52-J54,"")</f>
        <v>0</v>
      </c>
      <c r="K55" s="290"/>
      <c r="L55" s="290"/>
      <c r="M55" s="289">
        <f t="shared" ref="M55" si="62">IFERROR(M52-M54,"")</f>
        <v>0</v>
      </c>
      <c r="N55" s="290"/>
      <c r="O55" s="290"/>
      <c r="P55" s="289">
        <f t="shared" ref="P55" si="63">IFERROR(P52-P54,"")</f>
        <v>0</v>
      </c>
      <c r="Q55" s="290"/>
      <c r="R55" s="290"/>
      <c r="S55" s="289">
        <f t="shared" ref="S55" si="64">IFERROR(S52-S54,"")</f>
        <v>0</v>
      </c>
      <c r="T55" s="290"/>
      <c r="U55" s="290"/>
      <c r="V55" s="289">
        <f t="shared" ref="V55" si="65">IFERROR(V52-V54,"")</f>
        <v>0</v>
      </c>
      <c r="W55" s="290"/>
      <c r="X55" s="290"/>
      <c r="Y55" s="289">
        <f t="shared" ref="Y55" si="66">IFERROR(Y52-Y54,"")</f>
        <v>0</v>
      </c>
      <c r="Z55" s="290"/>
      <c r="AA55" s="290"/>
      <c r="AB55" s="289">
        <f t="shared" ref="AB55" si="67">IFERROR(AB52-AB54,"")</f>
        <v>0</v>
      </c>
      <c r="AC55" s="290"/>
      <c r="AD55" s="290"/>
      <c r="AE55" s="289">
        <f t="shared" ref="AE55" si="68">IFERROR(AE52-AE54,"")</f>
        <v>0</v>
      </c>
      <c r="AF55" s="290"/>
      <c r="AG55" s="290"/>
      <c r="AH55" s="289">
        <f>IFERROR(AH52-AH54,"")</f>
        <v>0</v>
      </c>
      <c r="AI55" s="290"/>
      <c r="AJ55" s="290"/>
      <c r="AK55" s="289">
        <f>IFERROR(AK52-AK54,"")</f>
        <v>0</v>
      </c>
      <c r="AL55" s="290"/>
      <c r="AM55" s="290"/>
      <c r="AN55" s="289">
        <f>IFERROR(AN52-AN54,"")</f>
        <v>0</v>
      </c>
      <c r="AO55" s="290"/>
      <c r="AP55" s="290"/>
      <c r="AQ55" s="289">
        <f>IFERROR(AQ52-AQ54,"")</f>
        <v>0</v>
      </c>
      <c r="AR55" s="290"/>
      <c r="AS55" s="290"/>
      <c r="AT55" s="289">
        <f>SUM(J55:AS55)</f>
        <v>0</v>
      </c>
      <c r="AU55" s="290"/>
      <c r="AV55" s="353"/>
    </row>
    <row r="56" spans="1:56" ht="17.25" customHeight="1">
      <c r="A56" s="306" t="s">
        <v>21</v>
      </c>
      <c r="B56" s="307"/>
      <c r="C56" s="307"/>
      <c r="D56" s="307"/>
      <c r="E56" s="308"/>
      <c r="F56" s="308"/>
      <c r="G56" s="307" t="s">
        <v>47</v>
      </c>
      <c r="H56" s="308"/>
      <c r="I56" s="308"/>
      <c r="J56" s="284">
        <v>-8.08</v>
      </c>
      <c r="K56" s="285"/>
      <c r="L56" s="285"/>
      <c r="M56" s="284">
        <v>-8.98</v>
      </c>
      <c r="N56" s="285"/>
      <c r="O56" s="285"/>
      <c r="P56" s="284">
        <v>-10.039999999999999</v>
      </c>
      <c r="Q56" s="285"/>
      <c r="R56" s="285"/>
      <c r="S56" s="284">
        <v>-11.4</v>
      </c>
      <c r="T56" s="285"/>
      <c r="U56" s="285"/>
      <c r="V56" s="284">
        <v>-12.71</v>
      </c>
      <c r="W56" s="285"/>
      <c r="X56" s="285"/>
      <c r="Y56" s="284">
        <v>-10.08</v>
      </c>
      <c r="Z56" s="285"/>
      <c r="AA56" s="285"/>
      <c r="AB56" s="284">
        <v>-10.57</v>
      </c>
      <c r="AC56" s="285"/>
      <c r="AD56" s="285"/>
      <c r="AE56" s="284">
        <v>-10.98</v>
      </c>
      <c r="AF56" s="285"/>
      <c r="AG56" s="285"/>
      <c r="AH56" s="284">
        <v>-11.03</v>
      </c>
      <c r="AI56" s="285"/>
      <c r="AJ56" s="285"/>
      <c r="AK56" s="284">
        <v>-10.97</v>
      </c>
      <c r="AL56" s="285"/>
      <c r="AM56" s="285"/>
      <c r="AN56" s="284">
        <v>-10.99</v>
      </c>
      <c r="AO56" s="285"/>
      <c r="AP56" s="285"/>
      <c r="AQ56" s="284">
        <v>-11.3</v>
      </c>
      <c r="AR56" s="285"/>
      <c r="AS56" s="285"/>
      <c r="AT56" s="284"/>
      <c r="AU56" s="285"/>
      <c r="AV56" s="286"/>
    </row>
    <row r="57" spans="1:56" ht="17.25" customHeight="1">
      <c r="A57" s="369" t="s">
        <v>35</v>
      </c>
      <c r="B57" s="352"/>
      <c r="C57" s="352"/>
      <c r="D57" s="352"/>
      <c r="E57" s="360"/>
      <c r="F57" s="360"/>
      <c r="G57" s="352" t="s">
        <v>48</v>
      </c>
      <c r="H57" s="360"/>
      <c r="I57" s="360"/>
      <c r="J57" s="281">
        <f>J35*J56</f>
        <v>0</v>
      </c>
      <c r="K57" s="282"/>
      <c r="L57" s="282"/>
      <c r="M57" s="281">
        <f t="shared" ref="M57" si="69">M35*M56</f>
        <v>0</v>
      </c>
      <c r="N57" s="282"/>
      <c r="O57" s="282"/>
      <c r="P57" s="281">
        <f t="shared" ref="P57" si="70">P35*P56</f>
        <v>0</v>
      </c>
      <c r="Q57" s="282"/>
      <c r="R57" s="282"/>
      <c r="S57" s="281">
        <f t="shared" ref="S57" si="71">S35*S56</f>
        <v>0</v>
      </c>
      <c r="T57" s="282"/>
      <c r="U57" s="282"/>
      <c r="V57" s="281">
        <f t="shared" ref="V57" si="72">V35*V56</f>
        <v>0</v>
      </c>
      <c r="W57" s="282"/>
      <c r="X57" s="282"/>
      <c r="Y57" s="281">
        <f t="shared" ref="Y57" si="73">Y35*Y56</f>
        <v>0</v>
      </c>
      <c r="Z57" s="282"/>
      <c r="AA57" s="282"/>
      <c r="AB57" s="281">
        <f t="shared" ref="AB57" si="74">AB35*AB56</f>
        <v>0</v>
      </c>
      <c r="AC57" s="282"/>
      <c r="AD57" s="282"/>
      <c r="AE57" s="281">
        <f t="shared" ref="AE57" si="75">AE35*AE56</f>
        <v>0</v>
      </c>
      <c r="AF57" s="282"/>
      <c r="AG57" s="282"/>
      <c r="AH57" s="281">
        <f t="shared" ref="AH57" si="76">AH35*AH56</f>
        <v>0</v>
      </c>
      <c r="AI57" s="282"/>
      <c r="AJ57" s="282"/>
      <c r="AK57" s="281">
        <f t="shared" ref="AK57" si="77">AK35*AK56</f>
        <v>0</v>
      </c>
      <c r="AL57" s="282"/>
      <c r="AM57" s="282"/>
      <c r="AN57" s="281">
        <f t="shared" ref="AN57" si="78">AN35*AN56</f>
        <v>0</v>
      </c>
      <c r="AO57" s="282"/>
      <c r="AP57" s="282"/>
      <c r="AQ57" s="281">
        <f t="shared" ref="AQ57" si="79">AQ35*AQ56</f>
        <v>0</v>
      </c>
      <c r="AR57" s="282"/>
      <c r="AS57" s="282"/>
      <c r="AT57" s="281">
        <f t="shared" ref="AT57" si="80">SUM(J57:AS57)</f>
        <v>0</v>
      </c>
      <c r="AU57" s="282"/>
      <c r="AV57" s="283"/>
    </row>
    <row r="58" spans="1:56" ht="17.25" customHeight="1">
      <c r="A58" s="369" t="s">
        <v>22</v>
      </c>
      <c r="B58" s="352"/>
      <c r="C58" s="352"/>
      <c r="D58" s="352"/>
      <c r="E58" s="360"/>
      <c r="F58" s="360"/>
      <c r="G58" s="352" t="s">
        <v>64</v>
      </c>
      <c r="H58" s="360"/>
      <c r="I58" s="360"/>
      <c r="J58" s="370">
        <v>-1.64</v>
      </c>
      <c r="K58" s="371"/>
      <c r="L58" s="372"/>
      <c r="M58" s="370">
        <v>-1.3</v>
      </c>
      <c r="N58" s="371"/>
      <c r="O58" s="372"/>
      <c r="P58" s="370">
        <v>-0.96</v>
      </c>
      <c r="Q58" s="371"/>
      <c r="R58" s="372"/>
      <c r="S58" s="370">
        <v>-0.74</v>
      </c>
      <c r="T58" s="371"/>
      <c r="U58" s="372"/>
      <c r="V58" s="281">
        <v>-0.34</v>
      </c>
      <c r="W58" s="282"/>
      <c r="X58" s="282"/>
      <c r="Y58" s="281">
        <v>7.0000000000000007E-2</v>
      </c>
      <c r="Z58" s="282"/>
      <c r="AA58" s="282"/>
      <c r="AB58" s="281">
        <v>0.59</v>
      </c>
      <c r="AC58" s="282"/>
      <c r="AD58" s="282"/>
      <c r="AE58" s="281">
        <v>1.05</v>
      </c>
      <c r="AF58" s="282"/>
      <c r="AG58" s="282"/>
      <c r="AH58" s="281">
        <v>1.59</v>
      </c>
      <c r="AI58" s="282"/>
      <c r="AJ58" s="282"/>
      <c r="AK58" s="281">
        <v>2.52</v>
      </c>
      <c r="AL58" s="282"/>
      <c r="AM58" s="282"/>
      <c r="AN58" s="281">
        <v>3.19</v>
      </c>
      <c r="AO58" s="282"/>
      <c r="AP58" s="282"/>
      <c r="AQ58" s="281">
        <v>3.19</v>
      </c>
      <c r="AR58" s="282"/>
      <c r="AS58" s="282"/>
      <c r="AT58" s="281"/>
      <c r="AU58" s="282"/>
      <c r="AV58" s="283"/>
    </row>
    <row r="59" spans="1:56" ht="17.25" customHeight="1">
      <c r="A59" s="369" t="s">
        <v>37</v>
      </c>
      <c r="B59" s="352"/>
      <c r="C59" s="352"/>
      <c r="D59" s="352"/>
      <c r="E59" s="360"/>
      <c r="F59" s="360"/>
      <c r="G59" s="352" t="s">
        <v>65</v>
      </c>
      <c r="H59" s="360"/>
      <c r="I59" s="360"/>
      <c r="J59" s="281">
        <f>J35*J58</f>
        <v>0</v>
      </c>
      <c r="K59" s="282"/>
      <c r="L59" s="282"/>
      <c r="M59" s="281">
        <f t="shared" ref="M59" si="81">M35*M58</f>
        <v>0</v>
      </c>
      <c r="N59" s="282"/>
      <c r="O59" s="282"/>
      <c r="P59" s="281">
        <f t="shared" ref="P59" si="82">P35*P58</f>
        <v>0</v>
      </c>
      <c r="Q59" s="282"/>
      <c r="R59" s="282"/>
      <c r="S59" s="281">
        <f t="shared" ref="S59" si="83">S35*S58</f>
        <v>0</v>
      </c>
      <c r="T59" s="282"/>
      <c r="U59" s="282"/>
      <c r="V59" s="281">
        <f t="shared" ref="V59" si="84">V35*V58</f>
        <v>0</v>
      </c>
      <c r="W59" s="282"/>
      <c r="X59" s="282"/>
      <c r="Y59" s="281">
        <f t="shared" ref="Y59" si="85">Y35*Y58</f>
        <v>0</v>
      </c>
      <c r="Z59" s="282"/>
      <c r="AA59" s="282"/>
      <c r="AB59" s="281">
        <f t="shared" ref="AB59" si="86">AB35*AB58</f>
        <v>0</v>
      </c>
      <c r="AC59" s="282"/>
      <c r="AD59" s="282"/>
      <c r="AE59" s="281">
        <f t="shared" ref="AE59" si="87">AE35*AE58</f>
        <v>0</v>
      </c>
      <c r="AF59" s="282"/>
      <c r="AG59" s="282"/>
      <c r="AH59" s="281">
        <f t="shared" ref="AH59" si="88">AH35*AH58</f>
        <v>0</v>
      </c>
      <c r="AI59" s="282"/>
      <c r="AJ59" s="282"/>
      <c r="AK59" s="281">
        <f t="shared" ref="AK59" si="89">AK35*AK58</f>
        <v>0</v>
      </c>
      <c r="AL59" s="282"/>
      <c r="AM59" s="282"/>
      <c r="AN59" s="281">
        <f t="shared" ref="AN59" si="90">AN35*AN58</f>
        <v>0</v>
      </c>
      <c r="AO59" s="282"/>
      <c r="AP59" s="282"/>
      <c r="AQ59" s="281">
        <f t="shared" ref="AQ59" si="91">AQ35*AQ58</f>
        <v>0</v>
      </c>
      <c r="AR59" s="282"/>
      <c r="AS59" s="282"/>
      <c r="AT59" s="281">
        <f>SUM(J59:AS59)</f>
        <v>0</v>
      </c>
      <c r="AU59" s="282"/>
      <c r="AV59" s="283"/>
    </row>
    <row r="60" spans="1:56" ht="17.25" customHeight="1" thickBot="1">
      <c r="A60" s="364" t="s">
        <v>57</v>
      </c>
      <c r="B60" s="365"/>
      <c r="C60" s="365"/>
      <c r="D60" s="365"/>
      <c r="E60" s="366"/>
      <c r="F60" s="366"/>
      <c r="G60" s="365" t="s">
        <v>66</v>
      </c>
      <c r="H60" s="366"/>
      <c r="I60" s="366"/>
      <c r="J60" s="289">
        <f>IFERROR(J57-J59,"")</f>
        <v>0</v>
      </c>
      <c r="K60" s="290"/>
      <c r="L60" s="290"/>
      <c r="M60" s="289">
        <f>IFERROR(M57-M59,"")</f>
        <v>0</v>
      </c>
      <c r="N60" s="290"/>
      <c r="O60" s="290"/>
      <c r="P60" s="289">
        <f>IFERROR(P57-P59,"")</f>
        <v>0</v>
      </c>
      <c r="Q60" s="290"/>
      <c r="R60" s="290"/>
      <c r="S60" s="289">
        <f>IFERROR(S57-S59,"")</f>
        <v>0</v>
      </c>
      <c r="T60" s="290"/>
      <c r="U60" s="290"/>
      <c r="V60" s="289">
        <f>IFERROR(V57-V59,"")</f>
        <v>0</v>
      </c>
      <c r="W60" s="290"/>
      <c r="X60" s="290"/>
      <c r="Y60" s="289">
        <f>IFERROR(Y57-Y59,"")</f>
        <v>0</v>
      </c>
      <c r="Z60" s="290"/>
      <c r="AA60" s="290"/>
      <c r="AB60" s="289">
        <f>IFERROR(AB57-AB59,"")</f>
        <v>0</v>
      </c>
      <c r="AC60" s="290"/>
      <c r="AD60" s="290"/>
      <c r="AE60" s="289">
        <f>IFERROR(AE57-AE59,"")</f>
        <v>0</v>
      </c>
      <c r="AF60" s="290"/>
      <c r="AG60" s="290"/>
      <c r="AH60" s="289">
        <f>IFERROR(AH57-AH59,"")</f>
        <v>0</v>
      </c>
      <c r="AI60" s="290"/>
      <c r="AJ60" s="290"/>
      <c r="AK60" s="289">
        <f>IFERROR(AK57-AK59,"")</f>
        <v>0</v>
      </c>
      <c r="AL60" s="290"/>
      <c r="AM60" s="290"/>
      <c r="AN60" s="289">
        <f>IFERROR(AN57-AN59,"")</f>
        <v>0</v>
      </c>
      <c r="AO60" s="290"/>
      <c r="AP60" s="290"/>
      <c r="AQ60" s="289">
        <f>IFERROR(AQ57-AQ59,"")</f>
        <v>0</v>
      </c>
      <c r="AR60" s="290"/>
      <c r="AS60" s="290"/>
      <c r="AT60" s="289">
        <f>SUM(J60:AS60)</f>
        <v>0</v>
      </c>
      <c r="AU60" s="290"/>
      <c r="AV60" s="353"/>
    </row>
    <row r="61" spans="1:56" ht="17.25" customHeight="1">
      <c r="A61" s="367" t="s">
        <v>39</v>
      </c>
      <c r="B61" s="367"/>
      <c r="C61" s="367"/>
      <c r="D61" s="367"/>
      <c r="E61" s="368"/>
      <c r="F61" s="368"/>
      <c r="G61" s="367" t="s">
        <v>67</v>
      </c>
      <c r="H61" s="368"/>
      <c r="I61" s="368"/>
      <c r="J61" s="362">
        <f>SUM(J50,J55,J60)</f>
        <v>0</v>
      </c>
      <c r="K61" s="363"/>
      <c r="L61" s="363"/>
      <c r="M61" s="362">
        <f>SUM(M50,M55,M60)</f>
        <v>0</v>
      </c>
      <c r="N61" s="363"/>
      <c r="O61" s="363"/>
      <c r="P61" s="362">
        <f>SUM(P50,P55,P60)</f>
        <v>0</v>
      </c>
      <c r="Q61" s="363"/>
      <c r="R61" s="363"/>
      <c r="S61" s="362">
        <f>SUM(S50,S55,S60)</f>
        <v>0</v>
      </c>
      <c r="T61" s="363"/>
      <c r="U61" s="363"/>
      <c r="V61" s="362">
        <f>SUM(V50,V55,V60)</f>
        <v>0</v>
      </c>
      <c r="W61" s="363"/>
      <c r="X61" s="363"/>
      <c r="Y61" s="362">
        <f>SUM(Y50,Y55,Y60)</f>
        <v>0</v>
      </c>
      <c r="Z61" s="363"/>
      <c r="AA61" s="363"/>
      <c r="AB61" s="362">
        <f>SUM(AB50,AB55,AB60)</f>
        <v>0</v>
      </c>
      <c r="AC61" s="363"/>
      <c r="AD61" s="363"/>
      <c r="AE61" s="362">
        <f>SUM(AE50,AE55,AE60)</f>
        <v>0</v>
      </c>
      <c r="AF61" s="363"/>
      <c r="AG61" s="363"/>
      <c r="AH61" s="362">
        <f>SUM(AH50,AH55,AH60)</f>
        <v>0</v>
      </c>
      <c r="AI61" s="363"/>
      <c r="AJ61" s="363"/>
      <c r="AK61" s="362">
        <f>SUM(AK50,AK55,AK60)</f>
        <v>0</v>
      </c>
      <c r="AL61" s="363"/>
      <c r="AM61" s="363"/>
      <c r="AN61" s="362">
        <f>SUM(AN50,AN55,AN60)</f>
        <v>0</v>
      </c>
      <c r="AO61" s="363"/>
      <c r="AP61" s="363"/>
      <c r="AQ61" s="362">
        <f>SUM(AQ50,AQ55,AQ60)</f>
        <v>0</v>
      </c>
      <c r="AR61" s="363"/>
      <c r="AS61" s="363"/>
      <c r="AT61" s="362">
        <f>SUM(J61:AS61)</f>
        <v>0</v>
      </c>
      <c r="AU61" s="363"/>
      <c r="AV61" s="363"/>
    </row>
    <row r="63" spans="1:56" ht="17.25" customHeight="1">
      <c r="B63" s="273" t="s">
        <v>198</v>
      </c>
      <c r="C63" s="240"/>
      <c r="D63" s="240"/>
      <c r="E63" s="240"/>
      <c r="F63" s="240"/>
      <c r="G63" s="240"/>
      <c r="H63" s="240"/>
      <c r="I63" s="240"/>
      <c r="J63" s="240"/>
      <c r="K63" s="240"/>
      <c r="L63" s="240"/>
      <c r="M63" s="240"/>
      <c r="N63" s="240"/>
      <c r="O63" s="240"/>
      <c r="P63" s="240"/>
      <c r="Q63" s="240"/>
      <c r="R63" s="240"/>
      <c r="S63" s="240"/>
      <c r="T63" s="240"/>
      <c r="U63" s="240"/>
      <c r="V63" s="240"/>
      <c r="W63" s="240"/>
      <c r="X63" s="240"/>
    </row>
    <row r="64" spans="1:56" ht="17.25" customHeight="1">
      <c r="B64" s="297"/>
      <c r="C64" s="221"/>
      <c r="D64" s="221"/>
      <c r="E64" s="221"/>
      <c r="F64" s="221"/>
      <c r="G64" s="221"/>
      <c r="H64" s="221"/>
      <c r="I64" s="221"/>
      <c r="J64" s="221"/>
      <c r="K64" s="221"/>
      <c r="L64" s="221"/>
      <c r="M64" s="221"/>
      <c r="N64" s="221"/>
      <c r="O64" s="221"/>
      <c r="P64" s="221"/>
      <c r="Q64" s="221"/>
      <c r="R64" s="221"/>
      <c r="S64" s="221"/>
      <c r="T64" s="221"/>
      <c r="U64" s="221"/>
      <c r="V64" s="221"/>
      <c r="W64" s="221"/>
      <c r="X64" s="221"/>
    </row>
    <row r="65" spans="1:48" ht="17.25" customHeight="1">
      <c r="A65" s="326" t="s">
        <v>267</v>
      </c>
      <c r="B65" s="327"/>
      <c r="C65" s="327"/>
      <c r="D65" s="327"/>
      <c r="E65" s="327"/>
      <c r="F65" s="328"/>
      <c r="G65" s="326" t="s">
        <v>273</v>
      </c>
      <c r="H65" s="327"/>
      <c r="I65" s="327"/>
      <c r="J65" s="327"/>
      <c r="K65" s="327"/>
      <c r="L65" s="328"/>
      <c r="M65" s="326" t="s">
        <v>274</v>
      </c>
      <c r="N65" s="327"/>
      <c r="O65" s="327"/>
      <c r="P65" s="327"/>
      <c r="Q65" s="327"/>
      <c r="R65" s="328"/>
      <c r="S65" s="326" t="s">
        <v>275</v>
      </c>
      <c r="T65" s="327"/>
      <c r="U65" s="327"/>
      <c r="V65" s="327"/>
      <c r="W65" s="327"/>
      <c r="X65" s="328"/>
      <c r="Y65" s="333" t="s">
        <v>280</v>
      </c>
      <c r="Z65" s="334"/>
      <c r="AA65" s="334"/>
      <c r="AB65" s="334"/>
      <c r="AC65" s="334"/>
      <c r="AD65" s="334"/>
      <c r="AE65" s="334"/>
      <c r="AF65" s="334"/>
      <c r="AG65" s="334"/>
      <c r="AH65" s="334"/>
      <c r="AI65" s="334"/>
      <c r="AJ65" s="335"/>
      <c r="AK65" s="333" t="s">
        <v>281</v>
      </c>
      <c r="AL65" s="334"/>
      <c r="AM65" s="334"/>
      <c r="AN65" s="334"/>
      <c r="AO65" s="334"/>
      <c r="AP65" s="334"/>
      <c r="AQ65" s="334"/>
      <c r="AR65" s="334"/>
      <c r="AS65" s="334"/>
      <c r="AT65" s="334"/>
      <c r="AU65" s="334"/>
      <c r="AV65" s="335"/>
    </row>
    <row r="66" spans="1:48" ht="17.25" customHeight="1">
      <c r="A66" s="329"/>
      <c r="B66" s="330"/>
      <c r="C66" s="330"/>
      <c r="D66" s="330"/>
      <c r="E66" s="330"/>
      <c r="F66" s="331"/>
      <c r="G66" s="329"/>
      <c r="H66" s="330"/>
      <c r="I66" s="330"/>
      <c r="J66" s="330"/>
      <c r="K66" s="330"/>
      <c r="L66" s="331"/>
      <c r="M66" s="329"/>
      <c r="N66" s="330"/>
      <c r="O66" s="330"/>
      <c r="P66" s="330"/>
      <c r="Q66" s="330"/>
      <c r="R66" s="331"/>
      <c r="S66" s="329"/>
      <c r="T66" s="330"/>
      <c r="U66" s="330"/>
      <c r="V66" s="330"/>
      <c r="W66" s="330"/>
      <c r="X66" s="331"/>
      <c r="Y66" s="336"/>
      <c r="Z66" s="337"/>
      <c r="AA66" s="337"/>
      <c r="AB66" s="337"/>
      <c r="AC66" s="337"/>
      <c r="AD66" s="337"/>
      <c r="AE66" s="337"/>
      <c r="AF66" s="337"/>
      <c r="AG66" s="337"/>
      <c r="AH66" s="337"/>
      <c r="AI66" s="337"/>
      <c r="AJ66" s="338"/>
      <c r="AK66" s="336"/>
      <c r="AL66" s="337"/>
      <c r="AM66" s="337"/>
      <c r="AN66" s="337"/>
      <c r="AO66" s="337"/>
      <c r="AP66" s="337"/>
      <c r="AQ66" s="337"/>
      <c r="AR66" s="337"/>
      <c r="AS66" s="337"/>
      <c r="AT66" s="337"/>
      <c r="AU66" s="337"/>
      <c r="AV66" s="338"/>
    </row>
    <row r="67" spans="1:48" ht="17.25" customHeight="1">
      <c r="A67" s="329"/>
      <c r="B67" s="330"/>
      <c r="C67" s="330"/>
      <c r="D67" s="330"/>
      <c r="E67" s="330"/>
      <c r="F67" s="331"/>
      <c r="G67" s="329"/>
      <c r="H67" s="330"/>
      <c r="I67" s="330"/>
      <c r="J67" s="330"/>
      <c r="K67" s="330"/>
      <c r="L67" s="331"/>
      <c r="M67" s="329"/>
      <c r="N67" s="330"/>
      <c r="O67" s="330"/>
      <c r="P67" s="330"/>
      <c r="Q67" s="330"/>
      <c r="R67" s="331"/>
      <c r="S67" s="329"/>
      <c r="T67" s="330"/>
      <c r="U67" s="330"/>
      <c r="V67" s="330"/>
      <c r="W67" s="330"/>
      <c r="X67" s="331"/>
      <c r="Y67" s="339" t="s">
        <v>276</v>
      </c>
      <c r="Z67" s="340"/>
      <c r="AA67" s="340"/>
      <c r="AB67" s="340"/>
      <c r="AC67" s="340"/>
      <c r="AD67" s="340"/>
      <c r="AE67" s="340"/>
      <c r="AF67" s="340"/>
      <c r="AG67" s="340"/>
      <c r="AH67" s="340"/>
      <c r="AI67" s="340"/>
      <c r="AJ67" s="341"/>
      <c r="AK67" s="339" t="s">
        <v>282</v>
      </c>
      <c r="AL67" s="340"/>
      <c r="AM67" s="340"/>
      <c r="AN67" s="340"/>
      <c r="AO67" s="340"/>
      <c r="AP67" s="340"/>
      <c r="AQ67" s="340"/>
      <c r="AR67" s="340"/>
      <c r="AS67" s="340"/>
      <c r="AT67" s="340"/>
      <c r="AU67" s="340"/>
      <c r="AV67" s="341"/>
    </row>
    <row r="68" spans="1:48" ht="17.25" customHeight="1">
      <c r="A68" s="332"/>
      <c r="B68" s="330"/>
      <c r="C68" s="330"/>
      <c r="D68" s="330"/>
      <c r="E68" s="330"/>
      <c r="F68" s="331"/>
      <c r="G68" s="332"/>
      <c r="H68" s="330"/>
      <c r="I68" s="330"/>
      <c r="J68" s="330"/>
      <c r="K68" s="330"/>
      <c r="L68" s="331"/>
      <c r="M68" s="332"/>
      <c r="N68" s="330"/>
      <c r="O68" s="330"/>
      <c r="P68" s="330"/>
      <c r="Q68" s="330"/>
      <c r="R68" s="331"/>
      <c r="S68" s="332"/>
      <c r="T68" s="330"/>
      <c r="U68" s="330"/>
      <c r="V68" s="330"/>
      <c r="W68" s="330"/>
      <c r="X68" s="331"/>
      <c r="Y68" s="220"/>
      <c r="Z68" s="221"/>
      <c r="AA68" s="221"/>
      <c r="AB68" s="221"/>
      <c r="AC68" s="221"/>
      <c r="AD68" s="221"/>
      <c r="AE68" s="221"/>
      <c r="AF68" s="221"/>
      <c r="AG68" s="221"/>
      <c r="AH68" s="221"/>
      <c r="AI68" s="221"/>
      <c r="AJ68" s="222"/>
      <c r="AK68" s="342"/>
      <c r="AL68" s="340"/>
      <c r="AM68" s="340"/>
      <c r="AN68" s="340"/>
      <c r="AO68" s="340"/>
      <c r="AP68" s="340"/>
      <c r="AQ68" s="340"/>
      <c r="AR68" s="340"/>
      <c r="AS68" s="340"/>
      <c r="AT68" s="340"/>
      <c r="AU68" s="340"/>
      <c r="AV68" s="341"/>
    </row>
    <row r="69" spans="1:48" ht="17.25" customHeight="1">
      <c r="A69" s="332"/>
      <c r="B69" s="330"/>
      <c r="C69" s="330"/>
      <c r="D69" s="330"/>
      <c r="E69" s="330"/>
      <c r="F69" s="331"/>
      <c r="G69" s="332"/>
      <c r="H69" s="330"/>
      <c r="I69" s="330"/>
      <c r="J69" s="330"/>
      <c r="K69" s="330"/>
      <c r="L69" s="331"/>
      <c r="M69" s="332"/>
      <c r="N69" s="330"/>
      <c r="O69" s="330"/>
      <c r="P69" s="330"/>
      <c r="Q69" s="330"/>
      <c r="R69" s="331"/>
      <c r="S69" s="332"/>
      <c r="T69" s="330"/>
      <c r="U69" s="330"/>
      <c r="V69" s="330"/>
      <c r="W69" s="330"/>
      <c r="X69" s="331"/>
      <c r="Y69" s="343" t="s">
        <v>277</v>
      </c>
      <c r="Z69" s="344"/>
      <c r="AA69" s="344"/>
      <c r="AB69" s="344"/>
      <c r="AC69" s="344"/>
      <c r="AD69" s="345"/>
      <c r="AE69" s="343" t="s">
        <v>278</v>
      </c>
      <c r="AF69" s="344"/>
      <c r="AG69" s="344"/>
      <c r="AH69" s="344"/>
      <c r="AI69" s="344"/>
      <c r="AJ69" s="345"/>
      <c r="AK69" s="346" t="s">
        <v>219</v>
      </c>
      <c r="AL69" s="347"/>
      <c r="AM69" s="347"/>
      <c r="AN69" s="347"/>
      <c r="AO69" s="347"/>
      <c r="AP69" s="347"/>
      <c r="AQ69" s="347"/>
      <c r="AR69" s="347"/>
      <c r="AS69" s="348"/>
      <c r="AT69" s="348"/>
      <c r="AU69" s="348"/>
      <c r="AV69" s="349"/>
    </row>
    <row r="70" spans="1:48" ht="17.25" customHeight="1">
      <c r="A70" s="385" t="s">
        <v>266</v>
      </c>
      <c r="B70" s="386"/>
      <c r="C70" s="386"/>
      <c r="D70" s="386"/>
      <c r="E70" s="386"/>
      <c r="F70" s="345"/>
      <c r="G70" s="385" t="s">
        <v>266</v>
      </c>
      <c r="H70" s="386"/>
      <c r="I70" s="386"/>
      <c r="J70" s="386"/>
      <c r="K70" s="386"/>
      <c r="L70" s="345"/>
      <c r="M70" s="385" t="s">
        <v>266</v>
      </c>
      <c r="N70" s="386"/>
      <c r="O70" s="386"/>
      <c r="P70" s="386"/>
      <c r="Q70" s="386"/>
      <c r="R70" s="345"/>
      <c r="S70" s="385" t="s">
        <v>266</v>
      </c>
      <c r="T70" s="386"/>
      <c r="U70" s="386"/>
      <c r="V70" s="386"/>
      <c r="W70" s="386"/>
      <c r="X70" s="345"/>
      <c r="Y70" s="385" t="s">
        <v>266</v>
      </c>
      <c r="Z70" s="386"/>
      <c r="AA70" s="386"/>
      <c r="AB70" s="386"/>
      <c r="AC70" s="386"/>
      <c r="AD70" s="345"/>
      <c r="AE70" s="385" t="s">
        <v>266</v>
      </c>
      <c r="AF70" s="386"/>
      <c r="AG70" s="386"/>
      <c r="AH70" s="386"/>
      <c r="AI70" s="386"/>
      <c r="AJ70" s="345"/>
      <c r="AK70" s="385" t="s">
        <v>266</v>
      </c>
      <c r="AL70" s="386"/>
      <c r="AM70" s="386"/>
      <c r="AN70" s="386"/>
      <c r="AO70" s="386"/>
      <c r="AP70" s="386"/>
      <c r="AQ70" s="344"/>
      <c r="AR70" s="344"/>
      <c r="AS70" s="344"/>
      <c r="AT70" s="344"/>
      <c r="AU70" s="344"/>
      <c r="AV70" s="345"/>
    </row>
    <row r="71" spans="1:48" ht="17.25" customHeight="1">
      <c r="A71" s="385" t="s">
        <v>265</v>
      </c>
      <c r="B71" s="386"/>
      <c r="C71" s="386"/>
      <c r="D71" s="386"/>
      <c r="E71" s="386"/>
      <c r="F71" s="345"/>
      <c r="G71" s="385" t="s">
        <v>268</v>
      </c>
      <c r="H71" s="386"/>
      <c r="I71" s="386"/>
      <c r="J71" s="386"/>
      <c r="K71" s="386"/>
      <c r="L71" s="345"/>
      <c r="M71" s="385" t="s">
        <v>269</v>
      </c>
      <c r="N71" s="386"/>
      <c r="O71" s="386"/>
      <c r="P71" s="386"/>
      <c r="Q71" s="386"/>
      <c r="R71" s="345"/>
      <c r="S71" s="385" t="s">
        <v>270</v>
      </c>
      <c r="T71" s="386"/>
      <c r="U71" s="386"/>
      <c r="V71" s="386"/>
      <c r="W71" s="386"/>
      <c r="X71" s="345"/>
      <c r="Y71" s="385" t="s">
        <v>271</v>
      </c>
      <c r="Z71" s="386"/>
      <c r="AA71" s="386"/>
      <c r="AB71" s="386"/>
      <c r="AC71" s="386"/>
      <c r="AD71" s="345"/>
      <c r="AE71" s="385" t="s">
        <v>272</v>
      </c>
      <c r="AF71" s="386"/>
      <c r="AG71" s="386"/>
      <c r="AH71" s="386"/>
      <c r="AI71" s="386"/>
      <c r="AJ71" s="345"/>
      <c r="AK71" s="385" t="s">
        <v>279</v>
      </c>
      <c r="AL71" s="386"/>
      <c r="AM71" s="386"/>
      <c r="AN71" s="386"/>
      <c r="AO71" s="386"/>
      <c r="AP71" s="386"/>
      <c r="AQ71" s="386"/>
      <c r="AR71" s="386"/>
      <c r="AS71" s="386"/>
      <c r="AT71" s="386"/>
      <c r="AU71" s="386"/>
      <c r="AV71" s="345"/>
    </row>
    <row r="72" spans="1:48" ht="17.25" customHeight="1">
      <c r="A72" s="144"/>
      <c r="B72" s="145"/>
      <c r="C72" s="145"/>
      <c r="D72" s="145"/>
      <c r="E72" s="145"/>
      <c r="F72" s="146"/>
      <c r="G72" s="387" t="s">
        <v>285</v>
      </c>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2"/>
    </row>
    <row r="73" spans="1:48" ht="17.25" customHeight="1">
      <c r="A73" s="388">
        <f>AT61</f>
        <v>0</v>
      </c>
      <c r="B73" s="389"/>
      <c r="C73" s="389"/>
      <c r="D73" s="389"/>
      <c r="E73" s="389"/>
      <c r="F73" s="390"/>
      <c r="G73" s="247"/>
      <c r="H73" s="248"/>
      <c r="I73" s="248"/>
      <c r="J73" s="248"/>
      <c r="K73" s="248"/>
      <c r="L73" s="249"/>
      <c r="M73" s="247"/>
      <c r="N73" s="248"/>
      <c r="O73" s="248"/>
      <c r="P73" s="248"/>
      <c r="Q73" s="248"/>
      <c r="R73" s="249"/>
      <c r="S73" s="247"/>
      <c r="T73" s="248"/>
      <c r="U73" s="248"/>
      <c r="V73" s="248"/>
      <c r="W73" s="248"/>
      <c r="X73" s="249"/>
      <c r="Y73" s="247"/>
      <c r="Z73" s="248"/>
      <c r="AA73" s="248"/>
      <c r="AB73" s="248"/>
      <c r="AC73" s="248"/>
      <c r="AD73" s="249"/>
      <c r="AE73" s="247"/>
      <c r="AF73" s="248"/>
      <c r="AG73" s="248"/>
      <c r="AH73" s="248"/>
      <c r="AI73" s="248"/>
      <c r="AJ73" s="249"/>
      <c r="AK73" s="266" t="str">
        <f>IF(AK69="該当",ROUNDDOWN(A73/2,0),"")</f>
        <v/>
      </c>
      <c r="AL73" s="267"/>
      <c r="AM73" s="267"/>
      <c r="AN73" s="267"/>
      <c r="AO73" s="267"/>
      <c r="AP73" s="267"/>
      <c r="AQ73" s="235"/>
      <c r="AR73" s="235"/>
      <c r="AS73" s="235"/>
      <c r="AT73" s="235"/>
      <c r="AU73" s="235"/>
      <c r="AV73" s="254"/>
    </row>
    <row r="74" spans="1:48" ht="17.25" customHeight="1">
      <c r="A74" s="391"/>
      <c r="B74" s="392"/>
      <c r="C74" s="392"/>
      <c r="D74" s="392"/>
      <c r="E74" s="392"/>
      <c r="F74" s="393"/>
      <c r="G74" s="394"/>
      <c r="H74" s="395"/>
      <c r="I74" s="395"/>
      <c r="J74" s="395"/>
      <c r="K74" s="395"/>
      <c r="L74" s="396"/>
      <c r="M74" s="394"/>
      <c r="N74" s="395"/>
      <c r="O74" s="395"/>
      <c r="P74" s="395"/>
      <c r="Q74" s="395"/>
      <c r="R74" s="396"/>
      <c r="S74" s="394"/>
      <c r="T74" s="395"/>
      <c r="U74" s="395"/>
      <c r="V74" s="395"/>
      <c r="W74" s="395"/>
      <c r="X74" s="396"/>
      <c r="Y74" s="394"/>
      <c r="Z74" s="395"/>
      <c r="AA74" s="395"/>
      <c r="AB74" s="395"/>
      <c r="AC74" s="395"/>
      <c r="AD74" s="396"/>
      <c r="AE74" s="394"/>
      <c r="AF74" s="395"/>
      <c r="AG74" s="395"/>
      <c r="AH74" s="395"/>
      <c r="AI74" s="395"/>
      <c r="AJ74" s="396"/>
      <c r="AK74" s="397"/>
      <c r="AL74" s="398"/>
      <c r="AM74" s="398"/>
      <c r="AN74" s="398"/>
      <c r="AO74" s="398"/>
      <c r="AP74" s="398"/>
      <c r="AQ74" s="221"/>
      <c r="AR74" s="221"/>
      <c r="AS74" s="221"/>
      <c r="AT74" s="221"/>
      <c r="AU74" s="221"/>
      <c r="AV74" s="222"/>
    </row>
    <row r="75" spans="1:48" ht="17.25" customHeight="1">
      <c r="A75" s="143"/>
      <c r="B75" s="143"/>
      <c r="C75" s="143"/>
      <c r="D75" s="143"/>
      <c r="E75" s="143"/>
      <c r="F75" s="143"/>
      <c r="G75" s="147"/>
      <c r="H75" s="147"/>
      <c r="I75" s="147"/>
      <c r="J75" s="147"/>
      <c r="K75" s="147"/>
      <c r="L75" s="147"/>
      <c r="M75" s="147"/>
      <c r="N75" s="147"/>
      <c r="O75" s="147"/>
      <c r="P75" s="147"/>
      <c r="Q75" s="147"/>
      <c r="R75" s="147"/>
      <c r="S75" s="147"/>
      <c r="T75" s="147"/>
      <c r="U75" s="147"/>
      <c r="V75" s="147"/>
      <c r="W75" s="147"/>
      <c r="X75" s="147"/>
      <c r="Y75" s="333" t="s">
        <v>283</v>
      </c>
      <c r="Z75" s="334"/>
      <c r="AA75" s="334"/>
      <c r="AB75" s="334"/>
      <c r="AC75" s="334"/>
      <c r="AD75" s="334"/>
      <c r="AE75" s="334"/>
      <c r="AF75" s="334"/>
      <c r="AG75" s="334"/>
      <c r="AH75" s="334"/>
      <c r="AI75" s="334"/>
      <c r="AJ75" s="335"/>
      <c r="AK75" s="266">
        <f>ROUNDDOWN(A73-SUM(G73:AV74),0)</f>
        <v>0</v>
      </c>
      <c r="AL75" s="267"/>
      <c r="AM75" s="267"/>
      <c r="AN75" s="267"/>
      <c r="AO75" s="267"/>
      <c r="AP75" s="267"/>
      <c r="AQ75" s="235"/>
      <c r="AR75" s="235"/>
      <c r="AS75" s="235"/>
      <c r="AT75" s="235"/>
      <c r="AU75" s="235"/>
      <c r="AV75" s="254"/>
    </row>
    <row r="76" spans="1:48" ht="17.25" customHeight="1">
      <c r="A76" s="143"/>
      <c r="B76" s="143"/>
      <c r="C76" s="143"/>
      <c r="D76" s="143"/>
      <c r="E76" s="143"/>
      <c r="F76" s="143"/>
      <c r="G76" s="147"/>
      <c r="H76" s="147"/>
      <c r="I76" s="147"/>
      <c r="J76" s="147"/>
      <c r="K76" s="147"/>
      <c r="L76" s="147"/>
      <c r="M76" s="147"/>
      <c r="N76" s="147"/>
      <c r="O76" s="147"/>
      <c r="P76" s="147"/>
      <c r="Q76" s="147"/>
      <c r="R76" s="147"/>
      <c r="S76" s="147"/>
      <c r="T76" s="147"/>
      <c r="U76" s="147"/>
      <c r="V76" s="147"/>
      <c r="W76" s="147"/>
      <c r="X76" s="147"/>
      <c r="Y76" s="385" t="s">
        <v>287</v>
      </c>
      <c r="Z76" s="386"/>
      <c r="AA76" s="386"/>
      <c r="AB76" s="386"/>
      <c r="AC76" s="386"/>
      <c r="AD76" s="386"/>
      <c r="AE76" s="386"/>
      <c r="AF76" s="386"/>
      <c r="AG76" s="386"/>
      <c r="AH76" s="386"/>
      <c r="AI76" s="386"/>
      <c r="AJ76" s="345"/>
      <c r="AK76" s="399"/>
      <c r="AL76" s="400"/>
      <c r="AM76" s="400"/>
      <c r="AN76" s="400"/>
      <c r="AO76" s="400"/>
      <c r="AP76" s="400"/>
      <c r="AQ76" s="340"/>
      <c r="AR76" s="340"/>
      <c r="AS76" s="340"/>
      <c r="AT76" s="340"/>
      <c r="AU76" s="340"/>
      <c r="AV76" s="341"/>
    </row>
    <row r="77" spans="1:48" ht="17.25" customHeight="1">
      <c r="A77" s="143"/>
      <c r="B77" s="143"/>
      <c r="C77" s="143"/>
      <c r="D77" s="143"/>
      <c r="E77" s="143"/>
      <c r="F77" s="143"/>
      <c r="G77" s="147"/>
      <c r="H77" s="147"/>
      <c r="I77" s="147"/>
      <c r="J77" s="147"/>
      <c r="K77" s="147"/>
      <c r="L77" s="147"/>
      <c r="M77" s="147"/>
      <c r="N77" s="147"/>
      <c r="O77" s="147"/>
      <c r="P77" s="147"/>
      <c r="Q77" s="147"/>
      <c r="R77" s="147"/>
      <c r="S77" s="147"/>
      <c r="T77" s="147"/>
      <c r="U77" s="147"/>
      <c r="V77" s="147"/>
      <c r="W77" s="147"/>
      <c r="X77" s="147"/>
      <c r="Y77" s="401" t="s">
        <v>284</v>
      </c>
      <c r="Z77" s="319"/>
      <c r="AA77" s="319"/>
      <c r="AB77" s="319"/>
      <c r="AC77" s="319"/>
      <c r="AD77" s="319"/>
      <c r="AE77" s="319"/>
      <c r="AF77" s="319"/>
      <c r="AG77" s="319"/>
      <c r="AH77" s="319"/>
      <c r="AI77" s="319"/>
      <c r="AJ77" s="320"/>
      <c r="AK77" s="397"/>
      <c r="AL77" s="398"/>
      <c r="AM77" s="398"/>
      <c r="AN77" s="398"/>
      <c r="AO77" s="398"/>
      <c r="AP77" s="398"/>
      <c r="AQ77" s="221"/>
      <c r="AR77" s="221"/>
      <c r="AS77" s="221"/>
      <c r="AT77" s="221"/>
      <c r="AU77" s="221"/>
      <c r="AV77" s="222"/>
    </row>
  </sheetData>
  <mergeCells count="526">
    <mergeCell ref="G72:AV72"/>
    <mergeCell ref="A73:F74"/>
    <mergeCell ref="G73:L74"/>
    <mergeCell ref="M73:R74"/>
    <mergeCell ref="S73:X74"/>
    <mergeCell ref="Y73:AD74"/>
    <mergeCell ref="AE73:AJ74"/>
    <mergeCell ref="AK73:AV74"/>
    <mergeCell ref="Y75:AJ75"/>
    <mergeCell ref="AK75:AV77"/>
    <mergeCell ref="Y76:AJ76"/>
    <mergeCell ref="Y77:AJ77"/>
    <mergeCell ref="A65:F69"/>
    <mergeCell ref="G65:L69"/>
    <mergeCell ref="M65:R69"/>
    <mergeCell ref="S65:X69"/>
    <mergeCell ref="Y65:AJ66"/>
    <mergeCell ref="AK65:AV66"/>
    <mergeCell ref="Y67:AJ68"/>
    <mergeCell ref="AK67:AV68"/>
    <mergeCell ref="Y69:AD69"/>
    <mergeCell ref="AE69:AJ69"/>
    <mergeCell ref="AK69:AV69"/>
    <mergeCell ref="G31:L32"/>
    <mergeCell ref="M31:Q32"/>
    <mergeCell ref="R31:X32"/>
    <mergeCell ref="Y31:Y32"/>
    <mergeCell ref="Z31:AB32"/>
    <mergeCell ref="AC31:AD32"/>
    <mergeCell ref="B63:X64"/>
    <mergeCell ref="AE61:AG61"/>
    <mergeCell ref="AH61:AJ61"/>
    <mergeCell ref="AE31:AL32"/>
    <mergeCell ref="B31:F32"/>
    <mergeCell ref="Y59:AA59"/>
    <mergeCell ref="AE59:AG59"/>
    <mergeCell ref="AH59:AJ59"/>
    <mergeCell ref="AK59:AM59"/>
    <mergeCell ref="AE57:AG57"/>
    <mergeCell ref="AH57:AJ57"/>
    <mergeCell ref="AK57:AM57"/>
    <mergeCell ref="A54:F54"/>
    <mergeCell ref="G54:I54"/>
    <mergeCell ref="J54:L54"/>
    <mergeCell ref="M54:O54"/>
    <mergeCell ref="P54:R54"/>
    <mergeCell ref="AB55:AD55"/>
    <mergeCell ref="AK61:AM61"/>
    <mergeCell ref="AN61:AP61"/>
    <mergeCell ref="AQ61:AS61"/>
    <mergeCell ref="AT61:AV61"/>
    <mergeCell ref="AT60:AV60"/>
    <mergeCell ref="A61:F61"/>
    <mergeCell ref="G61:I61"/>
    <mergeCell ref="J61:L61"/>
    <mergeCell ref="M61:O61"/>
    <mergeCell ref="P61:R61"/>
    <mergeCell ref="S61:U61"/>
    <mergeCell ref="V61:X61"/>
    <mergeCell ref="A60:F60"/>
    <mergeCell ref="G60:I60"/>
    <mergeCell ref="M60:O60"/>
    <mergeCell ref="P60:R60"/>
    <mergeCell ref="S60:U60"/>
    <mergeCell ref="V60:X60"/>
    <mergeCell ref="Y60:AA60"/>
    <mergeCell ref="AM31:AN32"/>
    <mergeCell ref="Y61:AA61"/>
    <mergeCell ref="AB61:AD61"/>
    <mergeCell ref="AB60:AD60"/>
    <mergeCell ref="AE60:AG60"/>
    <mergeCell ref="AH60:AJ60"/>
    <mergeCell ref="AK60:AM60"/>
    <mergeCell ref="AN60:AP60"/>
    <mergeCell ref="J56:L56"/>
    <mergeCell ref="M56:O56"/>
    <mergeCell ref="P56:R56"/>
    <mergeCell ref="S56:U56"/>
    <mergeCell ref="J59:L59"/>
    <mergeCell ref="M59:O59"/>
    <mergeCell ref="P59:R59"/>
    <mergeCell ref="S59:U59"/>
    <mergeCell ref="AO31:AU32"/>
    <mergeCell ref="AQ60:AS60"/>
    <mergeCell ref="AQ59:AS59"/>
    <mergeCell ref="P58:R58"/>
    <mergeCell ref="S58:U58"/>
    <mergeCell ref="AT59:AV59"/>
    <mergeCell ref="AB59:AD59"/>
    <mergeCell ref="J60:L60"/>
    <mergeCell ref="B26:F27"/>
    <mergeCell ref="G26:L27"/>
    <mergeCell ref="M26:Q27"/>
    <mergeCell ref="R26:X27"/>
    <mergeCell ref="Y26:Y27"/>
    <mergeCell ref="Z26:AB27"/>
    <mergeCell ref="AC26:AD27"/>
    <mergeCell ref="AE26:AL27"/>
    <mergeCell ref="AM26:AN27"/>
    <mergeCell ref="G29:L30"/>
    <mergeCell ref="M29:Q30"/>
    <mergeCell ref="R29:U30"/>
    <mergeCell ref="V29:X30"/>
    <mergeCell ref="Y29:Y30"/>
    <mergeCell ref="Z29:AB30"/>
    <mergeCell ref="AC29:AD30"/>
    <mergeCell ref="AE29:AL30"/>
    <mergeCell ref="AM29:AN30"/>
    <mergeCell ref="Z24:AB25"/>
    <mergeCell ref="AC24:AD25"/>
    <mergeCell ref="AE24:AL25"/>
    <mergeCell ref="AM24:AN25"/>
    <mergeCell ref="B21:F22"/>
    <mergeCell ref="G21:L22"/>
    <mergeCell ref="M21:Q22"/>
    <mergeCell ref="R21:X22"/>
    <mergeCell ref="Y21:Y22"/>
    <mergeCell ref="Z21:AB22"/>
    <mergeCell ref="AC21:AD22"/>
    <mergeCell ref="AE21:AL22"/>
    <mergeCell ref="AM21:AN22"/>
    <mergeCell ref="AO26:AU27"/>
    <mergeCell ref="B29:F30"/>
    <mergeCell ref="Y13:AH14"/>
    <mergeCell ref="AI13:AS14"/>
    <mergeCell ref="B16:O17"/>
    <mergeCell ref="B19:F20"/>
    <mergeCell ref="G19:L20"/>
    <mergeCell ref="M19:Q20"/>
    <mergeCell ref="R19:U20"/>
    <mergeCell ref="V19:X20"/>
    <mergeCell ref="Y19:Y20"/>
    <mergeCell ref="Z19:AB20"/>
    <mergeCell ref="B13:M14"/>
    <mergeCell ref="N13:X14"/>
    <mergeCell ref="AC19:AD20"/>
    <mergeCell ref="AE19:AL20"/>
    <mergeCell ref="AM19:AN20"/>
    <mergeCell ref="AO21:AU22"/>
    <mergeCell ref="B24:F25"/>
    <mergeCell ref="G24:L25"/>
    <mergeCell ref="M24:Q25"/>
    <mergeCell ref="R24:U25"/>
    <mergeCell ref="V24:X25"/>
    <mergeCell ref="Y24:Y25"/>
    <mergeCell ref="A2:AV3"/>
    <mergeCell ref="A5:O6"/>
    <mergeCell ref="B7:O8"/>
    <mergeCell ref="B9:M10"/>
    <mergeCell ref="N9:AS10"/>
    <mergeCell ref="B11:M12"/>
    <mergeCell ref="N11:AS12"/>
    <mergeCell ref="V4:AB5"/>
    <mergeCell ref="AC4:AV5"/>
    <mergeCell ref="AN59:AP59"/>
    <mergeCell ref="AN58:AP58"/>
    <mergeCell ref="AQ58:AS58"/>
    <mergeCell ref="AT58:AV58"/>
    <mergeCell ref="A59:F59"/>
    <mergeCell ref="G59:I59"/>
    <mergeCell ref="V59:X59"/>
    <mergeCell ref="V58:X58"/>
    <mergeCell ref="Y58:AA58"/>
    <mergeCell ref="AB58:AD58"/>
    <mergeCell ref="AE58:AG58"/>
    <mergeCell ref="AH58:AJ58"/>
    <mergeCell ref="AK58:AM58"/>
    <mergeCell ref="A58:F58"/>
    <mergeCell ref="G58:I58"/>
    <mergeCell ref="J58:L58"/>
    <mergeCell ref="M58:O58"/>
    <mergeCell ref="AN57:AP57"/>
    <mergeCell ref="AQ57:AS57"/>
    <mergeCell ref="AT57:AV57"/>
    <mergeCell ref="AT56:AV56"/>
    <mergeCell ref="A57:F57"/>
    <mergeCell ref="G57:I57"/>
    <mergeCell ref="J57:L57"/>
    <mergeCell ref="M57:O57"/>
    <mergeCell ref="P57:R57"/>
    <mergeCell ref="S57:U57"/>
    <mergeCell ref="V57:X57"/>
    <mergeCell ref="Y57:AA57"/>
    <mergeCell ref="AB57:AD57"/>
    <mergeCell ref="AB56:AD56"/>
    <mergeCell ref="AE56:AG56"/>
    <mergeCell ref="AH56:AJ56"/>
    <mergeCell ref="AK56:AM56"/>
    <mergeCell ref="AN56:AP56"/>
    <mergeCell ref="AQ56:AS56"/>
    <mergeCell ref="A56:F56"/>
    <mergeCell ref="G56:I56"/>
    <mergeCell ref="V56:X56"/>
    <mergeCell ref="Y56:AA56"/>
    <mergeCell ref="A52:F52"/>
    <mergeCell ref="G52:I52"/>
    <mergeCell ref="J52:L52"/>
    <mergeCell ref="Y55:AA55"/>
    <mergeCell ref="AN54:AP54"/>
    <mergeCell ref="AQ54:AS54"/>
    <mergeCell ref="A55:F55"/>
    <mergeCell ref="G55:I55"/>
    <mergeCell ref="J55:L55"/>
    <mergeCell ref="M55:O55"/>
    <mergeCell ref="P55:R55"/>
    <mergeCell ref="S55:U55"/>
    <mergeCell ref="V55:X55"/>
    <mergeCell ref="V54:X54"/>
    <mergeCell ref="Y54:AA54"/>
    <mergeCell ref="AB54:AD54"/>
    <mergeCell ref="AE54:AG54"/>
    <mergeCell ref="AH54:AJ54"/>
    <mergeCell ref="A53:F53"/>
    <mergeCell ref="G53:I53"/>
    <mergeCell ref="J53:L53"/>
    <mergeCell ref="V53:X53"/>
    <mergeCell ref="Y53:AA53"/>
    <mergeCell ref="AB53:AD53"/>
    <mergeCell ref="Y52:AA52"/>
    <mergeCell ref="AT52:AV52"/>
    <mergeCell ref="AB52:AD52"/>
    <mergeCell ref="AE52:AG52"/>
    <mergeCell ref="AH52:AJ52"/>
    <mergeCell ref="AN53:AP53"/>
    <mergeCell ref="S54:U54"/>
    <mergeCell ref="AQ55:AS55"/>
    <mergeCell ref="AK52:AM52"/>
    <mergeCell ref="AN52:AP52"/>
    <mergeCell ref="AQ52:AS52"/>
    <mergeCell ref="AT55:AV55"/>
    <mergeCell ref="AQ53:AS53"/>
    <mergeCell ref="AT53:AV53"/>
    <mergeCell ref="AT54:AV54"/>
    <mergeCell ref="AN55:AP55"/>
    <mergeCell ref="AK54:AM54"/>
    <mergeCell ref="AE53:AG53"/>
    <mergeCell ref="AH53:AJ53"/>
    <mergeCell ref="AK53:AM53"/>
    <mergeCell ref="AE55:AG55"/>
    <mergeCell ref="AH55:AJ55"/>
    <mergeCell ref="AK55:AM55"/>
    <mergeCell ref="M53:O53"/>
    <mergeCell ref="P53:R53"/>
    <mergeCell ref="S53:U53"/>
    <mergeCell ref="AN50:AP50"/>
    <mergeCell ref="AQ50:AS50"/>
    <mergeCell ref="AT50:AV50"/>
    <mergeCell ref="AB50:AD50"/>
    <mergeCell ref="AE50:AG50"/>
    <mergeCell ref="AH50:AJ50"/>
    <mergeCell ref="AK50:AM50"/>
    <mergeCell ref="AQ51:AS51"/>
    <mergeCell ref="AT51:AV51"/>
    <mergeCell ref="AB51:AD51"/>
    <mergeCell ref="AE51:AG51"/>
    <mergeCell ref="AH51:AJ51"/>
    <mergeCell ref="AK51:AM51"/>
    <mergeCell ref="AN51:AP51"/>
    <mergeCell ref="V51:X51"/>
    <mergeCell ref="V50:X50"/>
    <mergeCell ref="Y50:AA50"/>
    <mergeCell ref="M52:O52"/>
    <mergeCell ref="P52:R52"/>
    <mergeCell ref="S52:U52"/>
    <mergeCell ref="V52:X52"/>
    <mergeCell ref="A50:F50"/>
    <mergeCell ref="G50:I50"/>
    <mergeCell ref="J50:L50"/>
    <mergeCell ref="M50:O50"/>
    <mergeCell ref="P50:R50"/>
    <mergeCell ref="S50:U50"/>
    <mergeCell ref="Y51:AA51"/>
    <mergeCell ref="J48:L48"/>
    <mergeCell ref="M48:O48"/>
    <mergeCell ref="P48:R48"/>
    <mergeCell ref="S48:U48"/>
    <mergeCell ref="A51:F51"/>
    <mergeCell ref="G51:I51"/>
    <mergeCell ref="J51:L51"/>
    <mergeCell ref="M51:O51"/>
    <mergeCell ref="P51:R51"/>
    <mergeCell ref="S51:U51"/>
    <mergeCell ref="V48:X48"/>
    <mergeCell ref="Y48:AA48"/>
    <mergeCell ref="AE49:AG49"/>
    <mergeCell ref="AH49:AJ49"/>
    <mergeCell ref="AK49:AM49"/>
    <mergeCell ref="AN49:AP49"/>
    <mergeCell ref="AQ49:AS49"/>
    <mergeCell ref="AT49:AV49"/>
    <mergeCell ref="AT48:AV48"/>
    <mergeCell ref="A49:F49"/>
    <mergeCell ref="G49:I49"/>
    <mergeCell ref="J49:L49"/>
    <mergeCell ref="M49:O49"/>
    <mergeCell ref="P49:R49"/>
    <mergeCell ref="S49:U49"/>
    <mergeCell ref="V49:X49"/>
    <mergeCell ref="Y49:AA49"/>
    <mergeCell ref="AB49:AD49"/>
    <mergeCell ref="AB48:AD48"/>
    <mergeCell ref="AE48:AG48"/>
    <mergeCell ref="AH48:AJ48"/>
    <mergeCell ref="AK48:AM48"/>
    <mergeCell ref="AN48:AP48"/>
    <mergeCell ref="AQ48:AS48"/>
    <mergeCell ref="A48:F48"/>
    <mergeCell ref="G48:I48"/>
    <mergeCell ref="Y47:AA47"/>
    <mergeCell ref="AN46:AP46"/>
    <mergeCell ref="AQ46:AS46"/>
    <mergeCell ref="AT46:AV46"/>
    <mergeCell ref="A47:F47"/>
    <mergeCell ref="G47:I47"/>
    <mergeCell ref="J47:L47"/>
    <mergeCell ref="M47:O47"/>
    <mergeCell ref="P47:R47"/>
    <mergeCell ref="S47:U47"/>
    <mergeCell ref="V47:X47"/>
    <mergeCell ref="V46:X46"/>
    <mergeCell ref="Y46:AA46"/>
    <mergeCell ref="AB46:AD46"/>
    <mergeCell ref="AE46:AG46"/>
    <mergeCell ref="AH46:AJ46"/>
    <mergeCell ref="AK46:AM46"/>
    <mergeCell ref="A46:F46"/>
    <mergeCell ref="G46:I46"/>
    <mergeCell ref="J46:L46"/>
    <mergeCell ref="M46:O46"/>
    <mergeCell ref="P46:R46"/>
    <mergeCell ref="S46:U46"/>
    <mergeCell ref="AQ47:AS47"/>
    <mergeCell ref="AT47:AV47"/>
    <mergeCell ref="AB44:AD44"/>
    <mergeCell ref="AE44:AG44"/>
    <mergeCell ref="AH44:AJ44"/>
    <mergeCell ref="AK44:AM44"/>
    <mergeCell ref="AN44:AP44"/>
    <mergeCell ref="AQ44:AS44"/>
    <mergeCell ref="AB47:AD47"/>
    <mergeCell ref="AE47:AG47"/>
    <mergeCell ref="AH47:AJ47"/>
    <mergeCell ref="AK47:AM47"/>
    <mergeCell ref="AN47:AP47"/>
    <mergeCell ref="AQ43:AS43"/>
    <mergeCell ref="A44:F44"/>
    <mergeCell ref="G44:I44"/>
    <mergeCell ref="J44:L44"/>
    <mergeCell ref="M44:O44"/>
    <mergeCell ref="P44:R44"/>
    <mergeCell ref="S44:U44"/>
    <mergeCell ref="V44:X44"/>
    <mergeCell ref="Y44:AA44"/>
    <mergeCell ref="V43:X43"/>
    <mergeCell ref="Y43:AA43"/>
    <mergeCell ref="AB43:AD43"/>
    <mergeCell ref="AE43:AG43"/>
    <mergeCell ref="AH43:AJ43"/>
    <mergeCell ref="AK43:AM43"/>
    <mergeCell ref="BX42:BZ42"/>
    <mergeCell ref="CA42:CC42"/>
    <mergeCell ref="AN41:AP41"/>
    <mergeCell ref="CD42:CF42"/>
    <mergeCell ref="CG42:CI42"/>
    <mergeCell ref="A43:F43"/>
    <mergeCell ref="G43:I43"/>
    <mergeCell ref="J43:L43"/>
    <mergeCell ref="M43:O43"/>
    <mergeCell ref="P43:R43"/>
    <mergeCell ref="S43:U43"/>
    <mergeCell ref="BF42:BH42"/>
    <mergeCell ref="BI42:BK42"/>
    <mergeCell ref="BL42:BN42"/>
    <mergeCell ref="BO42:BQ42"/>
    <mergeCell ref="BR42:BT42"/>
    <mergeCell ref="BU42:BW42"/>
    <mergeCell ref="AH42:AJ42"/>
    <mergeCell ref="AK42:AM42"/>
    <mergeCell ref="AN42:AP42"/>
    <mergeCell ref="AQ42:AS42"/>
    <mergeCell ref="AZ42:BB42"/>
    <mergeCell ref="BC42:BE42"/>
    <mergeCell ref="AN43:AP43"/>
    <mergeCell ref="CG41:CI41"/>
    <mergeCell ref="A42:F42"/>
    <mergeCell ref="J42:L42"/>
    <mergeCell ref="M42:O42"/>
    <mergeCell ref="P42:R42"/>
    <mergeCell ref="S42:U42"/>
    <mergeCell ref="V42:X42"/>
    <mergeCell ref="Y42:AA42"/>
    <mergeCell ref="AB42:AD42"/>
    <mergeCell ref="AE42:AG42"/>
    <mergeCell ref="BO41:BQ41"/>
    <mergeCell ref="BR41:BT41"/>
    <mergeCell ref="BU41:BW41"/>
    <mergeCell ref="BX41:BZ41"/>
    <mergeCell ref="CA41:CC41"/>
    <mergeCell ref="CD41:CF41"/>
    <mergeCell ref="AQ41:AS41"/>
    <mergeCell ref="AT36:AV44"/>
    <mergeCell ref="AZ41:BB41"/>
    <mergeCell ref="BC41:BE41"/>
    <mergeCell ref="BF41:BH41"/>
    <mergeCell ref="BI41:BK41"/>
    <mergeCell ref="BL41:BN41"/>
    <mergeCell ref="Y41:AA41"/>
    <mergeCell ref="Y39:AA39"/>
    <mergeCell ref="AB39:AD39"/>
    <mergeCell ref="AE39:AG39"/>
    <mergeCell ref="AH39:AJ39"/>
    <mergeCell ref="AK39:AM39"/>
    <mergeCell ref="AE41:AG41"/>
    <mergeCell ref="AH41:AJ41"/>
    <mergeCell ref="AK41:AM41"/>
    <mergeCell ref="A41:F41"/>
    <mergeCell ref="J41:L41"/>
    <mergeCell ref="M41:O41"/>
    <mergeCell ref="P41:R41"/>
    <mergeCell ref="S41:U41"/>
    <mergeCell ref="V41:X41"/>
    <mergeCell ref="AB41:AD41"/>
    <mergeCell ref="AN38:AP38"/>
    <mergeCell ref="AQ38:AS38"/>
    <mergeCell ref="A39:F39"/>
    <mergeCell ref="J39:L39"/>
    <mergeCell ref="M39:O39"/>
    <mergeCell ref="P39:R39"/>
    <mergeCell ref="S39:U39"/>
    <mergeCell ref="AB40:AD40"/>
    <mergeCell ref="AE40:AG40"/>
    <mergeCell ref="AH40:AJ40"/>
    <mergeCell ref="AK40:AM40"/>
    <mergeCell ref="AN40:AP40"/>
    <mergeCell ref="AQ40:AS40"/>
    <mergeCell ref="AN39:AP39"/>
    <mergeCell ref="AQ39:AS39"/>
    <mergeCell ref="A40:F40"/>
    <mergeCell ref="G40:I40"/>
    <mergeCell ref="J40:L40"/>
    <mergeCell ref="M40:O40"/>
    <mergeCell ref="P40:R40"/>
    <mergeCell ref="S40:U40"/>
    <mergeCell ref="V40:X40"/>
    <mergeCell ref="Y40:AA40"/>
    <mergeCell ref="V39:X39"/>
    <mergeCell ref="A37:F37"/>
    <mergeCell ref="J37:L37"/>
    <mergeCell ref="M37:O37"/>
    <mergeCell ref="P37:R37"/>
    <mergeCell ref="S37:U37"/>
    <mergeCell ref="AN37:AP37"/>
    <mergeCell ref="AQ37:AS37"/>
    <mergeCell ref="A38:F38"/>
    <mergeCell ref="J38:L38"/>
    <mergeCell ref="M38:O38"/>
    <mergeCell ref="P38:R38"/>
    <mergeCell ref="S38:U38"/>
    <mergeCell ref="V38:X38"/>
    <mergeCell ref="Y38:AA38"/>
    <mergeCell ref="AB38:AD38"/>
    <mergeCell ref="V37:X37"/>
    <mergeCell ref="Y37:AA37"/>
    <mergeCell ref="AB37:AD37"/>
    <mergeCell ref="AE37:AG37"/>
    <mergeCell ref="AH37:AJ37"/>
    <mergeCell ref="AK37:AM37"/>
    <mergeCell ref="AE38:AG38"/>
    <mergeCell ref="AH38:AJ38"/>
    <mergeCell ref="AK38:AM38"/>
    <mergeCell ref="AE35:AG35"/>
    <mergeCell ref="AH35:AJ35"/>
    <mergeCell ref="AK35:AM35"/>
    <mergeCell ref="AN35:AP35"/>
    <mergeCell ref="AQ35:AS35"/>
    <mergeCell ref="AH36:AJ36"/>
    <mergeCell ref="AK36:AM36"/>
    <mergeCell ref="AN36:AP36"/>
    <mergeCell ref="AQ36:AS36"/>
    <mergeCell ref="A36:F36"/>
    <mergeCell ref="J36:L36"/>
    <mergeCell ref="M36:O36"/>
    <mergeCell ref="P36:R36"/>
    <mergeCell ref="S36:U36"/>
    <mergeCell ref="V36:X36"/>
    <mergeCell ref="Y36:AA36"/>
    <mergeCell ref="AB36:AD36"/>
    <mergeCell ref="AE36:AG36"/>
    <mergeCell ref="AQ34:AS34"/>
    <mergeCell ref="AT34:AV34"/>
    <mergeCell ref="A35:F35"/>
    <mergeCell ref="G35:I35"/>
    <mergeCell ref="J35:L35"/>
    <mergeCell ref="M35:O35"/>
    <mergeCell ref="P35:R35"/>
    <mergeCell ref="S35:U35"/>
    <mergeCell ref="V35:X35"/>
    <mergeCell ref="Y35:AA35"/>
    <mergeCell ref="Y34:AA34"/>
    <mergeCell ref="AB34:AD34"/>
    <mergeCell ref="AE34:AG34"/>
    <mergeCell ref="AH34:AJ34"/>
    <mergeCell ref="AK34:AM34"/>
    <mergeCell ref="AN34:AP34"/>
    <mergeCell ref="A34:F34"/>
    <mergeCell ref="J34:L34"/>
    <mergeCell ref="M34:O34"/>
    <mergeCell ref="P34:R34"/>
    <mergeCell ref="S34:U34"/>
    <mergeCell ref="V34:X34"/>
    <mergeCell ref="AT35:AV35"/>
    <mergeCell ref="AB35:AD35"/>
    <mergeCell ref="A70:F70"/>
    <mergeCell ref="G70:L70"/>
    <mergeCell ref="M70:R70"/>
    <mergeCell ref="S70:X70"/>
    <mergeCell ref="Y70:AD70"/>
    <mergeCell ref="AE70:AJ70"/>
    <mergeCell ref="AK70:AV70"/>
    <mergeCell ref="A71:F71"/>
    <mergeCell ref="G71:L71"/>
    <mergeCell ref="M71:R71"/>
    <mergeCell ref="S71:X71"/>
    <mergeCell ref="Y71:AD71"/>
    <mergeCell ref="AE71:AJ71"/>
    <mergeCell ref="AK71:AV71"/>
  </mergeCells>
  <phoneticPr fontId="18"/>
  <dataValidations count="2">
    <dataValidation type="list" allowBlank="1" showInputMessage="1" showErrorMessage="1" sqref="J36:AS36" xr:uid="{4469C775-9BE9-4492-B3E2-0B16F33DB66E}">
      <formula1>"休止,復活,休止と復活"</formula1>
    </dataValidation>
    <dataValidation type="list" allowBlank="1" showInputMessage="1" showErrorMessage="1" sqref="AK69:AR69" xr:uid="{096DC751-C070-4773-9836-6B926B296C14}">
      <formula1>"該当,非該当"</formula1>
    </dataValidation>
  </dataValidations>
  <pageMargins left="0.11811023622047245" right="0.11811023622047245" top="0" bottom="0" header="0.31496062992125984" footer="0.31496062992125984"/>
  <pageSetup paperSize="9" scale="62" orientation="portrait" r:id="rId1"/>
  <colBreaks count="1" manualBreakCount="1">
    <brk id="48" min="1" max="46"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905CE-EF96-4D46-940C-849236D47CDE}">
  <dimension ref="A1:CI70"/>
  <sheetViews>
    <sheetView view="pageBreakPreview" zoomScale="55" zoomScaleNormal="70" zoomScaleSheetLayoutView="55" workbookViewId="0">
      <selection activeCell="AP6" sqref="AP6"/>
    </sheetView>
  </sheetViews>
  <sheetFormatPr defaultColWidth="3" defaultRowHeight="18.75"/>
  <cols>
    <col min="1" max="24" width="3" style="22"/>
    <col min="25" max="42" width="3" style="40"/>
    <col min="43" max="16384" width="3" style="22"/>
  </cols>
  <sheetData>
    <row r="1" spans="1:48" s="40" customFormat="1">
      <c r="AV1" s="511" t="s">
        <v>293</v>
      </c>
    </row>
    <row r="2" spans="1:48">
      <c r="A2" s="236" t="s">
        <v>210</v>
      </c>
      <c r="B2" s="236"/>
      <c r="C2" s="236"/>
      <c r="D2" s="236"/>
      <c r="E2" s="236"/>
      <c r="F2" s="236"/>
      <c r="G2" s="236"/>
      <c r="H2" s="236"/>
      <c r="I2" s="236"/>
      <c r="J2" s="236"/>
      <c r="K2" s="236"/>
      <c r="L2" s="236"/>
      <c r="M2" s="236"/>
      <c r="N2" s="236"/>
      <c r="O2" s="236"/>
      <c r="P2" s="236"/>
      <c r="Q2" s="236"/>
      <c r="R2" s="236"/>
      <c r="S2" s="236"/>
      <c r="T2" s="309"/>
      <c r="U2" s="309"/>
      <c r="V2" s="309"/>
      <c r="W2" s="309"/>
      <c r="X2" s="309"/>
      <c r="Y2" s="309"/>
      <c r="Z2" s="309"/>
      <c r="AA2" s="309"/>
      <c r="AB2" s="309"/>
      <c r="AC2" s="309"/>
      <c r="AD2" s="309"/>
      <c r="AE2" s="309"/>
      <c r="AF2" s="309"/>
      <c r="AG2" s="309"/>
      <c r="AH2" s="309"/>
      <c r="AI2" s="309"/>
      <c r="AJ2" s="309"/>
      <c r="AK2" s="309"/>
      <c r="AL2" s="309"/>
      <c r="AM2" s="309"/>
      <c r="AN2" s="309"/>
      <c r="AO2" s="309"/>
      <c r="AP2" s="309"/>
      <c r="AQ2" s="309"/>
      <c r="AR2" s="309"/>
      <c r="AS2" s="309"/>
      <c r="AT2" s="309"/>
      <c r="AU2" s="309"/>
      <c r="AV2" s="309"/>
    </row>
    <row r="3" spans="1:48">
      <c r="A3" s="236"/>
      <c r="B3" s="236"/>
      <c r="C3" s="236"/>
      <c r="D3" s="236"/>
      <c r="E3" s="236"/>
      <c r="F3" s="236"/>
      <c r="G3" s="236"/>
      <c r="H3" s="236"/>
      <c r="I3" s="236"/>
      <c r="J3" s="236"/>
      <c r="K3" s="236"/>
      <c r="L3" s="236"/>
      <c r="M3" s="236"/>
      <c r="N3" s="236"/>
      <c r="O3" s="236"/>
      <c r="P3" s="236"/>
      <c r="Q3" s="236"/>
      <c r="R3" s="236"/>
      <c r="S3" s="236"/>
      <c r="T3" s="309"/>
      <c r="U3" s="309"/>
      <c r="V3" s="309"/>
      <c r="W3" s="309"/>
      <c r="X3" s="309"/>
      <c r="Y3" s="309"/>
      <c r="Z3" s="309"/>
      <c r="AA3" s="309"/>
      <c r="AB3" s="309"/>
      <c r="AC3" s="309"/>
      <c r="AD3" s="309"/>
      <c r="AE3" s="309"/>
      <c r="AF3" s="309"/>
      <c r="AG3" s="309"/>
      <c r="AH3" s="309"/>
      <c r="AI3" s="309"/>
      <c r="AJ3" s="309"/>
      <c r="AK3" s="309"/>
      <c r="AL3" s="309"/>
      <c r="AM3" s="309"/>
      <c r="AN3" s="309"/>
      <c r="AO3" s="309"/>
      <c r="AP3" s="309"/>
      <c r="AQ3" s="309"/>
      <c r="AR3" s="309"/>
      <c r="AS3" s="309"/>
      <c r="AT3" s="309"/>
      <c r="AU3" s="309"/>
      <c r="AV3" s="309"/>
    </row>
    <row r="4" spans="1:48">
      <c r="A4" s="40"/>
      <c r="B4" s="40"/>
      <c r="C4" s="40"/>
      <c r="D4" s="40"/>
      <c r="E4" s="40"/>
      <c r="F4" s="40"/>
      <c r="G4" s="40"/>
      <c r="H4" s="40"/>
      <c r="I4" s="40"/>
      <c r="J4" s="40"/>
      <c r="K4" s="40"/>
      <c r="L4" s="40"/>
      <c r="M4" s="40"/>
      <c r="N4" s="40"/>
      <c r="O4" s="40"/>
      <c r="P4" s="40"/>
      <c r="Q4" s="40"/>
      <c r="R4" s="40"/>
      <c r="S4" s="40"/>
      <c r="T4" s="40"/>
      <c r="U4" s="40"/>
      <c r="V4" s="237" t="s">
        <v>212</v>
      </c>
      <c r="W4" s="237"/>
      <c r="X4" s="237"/>
      <c r="Y4" s="237"/>
      <c r="Z4" s="237"/>
      <c r="AA4" s="237"/>
      <c r="AB4" s="237"/>
      <c r="AC4" s="237" t="str">
        <f>IF(様式第１号!AN10="","",様式第１号!AN10)</f>
        <v/>
      </c>
      <c r="AD4" s="237"/>
      <c r="AE4" s="237"/>
      <c r="AF4" s="237"/>
      <c r="AG4" s="237"/>
      <c r="AH4" s="237"/>
      <c r="AI4" s="237"/>
      <c r="AJ4" s="237"/>
      <c r="AK4" s="237"/>
      <c r="AL4" s="237"/>
      <c r="AM4" s="237"/>
      <c r="AN4" s="237"/>
      <c r="AO4" s="237"/>
      <c r="AP4" s="237"/>
      <c r="AQ4" s="237"/>
      <c r="AR4" s="237"/>
      <c r="AS4" s="237"/>
      <c r="AT4" s="237"/>
      <c r="AU4" s="237"/>
      <c r="AV4" s="237"/>
    </row>
    <row r="5" spans="1:48">
      <c r="A5" s="236" t="s">
        <v>211</v>
      </c>
      <c r="B5" s="236"/>
      <c r="C5" s="236"/>
      <c r="D5" s="236"/>
      <c r="E5" s="236"/>
      <c r="F5" s="236"/>
      <c r="G5" s="236"/>
      <c r="H5" s="236"/>
      <c r="I5" s="236"/>
      <c r="J5" s="236"/>
      <c r="K5" s="236"/>
      <c r="L5" s="236"/>
      <c r="M5" s="236"/>
      <c r="N5" s="236"/>
      <c r="O5" s="236"/>
      <c r="P5" s="40"/>
      <c r="Q5" s="40"/>
      <c r="R5" s="40"/>
      <c r="S5" s="40"/>
      <c r="T5" s="40"/>
      <c r="U5" s="40"/>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237"/>
    </row>
    <row r="6" spans="1:48">
      <c r="A6" s="236"/>
      <c r="B6" s="236"/>
      <c r="C6" s="236"/>
      <c r="D6" s="236"/>
      <c r="E6" s="236"/>
      <c r="F6" s="236"/>
      <c r="G6" s="236"/>
      <c r="H6" s="236"/>
      <c r="I6" s="236"/>
      <c r="J6" s="236"/>
      <c r="K6" s="236"/>
      <c r="L6" s="236"/>
      <c r="M6" s="236"/>
      <c r="N6" s="236"/>
      <c r="O6" s="236"/>
      <c r="P6" s="40"/>
      <c r="Q6" s="40"/>
      <c r="R6" s="40"/>
      <c r="S6" s="40"/>
      <c r="T6" s="40"/>
      <c r="U6" s="40"/>
      <c r="V6" s="40"/>
      <c r="W6" s="40"/>
      <c r="X6" s="40"/>
      <c r="AQ6" s="40"/>
      <c r="AR6" s="40"/>
      <c r="AS6" s="40"/>
      <c r="AT6" s="40"/>
      <c r="AU6" s="40"/>
      <c r="AV6" s="40"/>
    </row>
    <row r="7" spans="1:48" ht="23.25" customHeight="1">
      <c r="A7" s="112"/>
      <c r="B7" s="236" t="s">
        <v>40</v>
      </c>
      <c r="C7" s="236"/>
      <c r="D7" s="236"/>
      <c r="E7" s="236"/>
      <c r="F7" s="236"/>
      <c r="G7" s="236"/>
      <c r="H7" s="236"/>
      <c r="I7" s="236"/>
      <c r="J7" s="236"/>
      <c r="K7" s="236"/>
      <c r="L7" s="236"/>
      <c r="M7" s="236"/>
      <c r="N7" s="236"/>
      <c r="O7" s="236"/>
      <c r="P7" s="40"/>
      <c r="Q7" s="40"/>
      <c r="R7" s="40"/>
      <c r="S7" s="40"/>
      <c r="T7" s="40"/>
      <c r="U7" s="40"/>
      <c r="V7" s="40"/>
      <c r="W7" s="40"/>
      <c r="X7" s="40"/>
      <c r="AQ7" s="40"/>
      <c r="AR7" s="40"/>
      <c r="AS7" s="40"/>
      <c r="AT7" s="40"/>
      <c r="AU7" s="40"/>
      <c r="AV7" s="40"/>
    </row>
    <row r="8" spans="1:48" s="40" customFormat="1" ht="23.25" customHeight="1">
      <c r="A8" s="112"/>
      <c r="B8" s="310"/>
      <c r="C8" s="310"/>
      <c r="D8" s="310"/>
      <c r="E8" s="310"/>
      <c r="F8" s="310"/>
      <c r="G8" s="310"/>
      <c r="H8" s="310"/>
      <c r="I8" s="310"/>
      <c r="J8" s="310"/>
      <c r="K8" s="310"/>
      <c r="L8" s="310"/>
      <c r="M8" s="310"/>
      <c r="N8" s="311"/>
      <c r="O8" s="311"/>
    </row>
    <row r="9" spans="1:48" s="40" customFormat="1" ht="18.75" customHeight="1">
      <c r="B9" s="237" t="s">
        <v>0</v>
      </c>
      <c r="C9" s="238"/>
      <c r="D9" s="238"/>
      <c r="E9" s="238"/>
      <c r="F9" s="238"/>
      <c r="G9" s="238"/>
      <c r="H9" s="201"/>
      <c r="I9" s="201"/>
      <c r="J9" s="201"/>
      <c r="K9" s="201"/>
      <c r="L9" s="201"/>
      <c r="M9" s="201"/>
      <c r="N9" s="312"/>
      <c r="O9" s="312"/>
      <c r="P9" s="312"/>
      <c r="Q9" s="312"/>
      <c r="R9" s="312"/>
      <c r="S9" s="312"/>
      <c r="T9" s="312"/>
      <c r="U9" s="312"/>
      <c r="V9" s="312"/>
      <c r="W9" s="312"/>
      <c r="X9" s="312"/>
      <c r="Y9" s="312"/>
      <c r="Z9" s="312"/>
      <c r="AA9" s="312"/>
      <c r="AB9" s="312"/>
      <c r="AC9" s="312"/>
      <c r="AD9" s="201"/>
      <c r="AE9" s="201"/>
      <c r="AF9" s="201"/>
      <c r="AG9" s="201"/>
      <c r="AH9" s="201"/>
      <c r="AI9" s="201"/>
      <c r="AJ9" s="201"/>
      <c r="AK9" s="201"/>
      <c r="AL9" s="201"/>
      <c r="AM9" s="201"/>
      <c r="AN9" s="201"/>
      <c r="AO9" s="201"/>
      <c r="AP9" s="201"/>
      <c r="AQ9" s="201"/>
      <c r="AR9" s="201"/>
      <c r="AS9" s="201"/>
    </row>
    <row r="10" spans="1:48" s="40" customFormat="1" ht="18.75" customHeight="1">
      <c r="B10" s="238"/>
      <c r="C10" s="238"/>
      <c r="D10" s="238"/>
      <c r="E10" s="238"/>
      <c r="F10" s="238"/>
      <c r="G10" s="238"/>
      <c r="H10" s="201"/>
      <c r="I10" s="201"/>
      <c r="J10" s="201"/>
      <c r="K10" s="201"/>
      <c r="L10" s="201"/>
      <c r="M10" s="201"/>
      <c r="N10" s="312"/>
      <c r="O10" s="312"/>
      <c r="P10" s="312"/>
      <c r="Q10" s="312"/>
      <c r="R10" s="312"/>
      <c r="S10" s="312"/>
      <c r="T10" s="312"/>
      <c r="U10" s="312"/>
      <c r="V10" s="312"/>
      <c r="W10" s="312"/>
      <c r="X10" s="312"/>
      <c r="Y10" s="312"/>
      <c r="Z10" s="312"/>
      <c r="AA10" s="312"/>
      <c r="AB10" s="312"/>
      <c r="AC10" s="312"/>
      <c r="AD10" s="201"/>
      <c r="AE10" s="201"/>
      <c r="AF10" s="201"/>
      <c r="AG10" s="201"/>
      <c r="AH10" s="201"/>
      <c r="AI10" s="201"/>
      <c r="AJ10" s="201"/>
      <c r="AK10" s="201"/>
      <c r="AL10" s="201"/>
      <c r="AM10" s="201"/>
      <c r="AN10" s="201"/>
      <c r="AO10" s="201"/>
      <c r="AP10" s="201"/>
      <c r="AQ10" s="201"/>
      <c r="AR10" s="201"/>
      <c r="AS10" s="201"/>
    </row>
    <row r="11" spans="1:48" s="40" customFormat="1" ht="18.75" customHeight="1">
      <c r="B11" s="238" t="s">
        <v>41</v>
      </c>
      <c r="C11" s="238"/>
      <c r="D11" s="238"/>
      <c r="E11" s="238"/>
      <c r="F11" s="238"/>
      <c r="G11" s="238"/>
      <c r="H11" s="201"/>
      <c r="I11" s="201"/>
      <c r="J11" s="201"/>
      <c r="K11" s="201"/>
      <c r="L11" s="201"/>
      <c r="M11" s="201"/>
      <c r="N11" s="312"/>
      <c r="O11" s="312"/>
      <c r="P11" s="312"/>
      <c r="Q11" s="312"/>
      <c r="R11" s="312"/>
      <c r="S11" s="312"/>
      <c r="T11" s="312"/>
      <c r="U11" s="312"/>
      <c r="V11" s="312"/>
      <c r="W11" s="312"/>
      <c r="X11" s="312"/>
      <c r="Y11" s="312"/>
      <c r="Z11" s="312"/>
      <c r="AA11" s="312"/>
      <c r="AB11" s="312"/>
      <c r="AC11" s="312"/>
      <c r="AD11" s="201"/>
      <c r="AE11" s="201"/>
      <c r="AF11" s="201"/>
      <c r="AG11" s="201"/>
      <c r="AH11" s="201"/>
      <c r="AI11" s="201"/>
      <c r="AJ11" s="201"/>
      <c r="AK11" s="201"/>
      <c r="AL11" s="201"/>
      <c r="AM11" s="201"/>
      <c r="AN11" s="201"/>
      <c r="AO11" s="201"/>
      <c r="AP11" s="201"/>
      <c r="AQ11" s="201"/>
      <c r="AR11" s="201"/>
      <c r="AS11" s="201"/>
    </row>
    <row r="12" spans="1:48" s="40" customFormat="1" ht="18.75" customHeight="1">
      <c r="B12" s="238"/>
      <c r="C12" s="238"/>
      <c r="D12" s="238"/>
      <c r="E12" s="238"/>
      <c r="F12" s="238"/>
      <c r="G12" s="238"/>
      <c r="H12" s="201"/>
      <c r="I12" s="201"/>
      <c r="J12" s="201"/>
      <c r="K12" s="201"/>
      <c r="L12" s="201"/>
      <c r="M12" s="201"/>
      <c r="N12" s="312"/>
      <c r="O12" s="312"/>
      <c r="P12" s="312"/>
      <c r="Q12" s="312"/>
      <c r="R12" s="312"/>
      <c r="S12" s="312"/>
      <c r="T12" s="312"/>
      <c r="U12" s="312"/>
      <c r="V12" s="312"/>
      <c r="W12" s="312"/>
      <c r="X12" s="312"/>
      <c r="Y12" s="312"/>
      <c r="Z12" s="312"/>
      <c r="AA12" s="312"/>
      <c r="AB12" s="312"/>
      <c r="AC12" s="312"/>
      <c r="AD12" s="201"/>
      <c r="AE12" s="201"/>
      <c r="AF12" s="201"/>
      <c r="AG12" s="201"/>
      <c r="AH12" s="201"/>
      <c r="AI12" s="201"/>
      <c r="AJ12" s="201"/>
      <c r="AK12" s="201"/>
      <c r="AL12" s="201"/>
      <c r="AM12" s="201"/>
      <c r="AN12" s="201"/>
      <c r="AO12" s="201"/>
      <c r="AP12" s="201"/>
      <c r="AQ12" s="201"/>
      <c r="AR12" s="201"/>
      <c r="AS12" s="201"/>
    </row>
    <row r="14" spans="1:48" s="40" customFormat="1"/>
    <row r="15" spans="1:48">
      <c r="A15" s="444" t="s">
        <v>1</v>
      </c>
      <c r="B15" s="352"/>
      <c r="C15" s="352"/>
      <c r="D15" s="352"/>
      <c r="E15" s="360"/>
      <c r="F15" s="360"/>
      <c r="G15" s="444"/>
      <c r="H15" s="445"/>
      <c r="I15" s="445"/>
      <c r="J15" s="352" t="s">
        <v>50</v>
      </c>
      <c r="K15" s="352"/>
      <c r="L15" s="352"/>
      <c r="M15" s="352" t="s">
        <v>52</v>
      </c>
      <c r="N15" s="352"/>
      <c r="O15" s="352"/>
      <c r="P15" s="352" t="s">
        <v>53</v>
      </c>
      <c r="Q15" s="352"/>
      <c r="R15" s="352"/>
      <c r="S15" s="352" t="s">
        <v>54</v>
      </c>
      <c r="T15" s="352"/>
      <c r="U15" s="352"/>
      <c r="V15" s="352" t="s">
        <v>55</v>
      </c>
      <c r="W15" s="352"/>
      <c r="X15" s="352"/>
      <c r="Y15" s="352" t="s">
        <v>56</v>
      </c>
      <c r="Z15" s="352"/>
      <c r="AA15" s="352"/>
      <c r="AB15" s="352" t="s">
        <v>118</v>
      </c>
      <c r="AC15" s="352"/>
      <c r="AD15" s="352"/>
      <c r="AE15" s="352" t="s">
        <v>119</v>
      </c>
      <c r="AF15" s="352"/>
      <c r="AG15" s="352"/>
      <c r="AH15" s="352" t="s">
        <v>120</v>
      </c>
      <c r="AI15" s="352"/>
      <c r="AJ15" s="352"/>
      <c r="AK15" s="352" t="s">
        <v>121</v>
      </c>
      <c r="AL15" s="352"/>
      <c r="AM15" s="352"/>
      <c r="AN15" s="352" t="s">
        <v>122</v>
      </c>
      <c r="AO15" s="352"/>
      <c r="AP15" s="352"/>
      <c r="AQ15" s="352" t="s">
        <v>123</v>
      </c>
      <c r="AR15" s="352"/>
      <c r="AS15" s="352"/>
      <c r="AT15" s="352" t="s">
        <v>12</v>
      </c>
      <c r="AU15" s="352"/>
      <c r="AV15" s="352"/>
    </row>
    <row r="16" spans="1:48">
      <c r="A16" s="352" t="s">
        <v>51</v>
      </c>
      <c r="B16" s="352"/>
      <c r="C16" s="352"/>
      <c r="D16" s="352"/>
      <c r="E16" s="360"/>
      <c r="F16" s="360"/>
      <c r="G16" s="352" t="s">
        <v>26</v>
      </c>
      <c r="H16" s="360"/>
      <c r="I16" s="360"/>
      <c r="J16" s="380"/>
      <c r="K16" s="381"/>
      <c r="L16" s="381"/>
      <c r="M16" s="380"/>
      <c r="N16" s="381"/>
      <c r="O16" s="381"/>
      <c r="P16" s="380"/>
      <c r="Q16" s="381"/>
      <c r="R16" s="381"/>
      <c r="S16" s="380"/>
      <c r="T16" s="381"/>
      <c r="U16" s="381"/>
      <c r="V16" s="380"/>
      <c r="W16" s="381"/>
      <c r="X16" s="381"/>
      <c r="Y16" s="402"/>
      <c r="Z16" s="381"/>
      <c r="AA16" s="381"/>
      <c r="AB16" s="402"/>
      <c r="AC16" s="381"/>
      <c r="AD16" s="381"/>
      <c r="AE16" s="402"/>
      <c r="AF16" s="381"/>
      <c r="AG16" s="381"/>
      <c r="AH16" s="402"/>
      <c r="AI16" s="381"/>
      <c r="AJ16" s="381"/>
      <c r="AK16" s="402"/>
      <c r="AL16" s="381"/>
      <c r="AM16" s="381"/>
      <c r="AN16" s="402"/>
      <c r="AO16" s="381"/>
      <c r="AP16" s="381"/>
      <c r="AQ16" s="402"/>
      <c r="AR16" s="381"/>
      <c r="AS16" s="381"/>
      <c r="AT16" s="403">
        <f>SUM(J16:AS16)</f>
        <v>0</v>
      </c>
      <c r="AU16" s="404"/>
      <c r="AV16" s="404"/>
    </row>
    <row r="17" spans="1:87">
      <c r="A17" s="298" t="s">
        <v>107</v>
      </c>
      <c r="B17" s="299"/>
      <c r="C17" s="299"/>
      <c r="D17" s="299"/>
      <c r="E17" s="300"/>
      <c r="F17" s="301"/>
      <c r="G17" s="40"/>
      <c r="H17" s="40"/>
      <c r="I17" s="40"/>
      <c r="J17" s="375"/>
      <c r="K17" s="376"/>
      <c r="L17" s="377"/>
      <c r="M17" s="375"/>
      <c r="N17" s="376"/>
      <c r="O17" s="377"/>
      <c r="P17" s="375"/>
      <c r="Q17" s="376"/>
      <c r="R17" s="377"/>
      <c r="S17" s="375"/>
      <c r="T17" s="376"/>
      <c r="U17" s="377"/>
      <c r="V17" s="375"/>
      <c r="W17" s="376"/>
      <c r="X17" s="377"/>
      <c r="Y17" s="375"/>
      <c r="Z17" s="376"/>
      <c r="AA17" s="377"/>
      <c r="AB17" s="375"/>
      <c r="AC17" s="376"/>
      <c r="AD17" s="377"/>
      <c r="AE17" s="375"/>
      <c r="AF17" s="376"/>
      <c r="AG17" s="377"/>
      <c r="AH17" s="375"/>
      <c r="AI17" s="376"/>
      <c r="AJ17" s="377"/>
      <c r="AK17" s="375"/>
      <c r="AL17" s="376"/>
      <c r="AM17" s="377"/>
      <c r="AN17" s="375"/>
      <c r="AO17" s="376"/>
      <c r="AP17" s="377"/>
      <c r="AQ17" s="375"/>
      <c r="AR17" s="376"/>
      <c r="AS17" s="377"/>
      <c r="AT17" s="378" t="s">
        <v>68</v>
      </c>
      <c r="AU17" s="378"/>
      <c r="AV17" s="378"/>
    </row>
    <row r="18" spans="1:87" s="40" customFormat="1">
      <c r="A18" s="298" t="s">
        <v>106</v>
      </c>
      <c r="B18" s="299"/>
      <c r="C18" s="299"/>
      <c r="D18" s="299"/>
      <c r="E18" s="300"/>
      <c r="F18" s="301"/>
      <c r="J18" s="305"/>
      <c r="K18" s="350"/>
      <c r="L18" s="351"/>
      <c r="M18" s="305"/>
      <c r="N18" s="350"/>
      <c r="O18" s="351"/>
      <c r="P18" s="305"/>
      <c r="Q18" s="350"/>
      <c r="R18" s="351"/>
      <c r="S18" s="305"/>
      <c r="T18" s="350"/>
      <c r="U18" s="351"/>
      <c r="V18" s="305"/>
      <c r="W18" s="350"/>
      <c r="X18" s="351"/>
      <c r="Y18" s="305"/>
      <c r="Z18" s="350"/>
      <c r="AA18" s="351"/>
      <c r="AB18" s="305"/>
      <c r="AC18" s="350"/>
      <c r="AD18" s="351"/>
      <c r="AE18" s="305"/>
      <c r="AF18" s="350"/>
      <c r="AG18" s="351"/>
      <c r="AH18" s="305"/>
      <c r="AI18" s="350"/>
      <c r="AJ18" s="351"/>
      <c r="AK18" s="305"/>
      <c r="AL18" s="350"/>
      <c r="AM18" s="351"/>
      <c r="AN18" s="305"/>
      <c r="AO18" s="350"/>
      <c r="AP18" s="351"/>
      <c r="AQ18" s="305"/>
      <c r="AR18" s="350"/>
      <c r="AS18" s="351"/>
      <c r="AT18" s="378"/>
      <c r="AU18" s="378"/>
      <c r="AV18" s="378"/>
    </row>
    <row r="19" spans="1:87">
      <c r="A19" s="298" t="s">
        <v>23</v>
      </c>
      <c r="B19" s="299"/>
      <c r="C19" s="299"/>
      <c r="D19" s="299"/>
      <c r="E19" s="300"/>
      <c r="F19" s="301"/>
      <c r="G19" s="40"/>
      <c r="H19" s="40"/>
      <c r="I19" s="40"/>
      <c r="J19" s="357" t="str">
        <f>IFERROR(INDEX(検針日カレンダー!$D$4:$D$99999,MATCH(J18,検針日カレンダー!$C$4:$C$99999,0)),"")</f>
        <v/>
      </c>
      <c r="K19" s="358"/>
      <c r="L19" s="359"/>
      <c r="M19" s="357" t="str">
        <f>IFERROR(INDEX(検針日カレンダー!$D$4:$D$99999,MATCH(M18,検針日カレンダー!$C$4:$C$99999,0)),"")</f>
        <v/>
      </c>
      <c r="N19" s="358"/>
      <c r="O19" s="359"/>
      <c r="P19" s="357" t="str">
        <f>IFERROR(INDEX(検針日カレンダー!$D$4:$D$99999,MATCH(P18,検針日カレンダー!$C$4:$C$99999,0)),"")</f>
        <v/>
      </c>
      <c r="Q19" s="358"/>
      <c r="R19" s="359"/>
      <c r="S19" s="357" t="str">
        <f>IFERROR(INDEX(検針日カレンダー!$D$4:$D$99999,MATCH(S18,検針日カレンダー!$C$4:$C$99999,0)),"")</f>
        <v/>
      </c>
      <c r="T19" s="358"/>
      <c r="U19" s="359"/>
      <c r="V19" s="357" t="str">
        <f>IFERROR(INDEX(検針日カレンダー!$D$4:$D$99999,MATCH(V18,検針日カレンダー!$C$4:$C$99999,0)),"")</f>
        <v/>
      </c>
      <c r="W19" s="358"/>
      <c r="X19" s="359"/>
      <c r="Y19" s="357" t="str">
        <f>IFERROR(INDEX(検針日カレンダー!$D$4:$D$99999,MATCH(Y18,検針日カレンダー!$C$4:$C$99999,0)),"")</f>
        <v/>
      </c>
      <c r="Z19" s="358"/>
      <c r="AA19" s="359"/>
      <c r="AB19" s="357" t="str">
        <f>IFERROR(INDEX(検針日カレンダー!$D$4:$D$99999,MATCH(AB18,検針日カレンダー!$C$4:$C$99999,0)),"")</f>
        <v/>
      </c>
      <c r="AC19" s="358"/>
      <c r="AD19" s="359"/>
      <c r="AE19" s="357" t="str">
        <f>IFERROR(INDEX(検針日カレンダー!$D$4:$D$99999,MATCH(AE18,検針日カレンダー!$C$4:$C$99999,0)),"")</f>
        <v/>
      </c>
      <c r="AF19" s="358"/>
      <c r="AG19" s="359"/>
      <c r="AH19" s="357" t="str">
        <f>IFERROR(INDEX(検針日カレンダー!$D$4:$D$99999,MATCH(AH18,検針日カレンダー!$C$4:$C$99999,0)),"")</f>
        <v/>
      </c>
      <c r="AI19" s="358"/>
      <c r="AJ19" s="359"/>
      <c r="AK19" s="357" t="str">
        <f>IFERROR(INDEX(検針日カレンダー!$D$4:$D$99999,MATCH(AK18,検針日カレンダー!$C$4:$C$99999,0)),"")</f>
        <v/>
      </c>
      <c r="AL19" s="358"/>
      <c r="AM19" s="359"/>
      <c r="AN19" s="357" t="str">
        <f>IFERROR(INDEX(検針日カレンダー!$D$4:$D$99999,MATCH(AN18,検針日カレンダー!$C$4:$C$99999,0)),"")</f>
        <v/>
      </c>
      <c r="AO19" s="358"/>
      <c r="AP19" s="359"/>
      <c r="AQ19" s="357" t="str">
        <f>IFERROR(INDEX(検針日カレンダー!$D$4:$D$99999,MATCH(AQ18,検針日カレンダー!$C$4:$C$99999,0)),"")</f>
        <v/>
      </c>
      <c r="AR19" s="358"/>
      <c r="AS19" s="359"/>
      <c r="AT19" s="378"/>
      <c r="AU19" s="378"/>
      <c r="AV19" s="378"/>
    </row>
    <row r="20" spans="1:87">
      <c r="A20" s="298" t="s">
        <v>24</v>
      </c>
      <c r="B20" s="299"/>
      <c r="C20" s="299"/>
      <c r="D20" s="299"/>
      <c r="E20" s="300"/>
      <c r="F20" s="301"/>
      <c r="G20" s="40"/>
      <c r="H20" s="40"/>
      <c r="I20" s="40"/>
      <c r="J20" s="357" t="str">
        <f>IF(J18="","",J18-1)</f>
        <v/>
      </c>
      <c r="K20" s="358"/>
      <c r="L20" s="359"/>
      <c r="M20" s="357" t="str">
        <f t="shared" ref="M20" si="0">IF(M18="","",M18-1)</f>
        <v/>
      </c>
      <c r="N20" s="358"/>
      <c r="O20" s="359"/>
      <c r="P20" s="357" t="str">
        <f t="shared" ref="P20" si="1">IF(P18="","",P18-1)</f>
        <v/>
      </c>
      <c r="Q20" s="358"/>
      <c r="R20" s="359"/>
      <c r="S20" s="357" t="str">
        <f t="shared" ref="S20" si="2">IF(S18="","",S18-1)</f>
        <v/>
      </c>
      <c r="T20" s="358"/>
      <c r="U20" s="359"/>
      <c r="V20" s="357" t="str">
        <f t="shared" ref="V20" si="3">IF(V18="","",V18-1)</f>
        <v/>
      </c>
      <c r="W20" s="358"/>
      <c r="X20" s="359"/>
      <c r="Y20" s="357" t="str">
        <f t="shared" ref="Y20" si="4">IF(Y18="","",Y18-1)</f>
        <v/>
      </c>
      <c r="Z20" s="358"/>
      <c r="AA20" s="359"/>
      <c r="AB20" s="357" t="str">
        <f t="shared" ref="AB20" si="5">IF(AB18="","",AB18-1)</f>
        <v/>
      </c>
      <c r="AC20" s="358"/>
      <c r="AD20" s="359"/>
      <c r="AE20" s="357" t="str">
        <f t="shared" ref="AE20" si="6">IF(AE18="","",AE18-1)</f>
        <v/>
      </c>
      <c r="AF20" s="358"/>
      <c r="AG20" s="359"/>
      <c r="AH20" s="357" t="str">
        <f t="shared" ref="AH20" si="7">IF(AH18="","",AH18-1)</f>
        <v/>
      </c>
      <c r="AI20" s="358"/>
      <c r="AJ20" s="359"/>
      <c r="AK20" s="357" t="str">
        <f t="shared" ref="AK20" si="8">IF(AK18="","",AK18-1)</f>
        <v/>
      </c>
      <c r="AL20" s="358"/>
      <c r="AM20" s="359"/>
      <c r="AN20" s="357" t="str">
        <f t="shared" ref="AN20" si="9">IF(AN18="","",AN18-1)</f>
        <v/>
      </c>
      <c r="AO20" s="358"/>
      <c r="AP20" s="359"/>
      <c r="AQ20" s="357" t="str">
        <f t="shared" ref="AQ20" si="10">IF(AQ18="","",AQ18-1)</f>
        <v/>
      </c>
      <c r="AR20" s="358"/>
      <c r="AS20" s="359"/>
      <c r="AT20" s="378"/>
      <c r="AU20" s="378"/>
      <c r="AV20" s="378"/>
    </row>
    <row r="21" spans="1:87">
      <c r="A21" s="298" t="s">
        <v>108</v>
      </c>
      <c r="B21" s="299"/>
      <c r="C21" s="299"/>
      <c r="D21" s="299"/>
      <c r="E21" s="300"/>
      <c r="F21" s="301"/>
      <c r="G21" s="352" t="s">
        <v>28</v>
      </c>
      <c r="H21" s="360"/>
      <c r="I21" s="360"/>
      <c r="J21" s="361" t="str">
        <f>IFERROR(J20-J19+1,"")</f>
        <v/>
      </c>
      <c r="K21" s="300"/>
      <c r="L21" s="301"/>
      <c r="M21" s="361" t="str">
        <f t="shared" ref="M21" si="11">IFERROR(M20-M19+1,"")</f>
        <v/>
      </c>
      <c r="N21" s="300"/>
      <c r="O21" s="301"/>
      <c r="P21" s="361" t="str">
        <f t="shared" ref="P21" si="12">IFERROR(P20-P19+1,"")</f>
        <v/>
      </c>
      <c r="Q21" s="300"/>
      <c r="R21" s="301"/>
      <c r="S21" s="361" t="str">
        <f t="shared" ref="S21" si="13">IFERROR(S20-S19+1,"")</f>
        <v/>
      </c>
      <c r="T21" s="300"/>
      <c r="U21" s="301"/>
      <c r="V21" s="361" t="str">
        <f t="shared" ref="V21" si="14">IFERROR(V20-V19+1,"")</f>
        <v/>
      </c>
      <c r="W21" s="300"/>
      <c r="X21" s="301"/>
      <c r="Y21" s="361" t="str">
        <f t="shared" ref="Y21" si="15">IFERROR(Y20-Y19+1,"")</f>
        <v/>
      </c>
      <c r="Z21" s="300"/>
      <c r="AA21" s="301"/>
      <c r="AB21" s="361" t="str">
        <f t="shared" ref="AB21" si="16">IFERROR(AB20-AB19+1,"")</f>
        <v/>
      </c>
      <c r="AC21" s="300"/>
      <c r="AD21" s="301"/>
      <c r="AE21" s="361" t="str">
        <f t="shared" ref="AE21" si="17">IFERROR(AE20-AE19+1,"")</f>
        <v/>
      </c>
      <c r="AF21" s="300"/>
      <c r="AG21" s="301"/>
      <c r="AH21" s="361" t="str">
        <f t="shared" ref="AH21" si="18">IFERROR(AH20-AH19+1,"")</f>
        <v/>
      </c>
      <c r="AI21" s="300"/>
      <c r="AJ21" s="301"/>
      <c r="AK21" s="361" t="str">
        <f t="shared" ref="AK21" si="19">IFERROR(AK20-AK19+1,"")</f>
        <v/>
      </c>
      <c r="AL21" s="300"/>
      <c r="AM21" s="301"/>
      <c r="AN21" s="361" t="str">
        <f t="shared" ref="AN21" si="20">IFERROR(AN20-AN19+1,"")</f>
        <v/>
      </c>
      <c r="AO21" s="300"/>
      <c r="AP21" s="301"/>
      <c r="AQ21" s="361" t="str">
        <f t="shared" ref="AQ21" si="21">IFERROR(AQ20-AQ19+1,"")</f>
        <v/>
      </c>
      <c r="AR21" s="300"/>
      <c r="AS21" s="301"/>
      <c r="AT21" s="378"/>
      <c r="AU21" s="378"/>
      <c r="AV21" s="378"/>
      <c r="AZ21" s="40" t="s">
        <v>113</v>
      </c>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row>
    <row r="22" spans="1:87">
      <c r="A22" s="298" t="s">
        <v>105</v>
      </c>
      <c r="B22" s="299"/>
      <c r="C22" s="299"/>
      <c r="D22" s="299"/>
      <c r="E22" s="300"/>
      <c r="F22" s="301"/>
      <c r="G22" s="16"/>
      <c r="H22" s="17"/>
      <c r="I22" s="17"/>
      <c r="J22" s="302"/>
      <c r="K22" s="303"/>
      <c r="L22" s="304"/>
      <c r="M22" s="302"/>
      <c r="N22" s="303"/>
      <c r="O22" s="304"/>
      <c r="P22" s="302"/>
      <c r="Q22" s="303"/>
      <c r="R22" s="304"/>
      <c r="S22" s="302"/>
      <c r="T22" s="303"/>
      <c r="U22" s="304"/>
      <c r="V22" s="302"/>
      <c r="W22" s="303"/>
      <c r="X22" s="304"/>
      <c r="Y22" s="302"/>
      <c r="Z22" s="303"/>
      <c r="AA22" s="304"/>
      <c r="AB22" s="302"/>
      <c r="AC22" s="303"/>
      <c r="AD22" s="304"/>
      <c r="AE22" s="302"/>
      <c r="AF22" s="303"/>
      <c r="AG22" s="304"/>
      <c r="AH22" s="302"/>
      <c r="AI22" s="303"/>
      <c r="AJ22" s="304"/>
      <c r="AK22" s="302"/>
      <c r="AL22" s="303"/>
      <c r="AM22" s="304"/>
      <c r="AN22" s="302"/>
      <c r="AO22" s="303"/>
      <c r="AP22" s="304"/>
      <c r="AQ22" s="302"/>
      <c r="AR22" s="303"/>
      <c r="AS22" s="304"/>
      <c r="AT22" s="378"/>
      <c r="AU22" s="378"/>
      <c r="AV22" s="378"/>
      <c r="AZ22" s="298" t="s">
        <v>50</v>
      </c>
      <c r="BA22" s="299"/>
      <c r="BB22" s="379"/>
      <c r="BC22" s="298" t="s">
        <v>52</v>
      </c>
      <c r="BD22" s="299"/>
      <c r="BE22" s="379"/>
      <c r="BF22" s="298" t="s">
        <v>53</v>
      </c>
      <c r="BG22" s="299"/>
      <c r="BH22" s="379"/>
      <c r="BI22" s="298" t="s">
        <v>54</v>
      </c>
      <c r="BJ22" s="299"/>
      <c r="BK22" s="379"/>
      <c r="BL22" s="298" t="s">
        <v>55</v>
      </c>
      <c r="BM22" s="299"/>
      <c r="BN22" s="379"/>
      <c r="BO22" s="298" t="s">
        <v>56</v>
      </c>
      <c r="BP22" s="299"/>
      <c r="BQ22" s="379"/>
      <c r="BR22" s="352" t="s">
        <v>118</v>
      </c>
      <c r="BS22" s="352"/>
      <c r="BT22" s="352"/>
      <c r="BU22" s="352" t="s">
        <v>119</v>
      </c>
      <c r="BV22" s="352"/>
      <c r="BW22" s="352"/>
      <c r="BX22" s="352" t="s">
        <v>120</v>
      </c>
      <c r="BY22" s="352"/>
      <c r="BZ22" s="352"/>
      <c r="CA22" s="352" t="s">
        <v>121</v>
      </c>
      <c r="CB22" s="352"/>
      <c r="CC22" s="352"/>
      <c r="CD22" s="352" t="s">
        <v>122</v>
      </c>
      <c r="CE22" s="352"/>
      <c r="CF22" s="352"/>
      <c r="CG22" s="352" t="s">
        <v>123</v>
      </c>
      <c r="CH22" s="352"/>
      <c r="CI22" s="352"/>
    </row>
    <row r="23" spans="1:87" s="40" customFormat="1">
      <c r="A23" s="298" t="s">
        <v>18</v>
      </c>
      <c r="B23" s="299"/>
      <c r="C23" s="299"/>
      <c r="D23" s="299"/>
      <c r="E23" s="300"/>
      <c r="F23" s="301"/>
      <c r="J23" s="302"/>
      <c r="K23" s="303"/>
      <c r="L23" s="304"/>
      <c r="M23" s="302"/>
      <c r="N23" s="303"/>
      <c r="O23" s="304"/>
      <c r="P23" s="302"/>
      <c r="Q23" s="303"/>
      <c r="R23" s="304"/>
      <c r="S23" s="302"/>
      <c r="T23" s="303"/>
      <c r="U23" s="304"/>
      <c r="V23" s="302"/>
      <c r="W23" s="303"/>
      <c r="X23" s="304"/>
      <c r="Y23" s="302"/>
      <c r="Z23" s="303"/>
      <c r="AA23" s="304"/>
      <c r="AB23" s="302"/>
      <c r="AC23" s="303"/>
      <c r="AD23" s="304"/>
      <c r="AE23" s="302"/>
      <c r="AF23" s="303"/>
      <c r="AG23" s="304"/>
      <c r="AH23" s="302"/>
      <c r="AI23" s="303"/>
      <c r="AJ23" s="304"/>
      <c r="AK23" s="302"/>
      <c r="AL23" s="303"/>
      <c r="AM23" s="304"/>
      <c r="AN23" s="302"/>
      <c r="AO23" s="303"/>
      <c r="AP23" s="304"/>
      <c r="AQ23" s="302"/>
      <c r="AR23" s="303"/>
      <c r="AS23" s="304"/>
      <c r="AT23" s="378"/>
      <c r="AU23" s="378"/>
      <c r="AV23" s="378"/>
      <c r="AZ23" s="405" t="e">
        <f>ROUND(J27*(J24/J21),2)</f>
        <v>#VALUE!</v>
      </c>
      <c r="BA23" s="406"/>
      <c r="BB23" s="407"/>
      <c r="BC23" s="405" t="e">
        <f>ROUND(M27*(M24/M21),2)</f>
        <v>#VALUE!</v>
      </c>
      <c r="BD23" s="406"/>
      <c r="BE23" s="407"/>
      <c r="BF23" s="405" t="e">
        <f>ROUND(P27*(P24/P21),2)</f>
        <v>#VALUE!</v>
      </c>
      <c r="BG23" s="406"/>
      <c r="BH23" s="407"/>
      <c r="BI23" s="405" t="e">
        <f>ROUND(S27*(S24/S21),2)</f>
        <v>#VALUE!</v>
      </c>
      <c r="BJ23" s="406"/>
      <c r="BK23" s="407"/>
      <c r="BL23" s="405" t="e">
        <f>ROUND(V27*(V24/V21),2)</f>
        <v>#VALUE!</v>
      </c>
      <c r="BM23" s="406"/>
      <c r="BN23" s="407"/>
      <c r="BO23" s="405" t="e">
        <f>ROUND(Y27*(Y24/Y21),2)</f>
        <v>#VALUE!</v>
      </c>
      <c r="BP23" s="406"/>
      <c r="BQ23" s="407"/>
      <c r="BR23" s="405" t="e">
        <f>ROUND(AB27*(AB24/AB21),2)</f>
        <v>#VALUE!</v>
      </c>
      <c r="BS23" s="406"/>
      <c r="BT23" s="407"/>
      <c r="BU23" s="405" t="e">
        <f>ROUND(AE27*(AE24/AE21),2)</f>
        <v>#VALUE!</v>
      </c>
      <c r="BV23" s="406"/>
      <c r="BW23" s="407"/>
      <c r="BX23" s="405" t="e">
        <f>ROUND(AH27*(AH24/AH21),2)</f>
        <v>#VALUE!</v>
      </c>
      <c r="BY23" s="406"/>
      <c r="BZ23" s="407"/>
      <c r="CA23" s="405" t="e">
        <f>ROUND(AK27*(AK24/AK21),2)</f>
        <v>#VALUE!</v>
      </c>
      <c r="CB23" s="406"/>
      <c r="CC23" s="407"/>
      <c r="CD23" s="405" t="e">
        <f>ROUND(AN27*(AN24/AN21),2)</f>
        <v>#VALUE!</v>
      </c>
      <c r="CE23" s="406"/>
      <c r="CF23" s="407"/>
      <c r="CG23" s="405" t="e">
        <f>ROUND(AQ27*(AQ24/AQ21),2)</f>
        <v>#VALUE!</v>
      </c>
      <c r="CH23" s="406"/>
      <c r="CI23" s="407"/>
    </row>
    <row r="24" spans="1:87">
      <c r="A24" s="298" t="s">
        <v>109</v>
      </c>
      <c r="B24" s="299"/>
      <c r="C24" s="299"/>
      <c r="D24" s="299"/>
      <c r="E24" s="300"/>
      <c r="F24" s="301"/>
      <c r="G24" s="352" t="s">
        <v>44</v>
      </c>
      <c r="H24" s="360"/>
      <c r="I24" s="360"/>
      <c r="J24" s="361">
        <f>IF(J17="復活",J20-J23+1,IF(J17="休止",J22-J19,IF(J17="休止と復活",J20-J23+1+J22-J19,0)))</f>
        <v>0</v>
      </c>
      <c r="K24" s="300"/>
      <c r="L24" s="301"/>
      <c r="M24" s="361">
        <f>IF(M17="復活",M20-M23+1,IF(M17="休止",M22-M19,IF(M17="休止と復活",M20-M23+1+M22-M19,0)))</f>
        <v>0</v>
      </c>
      <c r="N24" s="300"/>
      <c r="O24" s="301"/>
      <c r="P24" s="361">
        <f t="shared" ref="P24" si="22">IF(P17="復活",P20-P23+1,IF(P17="休止",P22-P19,IF(P17="休止と復活",P20-P23+1+P22-P19,0)))</f>
        <v>0</v>
      </c>
      <c r="Q24" s="300"/>
      <c r="R24" s="301"/>
      <c r="S24" s="361">
        <f t="shared" ref="S24" si="23">IF(S17="復活",S20-S23+1,IF(S17="休止",S22-S19,IF(S17="休止と復活",S20-S23+1+S22-S19,0)))</f>
        <v>0</v>
      </c>
      <c r="T24" s="300"/>
      <c r="U24" s="301"/>
      <c r="V24" s="361">
        <f t="shared" ref="V24" si="24">IF(V17="復活",V20-V23+1,IF(V17="休止",V22-V19,IF(V17="休止と復活",V20-V23+1+V22-V19,0)))</f>
        <v>0</v>
      </c>
      <c r="W24" s="300"/>
      <c r="X24" s="301"/>
      <c r="Y24" s="361">
        <f t="shared" ref="Y24" si="25">IF(Y17="復活",Y20-Y23+1,IF(Y17="休止",Y22-Y19,IF(Y17="休止と復活",Y20-Y23+1+Y22-Y19,0)))</f>
        <v>0</v>
      </c>
      <c r="Z24" s="300"/>
      <c r="AA24" s="301"/>
      <c r="AB24" s="361">
        <f t="shared" ref="AB24" si="26">IF(AB17="復活",AB20-AB23+1,IF(AB17="休止",AB22-AB19,IF(AB17="休止と復活",AB20-AB23+1+AB22-AB19,0)))</f>
        <v>0</v>
      </c>
      <c r="AC24" s="300"/>
      <c r="AD24" s="301"/>
      <c r="AE24" s="361">
        <f t="shared" ref="AE24" si="27">IF(AE17="復活",AE20-AE23+1,IF(AE17="休止",AE22-AE19,IF(AE17="休止と復活",AE20-AE23+1+AE22-AE19,0)))</f>
        <v>0</v>
      </c>
      <c r="AF24" s="300"/>
      <c r="AG24" s="301"/>
      <c r="AH24" s="361">
        <f t="shared" ref="AH24" si="28">IF(AH17="復活",AH20-AH23+1,IF(AH17="休止",AH22-AH19,IF(AH17="休止と復活",AH20-AH23+1+AH22-AH19,0)))</f>
        <v>0</v>
      </c>
      <c r="AI24" s="300"/>
      <c r="AJ24" s="301"/>
      <c r="AK24" s="361">
        <f t="shared" ref="AK24" si="29">IF(AK17="復活",AK20-AK23+1,IF(AK17="休止",AK22-AK19,IF(AK17="休止と復活",AK20-AK23+1+AK22-AK19,0)))</f>
        <v>0</v>
      </c>
      <c r="AL24" s="300"/>
      <c r="AM24" s="301"/>
      <c r="AN24" s="361">
        <f t="shared" ref="AN24" si="30">IF(AN17="復活",AN20-AN23+1,IF(AN17="休止",AN22-AN19,IF(AN17="休止と復活",AN20-AN23+1+AN22-AN19,0)))</f>
        <v>0</v>
      </c>
      <c r="AO24" s="300"/>
      <c r="AP24" s="301"/>
      <c r="AQ24" s="361">
        <f t="shared" ref="AQ24" si="31">IF(AQ17="復活",AQ20-AQ23+1,IF(AQ17="休止",AQ22-AQ19,IF(AQ17="休止と復活",AQ20-AQ23+1+AQ22-AQ19,0)))</f>
        <v>0</v>
      </c>
      <c r="AR24" s="300"/>
      <c r="AS24" s="301"/>
      <c r="AT24" s="378"/>
      <c r="AU24" s="378"/>
      <c r="AV24" s="378"/>
    </row>
    <row r="25" spans="1:87">
      <c r="A25" s="352" t="s">
        <v>20</v>
      </c>
      <c r="B25" s="352"/>
      <c r="C25" s="352"/>
      <c r="D25" s="352"/>
      <c r="E25" s="360"/>
      <c r="F25" s="360"/>
      <c r="G25" s="352" t="s">
        <v>58</v>
      </c>
      <c r="H25" s="360"/>
      <c r="I25" s="360"/>
      <c r="J25" s="354" t="str">
        <f>IFERROR(ROUND(J24/J21,3),"")</f>
        <v/>
      </c>
      <c r="K25" s="355"/>
      <c r="L25" s="355"/>
      <c r="M25" s="354" t="str">
        <f t="shared" ref="M25" si="32">IFERROR(ROUND(M24/M21,3),"")</f>
        <v/>
      </c>
      <c r="N25" s="355"/>
      <c r="O25" s="355"/>
      <c r="P25" s="354" t="str">
        <f t="shared" ref="P25" si="33">IFERROR(ROUND(P24/P21,3),"")</f>
        <v/>
      </c>
      <c r="Q25" s="355"/>
      <c r="R25" s="355"/>
      <c r="S25" s="354" t="str">
        <f t="shared" ref="S25" si="34">IFERROR(ROUND(S24/S21,3),"")</f>
        <v/>
      </c>
      <c r="T25" s="355"/>
      <c r="U25" s="355"/>
      <c r="V25" s="354" t="str">
        <f t="shared" ref="V25" si="35">IFERROR(ROUND(V24/V21,3),"")</f>
        <v/>
      </c>
      <c r="W25" s="355"/>
      <c r="X25" s="355"/>
      <c r="Y25" s="354" t="str">
        <f t="shared" ref="Y25" si="36">IFERROR(ROUND(Y24/Y21,3),"")</f>
        <v/>
      </c>
      <c r="Z25" s="355"/>
      <c r="AA25" s="355"/>
      <c r="AB25" s="354" t="str">
        <f t="shared" ref="AB25" si="37">IFERROR(ROUND(AB24/AB21,3),"")</f>
        <v/>
      </c>
      <c r="AC25" s="355"/>
      <c r="AD25" s="355"/>
      <c r="AE25" s="354" t="str">
        <f t="shared" ref="AE25" si="38">IFERROR(ROUND(AE24/AE21,3),"")</f>
        <v/>
      </c>
      <c r="AF25" s="355"/>
      <c r="AG25" s="355"/>
      <c r="AH25" s="354" t="str">
        <f t="shared" ref="AH25" si="39">IFERROR(ROUND(AH24/AH21,3),"")</f>
        <v/>
      </c>
      <c r="AI25" s="355"/>
      <c r="AJ25" s="355"/>
      <c r="AK25" s="354" t="str">
        <f t="shared" ref="AK25" si="40">IFERROR(ROUND(AK24/AK21,3),"")</f>
        <v/>
      </c>
      <c r="AL25" s="355"/>
      <c r="AM25" s="355"/>
      <c r="AN25" s="354" t="str">
        <f t="shared" ref="AN25" si="41">IFERROR(ROUND(AN24/AN21,3),"")</f>
        <v/>
      </c>
      <c r="AO25" s="355"/>
      <c r="AP25" s="355"/>
      <c r="AQ25" s="354" t="str">
        <f t="shared" ref="AQ25" si="42">IFERROR(ROUND(AQ24/AQ21,3),"")</f>
        <v/>
      </c>
      <c r="AR25" s="355"/>
      <c r="AS25" s="355"/>
      <c r="AT25" s="378"/>
      <c r="AU25" s="378"/>
      <c r="AV25" s="378"/>
    </row>
    <row r="26" spans="1:87" ht="19.5" thickBot="1">
      <c r="A26" s="16"/>
      <c r="B26" s="16"/>
      <c r="C26" s="16"/>
      <c r="D26" s="16"/>
      <c r="E26" s="17"/>
      <c r="F26" s="17"/>
      <c r="G26" s="16"/>
      <c r="H26" s="17"/>
      <c r="I26" s="17"/>
      <c r="J26" s="18"/>
      <c r="K26" s="19"/>
      <c r="L26" s="19"/>
      <c r="M26" s="18"/>
      <c r="N26" s="19"/>
      <c r="O26" s="19"/>
      <c r="P26" s="18"/>
      <c r="Q26" s="19"/>
      <c r="R26" s="19"/>
      <c r="S26" s="18"/>
      <c r="T26" s="19"/>
      <c r="U26" s="19"/>
      <c r="V26" s="18"/>
      <c r="W26" s="19"/>
      <c r="X26" s="19"/>
      <c r="Y26" s="19"/>
      <c r="Z26" s="19"/>
      <c r="AA26" s="19"/>
      <c r="AB26" s="19"/>
      <c r="AC26" s="19"/>
      <c r="AD26" s="19"/>
      <c r="AE26" s="19"/>
      <c r="AF26" s="19"/>
      <c r="AG26" s="19"/>
      <c r="AH26" s="19"/>
      <c r="AI26" s="19"/>
      <c r="AJ26" s="19"/>
      <c r="AK26" s="19"/>
      <c r="AL26" s="19"/>
      <c r="AM26" s="19"/>
      <c r="AN26" s="19"/>
      <c r="AO26" s="19"/>
      <c r="AP26" s="19"/>
      <c r="AQ26" s="18"/>
      <c r="AR26" s="19"/>
      <c r="AS26" s="19"/>
      <c r="AT26" s="10"/>
      <c r="AU26" s="10"/>
      <c r="AV26" s="10"/>
    </row>
    <row r="27" spans="1:87">
      <c r="A27" s="443" t="s">
        <v>70</v>
      </c>
      <c r="B27" s="439"/>
      <c r="C27" s="439"/>
      <c r="D27" s="439"/>
      <c r="E27" s="285"/>
      <c r="F27" s="285"/>
      <c r="G27" s="439" t="s">
        <v>45</v>
      </c>
      <c r="H27" s="285"/>
      <c r="I27" s="285"/>
      <c r="J27" s="284" t="str">
        <f>IF(J16="","",542.07)</f>
        <v/>
      </c>
      <c r="K27" s="285"/>
      <c r="L27" s="285"/>
      <c r="M27" s="284" t="str">
        <f>IF(M16="","",542.07)</f>
        <v/>
      </c>
      <c r="N27" s="285"/>
      <c r="O27" s="285"/>
      <c r="P27" s="284" t="str">
        <f>IF(P16="","",712.67)</f>
        <v/>
      </c>
      <c r="Q27" s="285"/>
      <c r="R27" s="285"/>
      <c r="S27" s="284" t="str">
        <f>IF(S16="","",712.67)</f>
        <v/>
      </c>
      <c r="T27" s="285"/>
      <c r="U27" s="285"/>
      <c r="V27" s="284" t="str">
        <f>IF(V16="","",712.67)</f>
        <v/>
      </c>
      <c r="W27" s="285"/>
      <c r="X27" s="285"/>
      <c r="Y27" s="284" t="str">
        <f>IF(Y16="","",712.67)</f>
        <v/>
      </c>
      <c r="Z27" s="285"/>
      <c r="AA27" s="285"/>
      <c r="AB27" s="284" t="str">
        <f>IF(AB16="","",712.67)</f>
        <v/>
      </c>
      <c r="AC27" s="285"/>
      <c r="AD27" s="285"/>
      <c r="AE27" s="284" t="str">
        <f>IF(AE16="","",712.67)</f>
        <v/>
      </c>
      <c r="AF27" s="285"/>
      <c r="AG27" s="285"/>
      <c r="AH27" s="284" t="str">
        <f>IF(AH16="","",712.67)</f>
        <v/>
      </c>
      <c r="AI27" s="285"/>
      <c r="AJ27" s="285"/>
      <c r="AK27" s="284" t="str">
        <f>IF(AK16="","",712.67)</f>
        <v/>
      </c>
      <c r="AL27" s="285"/>
      <c r="AM27" s="285"/>
      <c r="AN27" s="284" t="str">
        <f>IF(AN16="","",712.67)</f>
        <v/>
      </c>
      <c r="AO27" s="285"/>
      <c r="AP27" s="285"/>
      <c r="AQ27" s="284" t="str">
        <f>IF(AQ16="","",712.67)</f>
        <v/>
      </c>
      <c r="AR27" s="285"/>
      <c r="AS27" s="285"/>
      <c r="AT27" s="284">
        <f>SUM(J27:AS27)</f>
        <v>0</v>
      </c>
      <c r="AU27" s="285"/>
      <c r="AV27" s="286"/>
    </row>
    <row r="28" spans="1:87">
      <c r="A28" s="430" t="s">
        <v>71</v>
      </c>
      <c r="B28" s="356"/>
      <c r="C28" s="356"/>
      <c r="D28" s="356"/>
      <c r="E28" s="282"/>
      <c r="F28" s="282"/>
      <c r="G28" s="356" t="s">
        <v>32</v>
      </c>
      <c r="H28" s="282"/>
      <c r="I28" s="282"/>
      <c r="J28" s="281" t="str">
        <f>IF(J16="","",336.87)</f>
        <v/>
      </c>
      <c r="K28" s="282"/>
      <c r="L28" s="282"/>
      <c r="M28" s="281" t="str">
        <f>IF(M16="","",336.87)</f>
        <v/>
      </c>
      <c r="N28" s="282"/>
      <c r="O28" s="282"/>
      <c r="P28" s="281" t="str">
        <f>IF(P16="","",336.87)</f>
        <v/>
      </c>
      <c r="Q28" s="282"/>
      <c r="R28" s="282"/>
      <c r="S28" s="281" t="str">
        <f>IF(S16="","",336.87)</f>
        <v/>
      </c>
      <c r="T28" s="282"/>
      <c r="U28" s="282"/>
      <c r="V28" s="281" t="str">
        <f>IF(V16="","",336.87)</f>
        <v/>
      </c>
      <c r="W28" s="282"/>
      <c r="X28" s="282"/>
      <c r="Y28" s="281" t="str">
        <f>IF(Y16="","",336.87)</f>
        <v/>
      </c>
      <c r="Z28" s="282"/>
      <c r="AA28" s="282"/>
      <c r="AB28" s="281" t="str">
        <f>IF(AB16="","",336.87)</f>
        <v/>
      </c>
      <c r="AC28" s="282"/>
      <c r="AD28" s="282"/>
      <c r="AE28" s="281" t="str">
        <f>IF(AE16="","",336.87)</f>
        <v/>
      </c>
      <c r="AF28" s="282"/>
      <c r="AG28" s="282"/>
      <c r="AH28" s="281" t="str">
        <f>IF(AH16="","",336.87)</f>
        <v/>
      </c>
      <c r="AI28" s="282"/>
      <c r="AJ28" s="282"/>
      <c r="AK28" s="281" t="str">
        <f>IF(AK16="","",336.87)</f>
        <v/>
      </c>
      <c r="AL28" s="282"/>
      <c r="AM28" s="282"/>
      <c r="AN28" s="281" t="str">
        <f>IF(AN16="","",336.87)</f>
        <v/>
      </c>
      <c r="AO28" s="282"/>
      <c r="AP28" s="282"/>
      <c r="AQ28" s="281" t="str">
        <f>IF(AQ16="","",336.87)</f>
        <v/>
      </c>
      <c r="AR28" s="282"/>
      <c r="AS28" s="282"/>
      <c r="AT28" s="281">
        <f>SUM(J28:AS28)</f>
        <v>0</v>
      </c>
      <c r="AU28" s="282"/>
      <c r="AV28" s="283"/>
    </row>
    <row r="29" spans="1:87">
      <c r="A29" s="430" t="s">
        <v>72</v>
      </c>
      <c r="B29" s="356"/>
      <c r="C29" s="356"/>
      <c r="D29" s="356"/>
      <c r="E29" s="282"/>
      <c r="F29" s="282"/>
      <c r="G29" s="356" t="s">
        <v>59</v>
      </c>
      <c r="H29" s="282"/>
      <c r="I29" s="282"/>
      <c r="J29" s="281" t="str">
        <f>IFERROR(J27-J28,"")</f>
        <v/>
      </c>
      <c r="K29" s="282"/>
      <c r="L29" s="282"/>
      <c r="M29" s="281" t="str">
        <f t="shared" ref="M29" si="43">IFERROR(M27-M28,"")</f>
        <v/>
      </c>
      <c r="N29" s="282"/>
      <c r="O29" s="282"/>
      <c r="P29" s="281" t="str">
        <f>IFERROR(P27-P28,"")</f>
        <v/>
      </c>
      <c r="Q29" s="282"/>
      <c r="R29" s="282"/>
      <c r="S29" s="281" t="str">
        <f t="shared" ref="S29" si="44">IFERROR(S27-S28,"")</f>
        <v/>
      </c>
      <c r="T29" s="282"/>
      <c r="U29" s="282"/>
      <c r="V29" s="281" t="str">
        <f t="shared" ref="V29" si="45">IFERROR(V27-V28,"")</f>
        <v/>
      </c>
      <c r="W29" s="282"/>
      <c r="X29" s="282"/>
      <c r="Y29" s="281" t="str">
        <f t="shared" ref="Y29" si="46">IFERROR(Y27-Y28,"")</f>
        <v/>
      </c>
      <c r="Z29" s="282"/>
      <c r="AA29" s="282"/>
      <c r="AB29" s="281" t="str">
        <f t="shared" ref="AB29" si="47">IFERROR(AB27-AB28,"")</f>
        <v/>
      </c>
      <c r="AC29" s="282"/>
      <c r="AD29" s="282"/>
      <c r="AE29" s="281" t="str">
        <f t="shared" ref="AE29" si="48">IFERROR(AE27-AE28,"")</f>
        <v/>
      </c>
      <c r="AF29" s="282"/>
      <c r="AG29" s="282"/>
      <c r="AH29" s="281" t="str">
        <f t="shared" ref="AH29" si="49">IFERROR(AH27-AH28,"")</f>
        <v/>
      </c>
      <c r="AI29" s="282"/>
      <c r="AJ29" s="282"/>
      <c r="AK29" s="281" t="str">
        <f t="shared" ref="AK29" si="50">IFERROR(AK27-AK28,"")</f>
        <v/>
      </c>
      <c r="AL29" s="282"/>
      <c r="AM29" s="282"/>
      <c r="AN29" s="281" t="str">
        <f t="shared" ref="AN29" si="51">IFERROR(AN27-AN28,"")</f>
        <v/>
      </c>
      <c r="AO29" s="282"/>
      <c r="AP29" s="282"/>
      <c r="AQ29" s="281" t="str">
        <f>IFERROR(AQ27-AQ28,"")</f>
        <v/>
      </c>
      <c r="AR29" s="282"/>
      <c r="AS29" s="282"/>
      <c r="AT29" s="281">
        <f>SUM(J29:AS29)</f>
        <v>0</v>
      </c>
      <c r="AU29" s="282"/>
      <c r="AV29" s="283"/>
    </row>
    <row r="30" spans="1:87">
      <c r="A30" s="430" t="s">
        <v>73</v>
      </c>
      <c r="B30" s="356"/>
      <c r="C30" s="356"/>
      <c r="D30" s="356"/>
      <c r="E30" s="282"/>
      <c r="F30" s="282"/>
      <c r="G30" s="356" t="s">
        <v>30</v>
      </c>
      <c r="H30" s="282"/>
      <c r="I30" s="282"/>
      <c r="J30" s="281">
        <f>IF(J17="",1,J25)</f>
        <v>1</v>
      </c>
      <c r="K30" s="282"/>
      <c r="L30" s="282"/>
      <c r="M30" s="281">
        <f>IF(M17="",1,M25)</f>
        <v>1</v>
      </c>
      <c r="N30" s="282"/>
      <c r="O30" s="282"/>
      <c r="P30" s="281">
        <f>IF(P17="",1,P25)</f>
        <v>1</v>
      </c>
      <c r="Q30" s="282"/>
      <c r="R30" s="282"/>
      <c r="S30" s="281">
        <f>IF(S17="",1,S25)</f>
        <v>1</v>
      </c>
      <c r="T30" s="282"/>
      <c r="U30" s="282"/>
      <c r="V30" s="281">
        <f>IF(V17="",1,V25)</f>
        <v>1</v>
      </c>
      <c r="W30" s="282"/>
      <c r="X30" s="282"/>
      <c r="Y30" s="281">
        <f>IF(Y17="",1,Y25)</f>
        <v>1</v>
      </c>
      <c r="Z30" s="282"/>
      <c r="AA30" s="282"/>
      <c r="AB30" s="281">
        <f>IF(AB17="",1,AB25)</f>
        <v>1</v>
      </c>
      <c r="AC30" s="282"/>
      <c r="AD30" s="282"/>
      <c r="AE30" s="281">
        <f>IF(AE17="",1,AE25)</f>
        <v>1</v>
      </c>
      <c r="AF30" s="282"/>
      <c r="AG30" s="282"/>
      <c r="AH30" s="281">
        <f>IF(AH17="",1,AH25)</f>
        <v>1</v>
      </c>
      <c r="AI30" s="282"/>
      <c r="AJ30" s="282"/>
      <c r="AK30" s="281">
        <f>IF(AK17="",1,AK25)</f>
        <v>1</v>
      </c>
      <c r="AL30" s="282"/>
      <c r="AM30" s="282"/>
      <c r="AN30" s="281">
        <f>IF(AN17="",1,AN25)</f>
        <v>1</v>
      </c>
      <c r="AO30" s="282"/>
      <c r="AP30" s="282"/>
      <c r="AQ30" s="281">
        <f>IF(AQ17="",1,AQ25)</f>
        <v>1</v>
      </c>
      <c r="AR30" s="282"/>
      <c r="AS30" s="282"/>
      <c r="AT30" s="442"/>
      <c r="AU30" s="282"/>
      <c r="AV30" s="283"/>
    </row>
    <row r="31" spans="1:87" ht="19.5" thickBot="1">
      <c r="A31" s="428" t="s">
        <v>72</v>
      </c>
      <c r="B31" s="429"/>
      <c r="C31" s="429"/>
      <c r="D31" s="429"/>
      <c r="E31" s="290"/>
      <c r="F31" s="290"/>
      <c r="G31" s="429" t="s">
        <v>60</v>
      </c>
      <c r="H31" s="290"/>
      <c r="I31" s="290"/>
      <c r="J31" s="289" t="str">
        <f>IFERROR(ROUND(J29*J30,2),"")</f>
        <v/>
      </c>
      <c r="K31" s="290"/>
      <c r="L31" s="290"/>
      <c r="M31" s="289" t="str">
        <f t="shared" ref="M31" si="52">IFERROR(ROUND(M29*M30,2),"")</f>
        <v/>
      </c>
      <c r="N31" s="290"/>
      <c r="O31" s="290"/>
      <c r="P31" s="289" t="str">
        <f t="shared" ref="P31" si="53">IFERROR(ROUND(P29*P30,2),"")</f>
        <v/>
      </c>
      <c r="Q31" s="290"/>
      <c r="R31" s="290"/>
      <c r="S31" s="289" t="str">
        <f t="shared" ref="S31" si="54">IFERROR(ROUND(S29*S30,2),"")</f>
        <v/>
      </c>
      <c r="T31" s="290"/>
      <c r="U31" s="290"/>
      <c r="V31" s="289" t="str">
        <f t="shared" ref="V31" si="55">IFERROR(ROUND(V29*V30,2),"")</f>
        <v/>
      </c>
      <c r="W31" s="290"/>
      <c r="X31" s="290"/>
      <c r="Y31" s="289" t="str">
        <f t="shared" ref="Y31" si="56">IFERROR(ROUND(Y29*Y30,2),"")</f>
        <v/>
      </c>
      <c r="Z31" s="290"/>
      <c r="AA31" s="290"/>
      <c r="AB31" s="289" t="str">
        <f t="shared" ref="AB31" si="57">IFERROR(ROUND(AB29*AB30,2),"")</f>
        <v/>
      </c>
      <c r="AC31" s="290"/>
      <c r="AD31" s="290"/>
      <c r="AE31" s="289" t="str">
        <f t="shared" ref="AE31" si="58">IFERROR(ROUND(AE29*AE30,2),"")</f>
        <v/>
      </c>
      <c r="AF31" s="290"/>
      <c r="AG31" s="290"/>
      <c r="AH31" s="289" t="str">
        <f t="shared" ref="AH31" si="59">IFERROR(ROUND(AH29*AH30,2),"")</f>
        <v/>
      </c>
      <c r="AI31" s="290"/>
      <c r="AJ31" s="290"/>
      <c r="AK31" s="289" t="str">
        <f t="shared" ref="AK31" si="60">IFERROR(ROUND(AK29*AK30,2),"")</f>
        <v/>
      </c>
      <c r="AL31" s="290"/>
      <c r="AM31" s="290"/>
      <c r="AN31" s="289" t="str">
        <f t="shared" ref="AN31" si="61">IFERROR(ROUND(AN29*AN30,2),"")</f>
        <v/>
      </c>
      <c r="AO31" s="290"/>
      <c r="AP31" s="290"/>
      <c r="AQ31" s="289" t="str">
        <f t="shared" ref="AQ31" si="62">IFERROR(ROUND(AQ29*AQ30,2),"")</f>
        <v/>
      </c>
      <c r="AR31" s="290"/>
      <c r="AS31" s="290"/>
      <c r="AT31" s="289">
        <f>SUM(J31:AS31)</f>
        <v>0</v>
      </c>
      <c r="AU31" s="290"/>
      <c r="AV31" s="353"/>
    </row>
    <row r="32" spans="1:87">
      <c r="A32" s="438" t="s">
        <v>43</v>
      </c>
      <c r="B32" s="439"/>
      <c r="C32" s="439"/>
      <c r="D32" s="439"/>
      <c r="E32" s="285"/>
      <c r="F32" s="285"/>
      <c r="G32" s="440"/>
      <c r="H32" s="441"/>
      <c r="I32" s="441"/>
      <c r="J32" s="284"/>
      <c r="K32" s="285"/>
      <c r="L32" s="285"/>
      <c r="M32" s="284"/>
      <c r="N32" s="285"/>
      <c r="O32" s="285"/>
      <c r="P32" s="284"/>
      <c r="Q32" s="285"/>
      <c r="R32" s="285"/>
      <c r="S32" s="284"/>
      <c r="T32" s="285"/>
      <c r="U32" s="285"/>
      <c r="V32" s="284"/>
      <c r="W32" s="285"/>
      <c r="X32" s="285"/>
      <c r="Y32" s="284"/>
      <c r="Z32" s="285"/>
      <c r="AA32" s="285"/>
      <c r="AB32" s="284"/>
      <c r="AC32" s="285"/>
      <c r="AD32" s="285"/>
      <c r="AE32" s="284"/>
      <c r="AF32" s="285"/>
      <c r="AG32" s="285"/>
      <c r="AH32" s="284"/>
      <c r="AI32" s="285"/>
      <c r="AJ32" s="285"/>
      <c r="AK32" s="284"/>
      <c r="AL32" s="285"/>
      <c r="AM32" s="285"/>
      <c r="AN32" s="284"/>
      <c r="AO32" s="285"/>
      <c r="AP32" s="285"/>
      <c r="AQ32" s="284"/>
      <c r="AR32" s="285"/>
      <c r="AS32" s="285"/>
      <c r="AT32" s="284"/>
      <c r="AU32" s="285"/>
      <c r="AV32" s="286"/>
    </row>
    <row r="33" spans="1:48">
      <c r="A33" s="24"/>
      <c r="B33" s="405" t="s">
        <v>74</v>
      </c>
      <c r="C33" s="431"/>
      <c r="D33" s="431"/>
      <c r="E33" s="431"/>
      <c r="F33" s="432"/>
      <c r="G33" s="433"/>
      <c r="H33" s="434"/>
      <c r="I33" s="434"/>
      <c r="J33" s="281">
        <v>0</v>
      </c>
      <c r="K33" s="282"/>
      <c r="L33" s="282"/>
      <c r="M33" s="281">
        <f>J33</f>
        <v>0</v>
      </c>
      <c r="N33" s="282"/>
      <c r="O33" s="282"/>
      <c r="P33" s="281">
        <f t="shared" ref="P33" si="63">M33</f>
        <v>0</v>
      </c>
      <c r="Q33" s="282"/>
      <c r="R33" s="282"/>
      <c r="S33" s="281">
        <f t="shared" ref="S33:S36" si="64">P33</f>
        <v>0</v>
      </c>
      <c r="T33" s="282"/>
      <c r="U33" s="282"/>
      <c r="V33" s="281">
        <f t="shared" ref="V33:V36" si="65">S33</f>
        <v>0</v>
      </c>
      <c r="W33" s="282"/>
      <c r="X33" s="282"/>
      <c r="Y33" s="281">
        <f t="shared" ref="Y33:Y36" si="66">V33</f>
        <v>0</v>
      </c>
      <c r="Z33" s="282"/>
      <c r="AA33" s="282"/>
      <c r="AB33" s="281">
        <f t="shared" ref="AB33:AB36" si="67">Y33</f>
        <v>0</v>
      </c>
      <c r="AC33" s="282"/>
      <c r="AD33" s="282"/>
      <c r="AE33" s="281">
        <f t="shared" ref="AE33:AE36" si="68">AB33</f>
        <v>0</v>
      </c>
      <c r="AF33" s="282"/>
      <c r="AG33" s="282"/>
      <c r="AH33" s="281">
        <f t="shared" ref="AH33:AH36" si="69">AE33</f>
        <v>0</v>
      </c>
      <c r="AI33" s="282"/>
      <c r="AJ33" s="282"/>
      <c r="AK33" s="281">
        <f t="shared" ref="AK33:AK36" si="70">AH33</f>
        <v>0</v>
      </c>
      <c r="AL33" s="282"/>
      <c r="AM33" s="282"/>
      <c r="AN33" s="281">
        <f t="shared" ref="AN33:AN36" si="71">AK33</f>
        <v>0</v>
      </c>
      <c r="AO33" s="282"/>
      <c r="AP33" s="282"/>
      <c r="AQ33" s="281">
        <f t="shared" ref="AQ33:AQ36" si="72">V33</f>
        <v>0</v>
      </c>
      <c r="AR33" s="282"/>
      <c r="AS33" s="282"/>
      <c r="AT33" s="281"/>
      <c r="AU33" s="282"/>
      <c r="AV33" s="283"/>
    </row>
    <row r="34" spans="1:48">
      <c r="A34" s="24"/>
      <c r="B34" s="405" t="s">
        <v>74</v>
      </c>
      <c r="C34" s="431"/>
      <c r="D34" s="431"/>
      <c r="E34" s="431"/>
      <c r="F34" s="432"/>
      <c r="G34" s="433" t="s">
        <v>36</v>
      </c>
      <c r="H34" s="434"/>
      <c r="I34" s="434"/>
      <c r="J34" s="281">
        <v>21.46</v>
      </c>
      <c r="K34" s="282"/>
      <c r="L34" s="282"/>
      <c r="M34" s="281">
        <f>J34</f>
        <v>21.46</v>
      </c>
      <c r="N34" s="282"/>
      <c r="O34" s="282"/>
      <c r="P34" s="281">
        <v>32.83</v>
      </c>
      <c r="Q34" s="282"/>
      <c r="R34" s="282"/>
      <c r="S34" s="281">
        <f t="shared" si="64"/>
        <v>32.83</v>
      </c>
      <c r="T34" s="282"/>
      <c r="U34" s="282"/>
      <c r="V34" s="281">
        <f t="shared" si="65"/>
        <v>32.83</v>
      </c>
      <c r="W34" s="282"/>
      <c r="X34" s="282"/>
      <c r="Y34" s="281">
        <f t="shared" si="66"/>
        <v>32.83</v>
      </c>
      <c r="Z34" s="282"/>
      <c r="AA34" s="282"/>
      <c r="AB34" s="281">
        <f t="shared" si="67"/>
        <v>32.83</v>
      </c>
      <c r="AC34" s="282"/>
      <c r="AD34" s="282"/>
      <c r="AE34" s="281">
        <f t="shared" si="68"/>
        <v>32.83</v>
      </c>
      <c r="AF34" s="282"/>
      <c r="AG34" s="282"/>
      <c r="AH34" s="281">
        <f t="shared" si="69"/>
        <v>32.83</v>
      </c>
      <c r="AI34" s="282"/>
      <c r="AJ34" s="282"/>
      <c r="AK34" s="281">
        <f t="shared" si="70"/>
        <v>32.83</v>
      </c>
      <c r="AL34" s="282"/>
      <c r="AM34" s="282"/>
      <c r="AN34" s="281">
        <f t="shared" si="71"/>
        <v>32.83</v>
      </c>
      <c r="AO34" s="282"/>
      <c r="AP34" s="282"/>
      <c r="AQ34" s="281">
        <f t="shared" si="72"/>
        <v>32.83</v>
      </c>
      <c r="AR34" s="282"/>
      <c r="AS34" s="282"/>
      <c r="AT34" s="281"/>
      <c r="AU34" s="282"/>
      <c r="AV34" s="283"/>
    </row>
    <row r="35" spans="1:48">
      <c r="A35" s="24"/>
      <c r="B35" s="405" t="s">
        <v>75</v>
      </c>
      <c r="C35" s="431"/>
      <c r="D35" s="431"/>
      <c r="E35" s="431"/>
      <c r="F35" s="432"/>
      <c r="G35" s="433"/>
      <c r="H35" s="434"/>
      <c r="I35" s="434"/>
      <c r="J35" s="281">
        <v>28.14</v>
      </c>
      <c r="K35" s="282"/>
      <c r="L35" s="282"/>
      <c r="M35" s="281">
        <f t="shared" ref="M35:M36" si="73">J35</f>
        <v>28.14</v>
      </c>
      <c r="N35" s="282"/>
      <c r="O35" s="282"/>
      <c r="P35" s="281">
        <v>39.51</v>
      </c>
      <c r="Q35" s="282"/>
      <c r="R35" s="282"/>
      <c r="S35" s="281">
        <f t="shared" si="64"/>
        <v>39.51</v>
      </c>
      <c r="T35" s="282"/>
      <c r="U35" s="282"/>
      <c r="V35" s="281">
        <f t="shared" si="65"/>
        <v>39.51</v>
      </c>
      <c r="W35" s="282"/>
      <c r="X35" s="282"/>
      <c r="Y35" s="281">
        <f t="shared" si="66"/>
        <v>39.51</v>
      </c>
      <c r="Z35" s="282"/>
      <c r="AA35" s="282"/>
      <c r="AB35" s="281">
        <f t="shared" si="67"/>
        <v>39.51</v>
      </c>
      <c r="AC35" s="282"/>
      <c r="AD35" s="282"/>
      <c r="AE35" s="281">
        <f t="shared" si="68"/>
        <v>39.51</v>
      </c>
      <c r="AF35" s="282"/>
      <c r="AG35" s="282"/>
      <c r="AH35" s="281">
        <f t="shared" si="69"/>
        <v>39.51</v>
      </c>
      <c r="AI35" s="282"/>
      <c r="AJ35" s="282"/>
      <c r="AK35" s="281">
        <f t="shared" si="70"/>
        <v>39.51</v>
      </c>
      <c r="AL35" s="282"/>
      <c r="AM35" s="282"/>
      <c r="AN35" s="281">
        <f t="shared" si="71"/>
        <v>39.51</v>
      </c>
      <c r="AO35" s="282"/>
      <c r="AP35" s="282"/>
      <c r="AQ35" s="281">
        <f t="shared" si="72"/>
        <v>39.51</v>
      </c>
      <c r="AR35" s="282"/>
      <c r="AS35" s="282"/>
      <c r="AT35" s="281"/>
      <c r="AU35" s="282"/>
      <c r="AV35" s="283"/>
    </row>
    <row r="36" spans="1:48">
      <c r="A36" s="25"/>
      <c r="B36" s="405" t="s">
        <v>76</v>
      </c>
      <c r="C36" s="431"/>
      <c r="D36" s="431"/>
      <c r="E36" s="431"/>
      <c r="F36" s="432"/>
      <c r="G36" s="427"/>
      <c r="H36" s="363"/>
      <c r="I36" s="363"/>
      <c r="J36" s="281">
        <v>30.26</v>
      </c>
      <c r="K36" s="282"/>
      <c r="L36" s="282"/>
      <c r="M36" s="281">
        <f t="shared" si="73"/>
        <v>30.26</v>
      </c>
      <c r="N36" s="282"/>
      <c r="O36" s="282"/>
      <c r="P36" s="281">
        <v>41.63</v>
      </c>
      <c r="Q36" s="282"/>
      <c r="R36" s="282"/>
      <c r="S36" s="281">
        <f t="shared" si="64"/>
        <v>41.63</v>
      </c>
      <c r="T36" s="282"/>
      <c r="U36" s="282"/>
      <c r="V36" s="281">
        <f t="shared" si="65"/>
        <v>41.63</v>
      </c>
      <c r="W36" s="282"/>
      <c r="X36" s="282"/>
      <c r="Y36" s="281">
        <f t="shared" si="66"/>
        <v>41.63</v>
      </c>
      <c r="Z36" s="282"/>
      <c r="AA36" s="282"/>
      <c r="AB36" s="281">
        <f t="shared" si="67"/>
        <v>41.63</v>
      </c>
      <c r="AC36" s="282"/>
      <c r="AD36" s="282"/>
      <c r="AE36" s="281">
        <f t="shared" si="68"/>
        <v>41.63</v>
      </c>
      <c r="AF36" s="282"/>
      <c r="AG36" s="282"/>
      <c r="AH36" s="281">
        <f t="shared" si="69"/>
        <v>41.63</v>
      </c>
      <c r="AI36" s="282"/>
      <c r="AJ36" s="282"/>
      <c r="AK36" s="281">
        <f t="shared" si="70"/>
        <v>41.63</v>
      </c>
      <c r="AL36" s="282"/>
      <c r="AM36" s="282"/>
      <c r="AN36" s="281">
        <f t="shared" si="71"/>
        <v>41.63</v>
      </c>
      <c r="AO36" s="282"/>
      <c r="AP36" s="282"/>
      <c r="AQ36" s="281">
        <f t="shared" si="72"/>
        <v>41.63</v>
      </c>
      <c r="AR36" s="282"/>
      <c r="AS36" s="282"/>
      <c r="AT36" s="281"/>
      <c r="AU36" s="282"/>
      <c r="AV36" s="283"/>
    </row>
    <row r="37" spans="1:48">
      <c r="A37" s="430" t="s">
        <v>31</v>
      </c>
      <c r="B37" s="356"/>
      <c r="C37" s="356"/>
      <c r="D37" s="356"/>
      <c r="E37" s="282"/>
      <c r="F37" s="282"/>
      <c r="G37" s="356" t="s">
        <v>46</v>
      </c>
      <c r="H37" s="282"/>
      <c r="I37" s="282"/>
      <c r="J37" s="281">
        <f>IF(J16&lt;=15,J33,IF(J16&lt;=120,J34*(J16-15),IF(J16&lt;=300,J35*(J16-120)+J34*105,J36*(J16-300)+J35*180+J34*105)))</f>
        <v>0</v>
      </c>
      <c r="K37" s="282"/>
      <c r="L37" s="282"/>
      <c r="M37" s="281">
        <f>IF(M16&lt;=15,M33,IF(M16&lt;=120,M34*(M16-15),IF(M16&lt;=300,M35*(M16-120)+M34*105,M36*(M16-300)+M35*180+M34*105)))</f>
        <v>0</v>
      </c>
      <c r="N37" s="282"/>
      <c r="O37" s="282"/>
      <c r="P37" s="281">
        <f>IF(P16&lt;=15,P33,IF(P16&lt;=120,P34*(P16-15),IF(P16&lt;=300,P35*(P16-120)+P34*105,P36*(P16-300)+P35*180+P34*105)))</f>
        <v>0</v>
      </c>
      <c r="Q37" s="282"/>
      <c r="R37" s="282"/>
      <c r="S37" s="281">
        <f>IF(S16&lt;=15,S33,IF(S16&lt;=120,S34*(S16-15),IF(S16&lt;=300,S35*(S16-120)+S34*105,S36*(S16-300)+S35*180+S34*105)))</f>
        <v>0</v>
      </c>
      <c r="T37" s="282"/>
      <c r="U37" s="282"/>
      <c r="V37" s="281">
        <f>IF(V16&lt;=15,V33,IF(V16&lt;=120,V34*(V16-15),IF(V16&lt;=300,V35*(V16-120)+V34*105,V36*(V16-300)+V35*180+V34*105)))</f>
        <v>0</v>
      </c>
      <c r="W37" s="282"/>
      <c r="X37" s="282"/>
      <c r="Y37" s="281">
        <f>IF(Y16&lt;=15,Y33,IF(Y16&lt;=120,Y34*(Y16-15),IF(Y16&lt;=300,Y35*(Y16-120)+Y34*105,Y36*(Y16-300)+Y35*180+Y34*105)))</f>
        <v>0</v>
      </c>
      <c r="Z37" s="282"/>
      <c r="AA37" s="282"/>
      <c r="AB37" s="281">
        <f>IF(AB16&lt;=15,AB33,IF(AB16&lt;=120,AB34*(AB16-15),IF(AB16&lt;=300,AB35*(AB16-120)+AB34*105,AB36*(AB16-300)+AB35*180+AB34*105)))</f>
        <v>0</v>
      </c>
      <c r="AC37" s="282"/>
      <c r="AD37" s="282"/>
      <c r="AE37" s="281">
        <f>IF(AE16&lt;=15,AE33,IF(AE16&lt;=120,AE34*(AE16-15),IF(AE16&lt;=300,AE35*(AE16-120)+AE34*105,AE36*(AE16-300)+AE35*180+AE34*105)))</f>
        <v>0</v>
      </c>
      <c r="AF37" s="282"/>
      <c r="AG37" s="282"/>
      <c r="AH37" s="281">
        <f>IF(AH16&lt;=15,AH33,IF(AH16&lt;=120,AH34*(AH16-15),IF(AH16&lt;=300,AH35*(AH16-120)+AH34*105,AH36*(AH16-300)+AH35*180+AH34*105)))</f>
        <v>0</v>
      </c>
      <c r="AI37" s="282"/>
      <c r="AJ37" s="282"/>
      <c r="AK37" s="281">
        <f>IF(AK16&lt;=15,AK33,IF(AK16&lt;=120,AK34*(AK16-15),IF(AK16&lt;=300,AK35*(AK16-120)+AK34*105,AK36*(AK16-300)+AK35*180+AK34*105)))</f>
        <v>0</v>
      </c>
      <c r="AL37" s="282"/>
      <c r="AM37" s="282"/>
      <c r="AN37" s="281">
        <f>IF(AN16&lt;=15,AN33,IF(AN16&lt;=120,AN34*(AN16-15),IF(AN16&lt;=300,AN35*(AN16-120)+AN34*105,AN36*(AN16-300)+AN35*180+AN34*105)))</f>
        <v>0</v>
      </c>
      <c r="AO37" s="282"/>
      <c r="AP37" s="282"/>
      <c r="AQ37" s="281">
        <f>IF(AQ16&lt;=15,AQ33,IF(AQ16&lt;=120,AQ34*(AQ16-15),IF(AQ16&lt;=300,AQ35*(AQ16-120)+AQ34*105,AQ36*(AQ16-300)+AQ35*180+AQ34*105)))</f>
        <v>0</v>
      </c>
      <c r="AR37" s="282"/>
      <c r="AS37" s="282"/>
      <c r="AT37" s="281">
        <f>SUM(J37:AS37)</f>
        <v>0</v>
      </c>
      <c r="AU37" s="282"/>
      <c r="AV37" s="283"/>
    </row>
    <row r="38" spans="1:48">
      <c r="A38" s="435" t="s">
        <v>49</v>
      </c>
      <c r="B38" s="356"/>
      <c r="C38" s="356"/>
      <c r="D38" s="356"/>
      <c r="E38" s="282"/>
      <c r="F38" s="282"/>
      <c r="G38" s="436"/>
      <c r="H38" s="437"/>
      <c r="I38" s="437"/>
      <c r="J38" s="281"/>
      <c r="K38" s="282"/>
      <c r="L38" s="282"/>
      <c r="M38" s="281"/>
      <c r="N38" s="282"/>
      <c r="O38" s="282"/>
      <c r="P38" s="281"/>
      <c r="Q38" s="282"/>
      <c r="R38" s="282"/>
      <c r="S38" s="281"/>
      <c r="T38" s="282"/>
      <c r="U38" s="282"/>
      <c r="V38" s="281"/>
      <c r="W38" s="282"/>
      <c r="X38" s="282"/>
      <c r="Y38" s="281"/>
      <c r="Z38" s="282"/>
      <c r="AA38" s="282"/>
      <c r="AB38" s="281"/>
      <c r="AC38" s="282"/>
      <c r="AD38" s="282"/>
      <c r="AE38" s="281"/>
      <c r="AF38" s="282"/>
      <c r="AG38" s="282"/>
      <c r="AH38" s="281"/>
      <c r="AI38" s="282"/>
      <c r="AJ38" s="282"/>
      <c r="AK38" s="281"/>
      <c r="AL38" s="282"/>
      <c r="AM38" s="282"/>
      <c r="AN38" s="281"/>
      <c r="AO38" s="282"/>
      <c r="AP38" s="282"/>
      <c r="AQ38" s="281"/>
      <c r="AR38" s="282"/>
      <c r="AS38" s="282"/>
      <c r="AT38" s="281"/>
      <c r="AU38" s="282"/>
      <c r="AV38" s="283"/>
    </row>
    <row r="39" spans="1:48">
      <c r="A39" s="24"/>
      <c r="B39" s="405" t="s">
        <v>74</v>
      </c>
      <c r="C39" s="431"/>
      <c r="D39" s="431"/>
      <c r="E39" s="431"/>
      <c r="F39" s="432"/>
      <c r="G39" s="433"/>
      <c r="H39" s="434"/>
      <c r="I39" s="434"/>
      <c r="J39" s="281">
        <v>0</v>
      </c>
      <c r="K39" s="282"/>
      <c r="L39" s="282"/>
      <c r="M39" s="281">
        <f>J39</f>
        <v>0</v>
      </c>
      <c r="N39" s="282"/>
      <c r="O39" s="282"/>
      <c r="P39" s="281">
        <f t="shared" ref="P39:P42" si="74">M39</f>
        <v>0</v>
      </c>
      <c r="Q39" s="282"/>
      <c r="R39" s="282"/>
      <c r="S39" s="281">
        <f t="shared" ref="S39:S42" si="75">P39</f>
        <v>0</v>
      </c>
      <c r="T39" s="282"/>
      <c r="U39" s="282"/>
      <c r="V39" s="281">
        <f t="shared" ref="V39:V42" si="76">S39</f>
        <v>0</v>
      </c>
      <c r="W39" s="282"/>
      <c r="X39" s="282"/>
      <c r="Y39" s="281">
        <f t="shared" ref="Y39:Y42" si="77">V39</f>
        <v>0</v>
      </c>
      <c r="Z39" s="282"/>
      <c r="AA39" s="282"/>
      <c r="AB39" s="281">
        <f t="shared" ref="AB39:AB42" si="78">Y39</f>
        <v>0</v>
      </c>
      <c r="AC39" s="282"/>
      <c r="AD39" s="282"/>
      <c r="AE39" s="281">
        <f t="shared" ref="AE39:AE42" si="79">AB39</f>
        <v>0</v>
      </c>
      <c r="AF39" s="282"/>
      <c r="AG39" s="282"/>
      <c r="AH39" s="281">
        <f t="shared" ref="AH39:AH42" si="80">AE39</f>
        <v>0</v>
      </c>
      <c r="AI39" s="282"/>
      <c r="AJ39" s="282"/>
      <c r="AK39" s="281">
        <f t="shared" ref="AK39:AK42" si="81">AH39</f>
        <v>0</v>
      </c>
      <c r="AL39" s="282"/>
      <c r="AM39" s="282"/>
      <c r="AN39" s="281">
        <f t="shared" ref="AN39:AN42" si="82">AK39</f>
        <v>0</v>
      </c>
      <c r="AO39" s="282"/>
      <c r="AP39" s="282"/>
      <c r="AQ39" s="281">
        <f t="shared" ref="AQ39:AQ42" si="83">V39</f>
        <v>0</v>
      </c>
      <c r="AR39" s="282"/>
      <c r="AS39" s="282"/>
      <c r="AT39" s="281"/>
      <c r="AU39" s="282"/>
      <c r="AV39" s="283"/>
    </row>
    <row r="40" spans="1:48">
      <c r="A40" s="24"/>
      <c r="B40" s="405" t="s">
        <v>74</v>
      </c>
      <c r="C40" s="431"/>
      <c r="D40" s="431"/>
      <c r="E40" s="431"/>
      <c r="F40" s="432"/>
      <c r="G40" s="433" t="s">
        <v>61</v>
      </c>
      <c r="H40" s="434"/>
      <c r="I40" s="434"/>
      <c r="J40" s="281">
        <v>20.76</v>
      </c>
      <c r="K40" s="282"/>
      <c r="L40" s="282"/>
      <c r="M40" s="281">
        <f>J40</f>
        <v>20.76</v>
      </c>
      <c r="N40" s="282"/>
      <c r="O40" s="282"/>
      <c r="P40" s="281">
        <f t="shared" si="74"/>
        <v>20.76</v>
      </c>
      <c r="Q40" s="282"/>
      <c r="R40" s="282"/>
      <c r="S40" s="281">
        <f t="shared" si="75"/>
        <v>20.76</v>
      </c>
      <c r="T40" s="282"/>
      <c r="U40" s="282"/>
      <c r="V40" s="281">
        <f t="shared" si="76"/>
        <v>20.76</v>
      </c>
      <c r="W40" s="282"/>
      <c r="X40" s="282"/>
      <c r="Y40" s="281">
        <f>V40</f>
        <v>20.76</v>
      </c>
      <c r="Z40" s="282"/>
      <c r="AA40" s="282"/>
      <c r="AB40" s="281">
        <f t="shared" si="78"/>
        <v>20.76</v>
      </c>
      <c r="AC40" s="282"/>
      <c r="AD40" s="282"/>
      <c r="AE40" s="281">
        <f t="shared" si="79"/>
        <v>20.76</v>
      </c>
      <c r="AF40" s="282"/>
      <c r="AG40" s="282"/>
      <c r="AH40" s="281">
        <f t="shared" si="80"/>
        <v>20.76</v>
      </c>
      <c r="AI40" s="282"/>
      <c r="AJ40" s="282"/>
      <c r="AK40" s="281">
        <f t="shared" si="81"/>
        <v>20.76</v>
      </c>
      <c r="AL40" s="282"/>
      <c r="AM40" s="282"/>
      <c r="AN40" s="281">
        <f t="shared" si="82"/>
        <v>20.76</v>
      </c>
      <c r="AO40" s="282"/>
      <c r="AP40" s="282"/>
      <c r="AQ40" s="281">
        <f t="shared" si="83"/>
        <v>20.76</v>
      </c>
      <c r="AR40" s="282"/>
      <c r="AS40" s="282"/>
      <c r="AT40" s="281"/>
      <c r="AU40" s="282"/>
      <c r="AV40" s="283"/>
    </row>
    <row r="41" spans="1:48">
      <c r="A41" s="24"/>
      <c r="B41" s="405" t="s">
        <v>75</v>
      </c>
      <c r="C41" s="431"/>
      <c r="D41" s="431"/>
      <c r="E41" s="431"/>
      <c r="F41" s="432"/>
      <c r="G41" s="433"/>
      <c r="H41" s="434"/>
      <c r="I41" s="434"/>
      <c r="J41" s="281">
        <v>27.44</v>
      </c>
      <c r="K41" s="282"/>
      <c r="L41" s="282"/>
      <c r="M41" s="281">
        <f>J41</f>
        <v>27.44</v>
      </c>
      <c r="N41" s="282"/>
      <c r="O41" s="282"/>
      <c r="P41" s="281">
        <f t="shared" si="74"/>
        <v>27.44</v>
      </c>
      <c r="Q41" s="282"/>
      <c r="R41" s="282"/>
      <c r="S41" s="281">
        <f t="shared" si="75"/>
        <v>27.44</v>
      </c>
      <c r="T41" s="282"/>
      <c r="U41" s="282"/>
      <c r="V41" s="281">
        <f t="shared" si="76"/>
        <v>27.44</v>
      </c>
      <c r="W41" s="282"/>
      <c r="X41" s="282"/>
      <c r="Y41" s="281">
        <f t="shared" si="77"/>
        <v>27.44</v>
      </c>
      <c r="Z41" s="282"/>
      <c r="AA41" s="282"/>
      <c r="AB41" s="281">
        <f t="shared" si="78"/>
        <v>27.44</v>
      </c>
      <c r="AC41" s="282"/>
      <c r="AD41" s="282"/>
      <c r="AE41" s="281">
        <f t="shared" si="79"/>
        <v>27.44</v>
      </c>
      <c r="AF41" s="282"/>
      <c r="AG41" s="282"/>
      <c r="AH41" s="281">
        <f t="shared" si="80"/>
        <v>27.44</v>
      </c>
      <c r="AI41" s="282"/>
      <c r="AJ41" s="282"/>
      <c r="AK41" s="281">
        <f t="shared" si="81"/>
        <v>27.44</v>
      </c>
      <c r="AL41" s="282"/>
      <c r="AM41" s="282"/>
      <c r="AN41" s="281">
        <f t="shared" si="82"/>
        <v>27.44</v>
      </c>
      <c r="AO41" s="282"/>
      <c r="AP41" s="282"/>
      <c r="AQ41" s="281">
        <f t="shared" si="83"/>
        <v>27.44</v>
      </c>
      <c r="AR41" s="282"/>
      <c r="AS41" s="282"/>
      <c r="AT41" s="281"/>
      <c r="AU41" s="282"/>
      <c r="AV41" s="283"/>
    </row>
    <row r="42" spans="1:48">
      <c r="A42" s="25"/>
      <c r="B42" s="405" t="s">
        <v>76</v>
      </c>
      <c r="C42" s="431"/>
      <c r="D42" s="431"/>
      <c r="E42" s="431"/>
      <c r="F42" s="432"/>
      <c r="G42" s="427"/>
      <c r="H42" s="363"/>
      <c r="I42" s="363"/>
      <c r="J42" s="281">
        <v>29.56</v>
      </c>
      <c r="K42" s="282"/>
      <c r="L42" s="282"/>
      <c r="M42" s="281">
        <f>J42</f>
        <v>29.56</v>
      </c>
      <c r="N42" s="282"/>
      <c r="O42" s="282"/>
      <c r="P42" s="281">
        <f t="shared" si="74"/>
        <v>29.56</v>
      </c>
      <c r="Q42" s="282"/>
      <c r="R42" s="282"/>
      <c r="S42" s="281">
        <f t="shared" si="75"/>
        <v>29.56</v>
      </c>
      <c r="T42" s="282"/>
      <c r="U42" s="282"/>
      <c r="V42" s="281">
        <f t="shared" si="76"/>
        <v>29.56</v>
      </c>
      <c r="W42" s="282"/>
      <c r="X42" s="282"/>
      <c r="Y42" s="281">
        <f t="shared" si="77"/>
        <v>29.56</v>
      </c>
      <c r="Z42" s="282"/>
      <c r="AA42" s="282"/>
      <c r="AB42" s="281">
        <f t="shared" si="78"/>
        <v>29.56</v>
      </c>
      <c r="AC42" s="282"/>
      <c r="AD42" s="282"/>
      <c r="AE42" s="281">
        <f t="shared" si="79"/>
        <v>29.56</v>
      </c>
      <c r="AF42" s="282"/>
      <c r="AG42" s="282"/>
      <c r="AH42" s="281">
        <f t="shared" si="80"/>
        <v>29.56</v>
      </c>
      <c r="AI42" s="282"/>
      <c r="AJ42" s="282"/>
      <c r="AK42" s="281">
        <f t="shared" si="81"/>
        <v>29.56</v>
      </c>
      <c r="AL42" s="282"/>
      <c r="AM42" s="282"/>
      <c r="AN42" s="281">
        <f t="shared" si="82"/>
        <v>29.56</v>
      </c>
      <c r="AO42" s="282"/>
      <c r="AP42" s="282"/>
      <c r="AQ42" s="281">
        <f t="shared" si="83"/>
        <v>29.56</v>
      </c>
      <c r="AR42" s="282"/>
      <c r="AS42" s="282"/>
      <c r="AT42" s="281"/>
      <c r="AU42" s="282"/>
      <c r="AV42" s="283"/>
    </row>
    <row r="43" spans="1:48">
      <c r="A43" s="430" t="s">
        <v>33</v>
      </c>
      <c r="B43" s="356"/>
      <c r="C43" s="356"/>
      <c r="D43" s="356"/>
      <c r="E43" s="282"/>
      <c r="F43" s="282"/>
      <c r="G43" s="356" t="s">
        <v>62</v>
      </c>
      <c r="H43" s="282"/>
      <c r="I43" s="282"/>
      <c r="J43" s="281">
        <f>IF(J16&lt;=15,J39,IF(J16&lt;=120,J40*(J16-15),IF(J16&lt;=300,J41*(J16-120)+J40*105,J42*(J16-300)+J41*180+J40*105)))</f>
        <v>0</v>
      </c>
      <c r="K43" s="282"/>
      <c r="L43" s="282"/>
      <c r="M43" s="281">
        <f>IF(M16&lt;=15,M39,IF(M16&lt;=120,M40*(M16-15),IF(M16&lt;=300,M41*(M16-120)+M40*105,M42*(M16-300)+M41*180+M40*105)))</f>
        <v>0</v>
      </c>
      <c r="N43" s="282"/>
      <c r="O43" s="282"/>
      <c r="P43" s="281">
        <f>IF(P16&lt;=15,P39,IF(P16&lt;=120,P40*(P16-15),IF(P16&lt;=300,P41*(P16-120)+P40*105,P42*(P16-300)+P41*180+P40*105)))</f>
        <v>0</v>
      </c>
      <c r="Q43" s="282"/>
      <c r="R43" s="282"/>
      <c r="S43" s="281">
        <f>IF(S16&lt;=15,S39,IF(S16&lt;=120,S40*(S16-15),IF(S16&lt;=300,S41*(S16-120)+S40*105,S42*(S16-300)+S41*180+S40*105)))</f>
        <v>0</v>
      </c>
      <c r="T43" s="282"/>
      <c r="U43" s="282"/>
      <c r="V43" s="281">
        <f>IF(V16&lt;=15,V39,IF(V16&lt;=120,V40*(V16-15),IF(V16&lt;=300,V41*(V16-120)+V40*105,V42*(V16-300)+V41*180+V40*105)))</f>
        <v>0</v>
      </c>
      <c r="W43" s="282"/>
      <c r="X43" s="282"/>
      <c r="Y43" s="281">
        <f>IF(Y16&lt;=15,Y39,IF(Y16&lt;=120,Y40*(Y16-15),IF(Y16&lt;=300,Y41*(Y16-120)+Y40*105,Y42*(Y16-300)+Y41*180+Y40*105)))</f>
        <v>0</v>
      </c>
      <c r="Z43" s="282"/>
      <c r="AA43" s="282"/>
      <c r="AB43" s="281">
        <f>IF(AB16&lt;=15,AB39,IF(AB16&lt;=120,AB40*(AB16-15),IF(AB16&lt;=300,AB41*(AB16-120)+AB40*105,AB42*(AB16-300)+AB41*180+AB40*105)))</f>
        <v>0</v>
      </c>
      <c r="AC43" s="282"/>
      <c r="AD43" s="282"/>
      <c r="AE43" s="281">
        <f>IF(AE16&lt;=15,AE39,IF(AE16&lt;=120,AE40*(AE16-15),IF(AE16&lt;=300,AE41*(AE16-120)+AE40*105,AE42*(AE16-300)+AE41*180+AE40*105)))</f>
        <v>0</v>
      </c>
      <c r="AF43" s="282"/>
      <c r="AG43" s="282"/>
      <c r="AH43" s="281">
        <f>IF(AH16&lt;=15,AH39,IF(AH16&lt;=120,AH40*(AH16-15),IF(AH16&lt;=300,AH41*(AH16-120)+AH40*105,AH42*(AH16-300)+AH41*180+AH40*105)))</f>
        <v>0</v>
      </c>
      <c r="AI43" s="282"/>
      <c r="AJ43" s="282"/>
      <c r="AK43" s="281">
        <f>IF(AK16&lt;=15,AK39,IF(AK16&lt;=120,AK40*(AK16-15),IF(AK16&lt;=300,AK41*(AK16-120)+AK40*105,AK42*(AK16-300)+AK41*180+AK40*105)))</f>
        <v>0</v>
      </c>
      <c r="AL43" s="282"/>
      <c r="AM43" s="282"/>
      <c r="AN43" s="281">
        <f>IF(AN16&lt;=15,AN39,IF(AN16&lt;=120,AN40*(AN16-15),IF(AN16&lt;=300,AN41*(AN16-120)+AN40*105,AN42*(AN16-300)+AN41*180+AN40*105)))</f>
        <v>0</v>
      </c>
      <c r="AO43" s="282"/>
      <c r="AP43" s="282"/>
      <c r="AQ43" s="281">
        <f>IF(AQ16&lt;=15,AQ39,IF(AQ16&lt;=120,AQ40*(AQ16-15),IF(AQ16&lt;=300,AQ41*(AQ16-120)+AQ40*105,AQ42*(AQ16-300)+AQ41*180+AQ40*105)))</f>
        <v>0</v>
      </c>
      <c r="AR43" s="282"/>
      <c r="AS43" s="282"/>
      <c r="AT43" s="281">
        <f>SUM(J43:AS43)</f>
        <v>0</v>
      </c>
      <c r="AU43" s="282"/>
      <c r="AV43" s="283"/>
    </row>
    <row r="44" spans="1:48" ht="19.5" thickBot="1">
      <c r="A44" s="428" t="s">
        <v>34</v>
      </c>
      <c r="B44" s="429"/>
      <c r="C44" s="429"/>
      <c r="D44" s="429"/>
      <c r="E44" s="290"/>
      <c r="F44" s="290"/>
      <c r="G44" s="429" t="s">
        <v>63</v>
      </c>
      <c r="H44" s="290"/>
      <c r="I44" s="290"/>
      <c r="J44" s="289">
        <f>IFERROR(J37-J43,"")</f>
        <v>0</v>
      </c>
      <c r="K44" s="290"/>
      <c r="L44" s="290"/>
      <c r="M44" s="289">
        <f t="shared" ref="M44" si="84">IFERROR(M37-M43,"")</f>
        <v>0</v>
      </c>
      <c r="N44" s="290"/>
      <c r="O44" s="290"/>
      <c r="P44" s="289">
        <f t="shared" ref="P44" si="85">IFERROR(P37-P43,"")</f>
        <v>0</v>
      </c>
      <c r="Q44" s="290"/>
      <c r="R44" s="290"/>
      <c r="S44" s="289">
        <f t="shared" ref="S44" si="86">IFERROR(S37-S43,"")</f>
        <v>0</v>
      </c>
      <c r="T44" s="290"/>
      <c r="U44" s="290"/>
      <c r="V44" s="289">
        <f t="shared" ref="V44" si="87">IFERROR(V37-V43,"")</f>
        <v>0</v>
      </c>
      <c r="W44" s="290"/>
      <c r="X44" s="290"/>
      <c r="Y44" s="289">
        <f t="shared" ref="Y44" si="88">IFERROR(Y37-Y43,"")</f>
        <v>0</v>
      </c>
      <c r="Z44" s="290"/>
      <c r="AA44" s="290"/>
      <c r="AB44" s="289">
        <f t="shared" ref="AB44" si="89">IFERROR(AB37-AB43,"")</f>
        <v>0</v>
      </c>
      <c r="AC44" s="290"/>
      <c r="AD44" s="290"/>
      <c r="AE44" s="289">
        <f t="shared" ref="AE44" si="90">IFERROR(AE37-AE43,"")</f>
        <v>0</v>
      </c>
      <c r="AF44" s="290"/>
      <c r="AG44" s="290"/>
      <c r="AH44" s="289">
        <f t="shared" ref="AH44" si="91">IFERROR(AH37-AH43,"")</f>
        <v>0</v>
      </c>
      <c r="AI44" s="290"/>
      <c r="AJ44" s="290"/>
      <c r="AK44" s="289">
        <f t="shared" ref="AK44" si="92">IFERROR(AK37-AK43,"")</f>
        <v>0</v>
      </c>
      <c r="AL44" s="290"/>
      <c r="AM44" s="290"/>
      <c r="AN44" s="289">
        <f t="shared" ref="AN44" si="93">IFERROR(AN37-AN43,"")</f>
        <v>0</v>
      </c>
      <c r="AO44" s="290"/>
      <c r="AP44" s="290"/>
      <c r="AQ44" s="289">
        <f t="shared" ref="AQ44" si="94">IFERROR(AQ37-AQ43,"")</f>
        <v>0</v>
      </c>
      <c r="AR44" s="290"/>
      <c r="AS44" s="290"/>
      <c r="AT44" s="289">
        <f>SUM(J44:AS44)</f>
        <v>0</v>
      </c>
      <c r="AU44" s="290"/>
      <c r="AV44" s="353"/>
    </row>
    <row r="45" spans="1:48">
      <c r="A45" s="438" t="s">
        <v>21</v>
      </c>
      <c r="B45" s="439"/>
      <c r="C45" s="439"/>
      <c r="D45" s="439"/>
      <c r="E45" s="285"/>
      <c r="F45" s="285"/>
      <c r="G45" s="440"/>
      <c r="H45" s="441"/>
      <c r="I45" s="441"/>
      <c r="J45" s="284"/>
      <c r="K45" s="285"/>
      <c r="L45" s="285"/>
      <c r="M45" s="284"/>
      <c r="N45" s="285"/>
      <c r="O45" s="285"/>
      <c r="P45" s="284"/>
      <c r="Q45" s="285"/>
      <c r="R45" s="285"/>
      <c r="S45" s="284"/>
      <c r="T45" s="285"/>
      <c r="U45" s="285"/>
      <c r="V45" s="284"/>
      <c r="W45" s="285"/>
      <c r="X45" s="285"/>
      <c r="Y45" s="284"/>
      <c r="Z45" s="285"/>
      <c r="AA45" s="285"/>
      <c r="AB45" s="284"/>
      <c r="AC45" s="285"/>
      <c r="AD45" s="285"/>
      <c r="AE45" s="284"/>
      <c r="AF45" s="285"/>
      <c r="AG45" s="285"/>
      <c r="AH45" s="284"/>
      <c r="AI45" s="285"/>
      <c r="AJ45" s="285"/>
      <c r="AK45" s="284"/>
      <c r="AL45" s="285"/>
      <c r="AM45" s="285"/>
      <c r="AN45" s="284"/>
      <c r="AO45" s="285"/>
      <c r="AP45" s="285"/>
      <c r="AQ45" s="284"/>
      <c r="AR45" s="285"/>
      <c r="AS45" s="285"/>
      <c r="AT45" s="284"/>
      <c r="AU45" s="285"/>
      <c r="AV45" s="286"/>
    </row>
    <row r="46" spans="1:48">
      <c r="A46" s="24"/>
      <c r="B46" s="405" t="s">
        <v>74</v>
      </c>
      <c r="C46" s="431"/>
      <c r="D46" s="431"/>
      <c r="E46" s="431"/>
      <c r="F46" s="432"/>
      <c r="G46" s="433" t="s">
        <v>47</v>
      </c>
      <c r="H46" s="434"/>
      <c r="I46" s="434"/>
      <c r="J46" s="281">
        <v>-57.16</v>
      </c>
      <c r="K46" s="282"/>
      <c r="L46" s="282"/>
      <c r="M46" s="281">
        <v>-57.16</v>
      </c>
      <c r="N46" s="282"/>
      <c r="O46" s="282"/>
      <c r="P46" s="281">
        <v>-150.69</v>
      </c>
      <c r="Q46" s="282"/>
      <c r="R46" s="282"/>
      <c r="S46" s="281">
        <v>-171.06</v>
      </c>
      <c r="T46" s="282"/>
      <c r="U46" s="282"/>
      <c r="V46" s="281">
        <v>-190.81</v>
      </c>
      <c r="W46" s="282"/>
      <c r="X46" s="282"/>
      <c r="Y46" s="281">
        <v>-151.35</v>
      </c>
      <c r="Z46" s="282"/>
      <c r="AA46" s="282"/>
      <c r="AB46" s="281">
        <v>-158.66999999999999</v>
      </c>
      <c r="AC46" s="282"/>
      <c r="AD46" s="282"/>
      <c r="AE46" s="281">
        <v>-165</v>
      </c>
      <c r="AF46" s="282"/>
      <c r="AG46" s="282"/>
      <c r="AH46" s="281">
        <v>-165.56</v>
      </c>
      <c r="AI46" s="282"/>
      <c r="AJ46" s="282"/>
      <c r="AK46" s="281">
        <v>-164.83</v>
      </c>
      <c r="AL46" s="282"/>
      <c r="AM46" s="282"/>
      <c r="AN46" s="281">
        <v>-165.13</v>
      </c>
      <c r="AO46" s="282"/>
      <c r="AP46" s="282"/>
      <c r="AQ46" s="281">
        <v>-169.64</v>
      </c>
      <c r="AR46" s="282"/>
      <c r="AS46" s="282"/>
      <c r="AT46" s="281"/>
      <c r="AU46" s="282"/>
      <c r="AV46" s="283"/>
    </row>
    <row r="47" spans="1:48">
      <c r="A47" s="24"/>
      <c r="B47" s="405" t="s">
        <v>77</v>
      </c>
      <c r="C47" s="431"/>
      <c r="D47" s="431"/>
      <c r="E47" s="431"/>
      <c r="F47" s="432"/>
      <c r="G47" s="427"/>
      <c r="H47" s="363"/>
      <c r="I47" s="363"/>
      <c r="J47" s="281">
        <v>-3.81</v>
      </c>
      <c r="K47" s="282"/>
      <c r="L47" s="282"/>
      <c r="M47" s="281">
        <v>-3.81</v>
      </c>
      <c r="N47" s="282"/>
      <c r="O47" s="282"/>
      <c r="P47" s="281">
        <v>-10.039999999999999</v>
      </c>
      <c r="Q47" s="282"/>
      <c r="R47" s="282"/>
      <c r="S47" s="281">
        <v>-11.4</v>
      </c>
      <c r="T47" s="282"/>
      <c r="U47" s="282"/>
      <c r="V47" s="281">
        <v>-12.71</v>
      </c>
      <c r="W47" s="282"/>
      <c r="X47" s="282"/>
      <c r="Y47" s="281">
        <v>-10.08</v>
      </c>
      <c r="Z47" s="282"/>
      <c r="AA47" s="282"/>
      <c r="AB47" s="281">
        <v>-10.57</v>
      </c>
      <c r="AC47" s="282"/>
      <c r="AD47" s="282"/>
      <c r="AE47" s="281">
        <v>-10.98</v>
      </c>
      <c r="AF47" s="282"/>
      <c r="AG47" s="282"/>
      <c r="AH47" s="281">
        <v>-11.03</v>
      </c>
      <c r="AI47" s="282"/>
      <c r="AJ47" s="282"/>
      <c r="AK47" s="281">
        <v>-10.97</v>
      </c>
      <c r="AL47" s="282"/>
      <c r="AM47" s="282"/>
      <c r="AN47" s="281">
        <v>-10.99</v>
      </c>
      <c r="AO47" s="282"/>
      <c r="AP47" s="282"/>
      <c r="AQ47" s="281">
        <v>-11.3</v>
      </c>
      <c r="AR47" s="282"/>
      <c r="AS47" s="282"/>
      <c r="AT47" s="281"/>
      <c r="AU47" s="282"/>
      <c r="AV47" s="283"/>
    </row>
    <row r="48" spans="1:48">
      <c r="A48" s="430" t="s">
        <v>35</v>
      </c>
      <c r="B48" s="356"/>
      <c r="C48" s="356"/>
      <c r="D48" s="356"/>
      <c r="E48" s="282"/>
      <c r="F48" s="282"/>
      <c r="G48" s="356" t="s">
        <v>48</v>
      </c>
      <c r="H48" s="282"/>
      <c r="I48" s="282"/>
      <c r="J48" s="281" t="str">
        <f>IF(J16="","",IF(J16=0,J46,IF(J16&lt;=15,J46,J47*(J16-15)+J46)))</f>
        <v/>
      </c>
      <c r="K48" s="282"/>
      <c r="L48" s="282"/>
      <c r="M48" s="281" t="str">
        <f>IF(M16="","",IF(M16=0,M46,IF(M16&lt;=15,M46,M47*(M16-15)+M46)))</f>
        <v/>
      </c>
      <c r="N48" s="282"/>
      <c r="O48" s="282"/>
      <c r="P48" s="281" t="str">
        <f>IF(P16="","",IF(P16=0,P46,IF(P16&lt;=15,P46,P47*(P16-15)+P46)))</f>
        <v/>
      </c>
      <c r="Q48" s="282"/>
      <c r="R48" s="282"/>
      <c r="S48" s="281" t="str">
        <f>IF(S16="","",IF(S16=0,S46,IF(S16&lt;=15,S46,S47*(S16-15)+S46)))</f>
        <v/>
      </c>
      <c r="T48" s="282"/>
      <c r="U48" s="282"/>
      <c r="V48" s="281" t="str">
        <f>IF(V16="","",IF(V16=0,V46,IF(V16&lt;=15,V46,V47*(V16-15)+V46)))</f>
        <v/>
      </c>
      <c r="W48" s="282"/>
      <c r="X48" s="282"/>
      <c r="Y48" s="281" t="str">
        <f>IF(Y16="","",IF(Y16=0,Y46,IF(Y16&lt;=15,Y46,Y47*(Y16-15)+Y46)))</f>
        <v/>
      </c>
      <c r="Z48" s="282"/>
      <c r="AA48" s="282"/>
      <c r="AB48" s="281" t="str">
        <f>IF(AB16="","",IF(AB16=0,AB46,IF(AB16&lt;=15,AB46,AB47*(AB16-15)+AB46)))</f>
        <v/>
      </c>
      <c r="AC48" s="282"/>
      <c r="AD48" s="282"/>
      <c r="AE48" s="281" t="str">
        <f>IF(AE16="","",IF(AE16=0,AE46,IF(AE16&lt;=15,AE46,AE47*(AE16-15)+AE46)))</f>
        <v/>
      </c>
      <c r="AF48" s="282"/>
      <c r="AG48" s="282"/>
      <c r="AH48" s="281" t="str">
        <f>IF(AH16="","",IF(AH16=0,AH46,IF(AH16&lt;=15,AH46,AH47*(AH16-15)+AH46)))</f>
        <v/>
      </c>
      <c r="AI48" s="282"/>
      <c r="AJ48" s="282"/>
      <c r="AK48" s="281" t="str">
        <f>IF(AK16="","",IF(AK16=0,AK46,IF(AK16&lt;=15,AK46,AK47*(AK16-15)+AK46)))</f>
        <v/>
      </c>
      <c r="AL48" s="282"/>
      <c r="AM48" s="282"/>
      <c r="AN48" s="281" t="str">
        <f>IF(AN16="","",IF(AN16=0,AN46,IF(AN16&lt;=15,AN46,AN47*(AN16-15)+AN46)))</f>
        <v/>
      </c>
      <c r="AO48" s="282"/>
      <c r="AP48" s="282"/>
      <c r="AQ48" s="281" t="str">
        <f>IF(AQ16="","",IF(AQ16=0,AQ46,IF(AQ16&lt;=15,AQ46,AQ47*(AQ16-15)+AQ46)))</f>
        <v/>
      </c>
      <c r="AR48" s="282"/>
      <c r="AS48" s="282"/>
      <c r="AT48" s="281">
        <f>SUM(J48:AS48)</f>
        <v>0</v>
      </c>
      <c r="AU48" s="282"/>
      <c r="AV48" s="283"/>
    </row>
    <row r="49" spans="1:48">
      <c r="A49" s="435" t="s">
        <v>22</v>
      </c>
      <c r="B49" s="356"/>
      <c r="C49" s="356"/>
      <c r="D49" s="356"/>
      <c r="E49" s="282"/>
      <c r="F49" s="282"/>
      <c r="G49" s="436"/>
      <c r="H49" s="437"/>
      <c r="I49" s="437"/>
      <c r="J49" s="370"/>
      <c r="K49" s="371"/>
      <c r="L49" s="372"/>
      <c r="M49" s="370"/>
      <c r="N49" s="371"/>
      <c r="O49" s="372"/>
      <c r="P49" s="370"/>
      <c r="Q49" s="371"/>
      <c r="R49" s="372"/>
      <c r="S49" s="370"/>
      <c r="T49" s="371"/>
      <c r="U49" s="372"/>
      <c r="V49" s="281"/>
      <c r="W49" s="282"/>
      <c r="X49" s="282"/>
      <c r="Y49" s="281"/>
      <c r="Z49" s="282"/>
      <c r="AA49" s="282"/>
      <c r="AB49" s="281"/>
      <c r="AC49" s="282"/>
      <c r="AD49" s="282"/>
      <c r="AE49" s="281"/>
      <c r="AF49" s="282"/>
      <c r="AG49" s="282"/>
      <c r="AH49" s="281"/>
      <c r="AI49" s="282"/>
      <c r="AJ49" s="282"/>
      <c r="AK49" s="281"/>
      <c r="AL49" s="282"/>
      <c r="AM49" s="282"/>
      <c r="AN49" s="281"/>
      <c r="AO49" s="282"/>
      <c r="AP49" s="282"/>
      <c r="AQ49" s="281"/>
      <c r="AR49" s="282"/>
      <c r="AS49" s="282"/>
      <c r="AT49" s="281"/>
      <c r="AU49" s="282"/>
      <c r="AV49" s="283"/>
    </row>
    <row r="50" spans="1:48">
      <c r="A50" s="24"/>
      <c r="B50" s="405" t="s">
        <v>74</v>
      </c>
      <c r="C50" s="431"/>
      <c r="D50" s="431"/>
      <c r="E50" s="431"/>
      <c r="F50" s="432"/>
      <c r="G50" s="433" t="s">
        <v>64</v>
      </c>
      <c r="H50" s="434"/>
      <c r="I50" s="434"/>
      <c r="J50" s="281">
        <v>-24.66</v>
      </c>
      <c r="K50" s="282"/>
      <c r="L50" s="282"/>
      <c r="M50" s="281">
        <v>-19.5</v>
      </c>
      <c r="N50" s="282"/>
      <c r="O50" s="282"/>
      <c r="P50" s="281">
        <v>-14.35</v>
      </c>
      <c r="Q50" s="282"/>
      <c r="R50" s="282"/>
      <c r="S50" s="281">
        <v>-11.04</v>
      </c>
      <c r="T50" s="282"/>
      <c r="U50" s="282"/>
      <c r="V50" s="281">
        <v>-5.15</v>
      </c>
      <c r="W50" s="282"/>
      <c r="X50" s="282"/>
      <c r="Y50" s="426">
        <v>1.1000000000000001</v>
      </c>
      <c r="Z50" s="282"/>
      <c r="AA50" s="282"/>
      <c r="AB50" s="426">
        <v>8.83</v>
      </c>
      <c r="AC50" s="282"/>
      <c r="AD50" s="282"/>
      <c r="AE50" s="426">
        <v>15.82</v>
      </c>
      <c r="AF50" s="282"/>
      <c r="AG50" s="282"/>
      <c r="AH50" s="426">
        <v>23.92</v>
      </c>
      <c r="AI50" s="282"/>
      <c r="AJ50" s="282"/>
      <c r="AK50" s="426">
        <v>37.9</v>
      </c>
      <c r="AL50" s="282"/>
      <c r="AM50" s="282"/>
      <c r="AN50" s="426">
        <v>47.84</v>
      </c>
      <c r="AO50" s="282"/>
      <c r="AP50" s="282"/>
      <c r="AQ50" s="426">
        <v>47.84</v>
      </c>
      <c r="AR50" s="282"/>
      <c r="AS50" s="282"/>
      <c r="AT50" s="281"/>
      <c r="AU50" s="282"/>
      <c r="AV50" s="283"/>
    </row>
    <row r="51" spans="1:48">
      <c r="A51" s="24"/>
      <c r="B51" s="405" t="s">
        <v>77</v>
      </c>
      <c r="C51" s="431"/>
      <c r="D51" s="431"/>
      <c r="E51" s="431"/>
      <c r="F51" s="432"/>
      <c r="G51" s="427"/>
      <c r="H51" s="363"/>
      <c r="I51" s="363"/>
      <c r="J51" s="281">
        <v>-1.64</v>
      </c>
      <c r="K51" s="282"/>
      <c r="L51" s="282"/>
      <c r="M51" s="281">
        <v>-1.3</v>
      </c>
      <c r="N51" s="282"/>
      <c r="O51" s="282"/>
      <c r="P51" s="281">
        <v>-0.96</v>
      </c>
      <c r="Q51" s="282"/>
      <c r="R51" s="282"/>
      <c r="S51" s="281">
        <v>-0.74</v>
      </c>
      <c r="T51" s="282"/>
      <c r="U51" s="282"/>
      <c r="V51" s="281">
        <v>-0.34</v>
      </c>
      <c r="W51" s="282"/>
      <c r="X51" s="282"/>
      <c r="Y51" s="281">
        <v>7.0000000000000007E-2</v>
      </c>
      <c r="Z51" s="282"/>
      <c r="AA51" s="282"/>
      <c r="AB51" s="281">
        <v>0.59</v>
      </c>
      <c r="AC51" s="282"/>
      <c r="AD51" s="282"/>
      <c r="AE51" s="281">
        <v>1.05</v>
      </c>
      <c r="AF51" s="282"/>
      <c r="AG51" s="282"/>
      <c r="AH51" s="281">
        <v>1.59</v>
      </c>
      <c r="AI51" s="282"/>
      <c r="AJ51" s="282"/>
      <c r="AK51" s="281">
        <v>2.52</v>
      </c>
      <c r="AL51" s="282"/>
      <c r="AM51" s="282"/>
      <c r="AN51" s="281">
        <v>3.19</v>
      </c>
      <c r="AO51" s="282"/>
      <c r="AP51" s="282"/>
      <c r="AQ51" s="281">
        <v>3.19</v>
      </c>
      <c r="AR51" s="282"/>
      <c r="AS51" s="282"/>
      <c r="AT51" s="281"/>
      <c r="AU51" s="282"/>
      <c r="AV51" s="283"/>
    </row>
    <row r="52" spans="1:48">
      <c r="A52" s="430" t="s">
        <v>37</v>
      </c>
      <c r="B52" s="356"/>
      <c r="C52" s="356"/>
      <c r="D52" s="356"/>
      <c r="E52" s="282"/>
      <c r="F52" s="282"/>
      <c r="G52" s="356" t="s">
        <v>65</v>
      </c>
      <c r="H52" s="282"/>
      <c r="I52" s="282"/>
      <c r="J52" s="281" t="str">
        <f>IF(J16="","",IF(J16=0,J50,IF(J16&lt;=15,J50,J51*(J16-15)+J50)))</f>
        <v/>
      </c>
      <c r="K52" s="282"/>
      <c r="L52" s="282"/>
      <c r="M52" s="281" t="str">
        <f>IF(M16="","",IF(M16=0,M50,IF(M16&lt;=15,M50,M51*(M16-15)+M50)))</f>
        <v/>
      </c>
      <c r="N52" s="282"/>
      <c r="O52" s="282"/>
      <c r="P52" s="281" t="str">
        <f>IF(P16="","",IF(P16=0,P50,IF(P16&lt;=15,P50,P51*(P16-15)+P50)))</f>
        <v/>
      </c>
      <c r="Q52" s="282"/>
      <c r="R52" s="282"/>
      <c r="S52" s="281" t="str">
        <f>IF(S16="","",IF(S16=0,S50,IF(S16&lt;=15,S50,S51*(S16-15)+S50)))</f>
        <v/>
      </c>
      <c r="T52" s="282"/>
      <c r="U52" s="282"/>
      <c r="V52" s="281" t="str">
        <f>IF(V16="","",IF(V16=0,V50,IF(V16&lt;=15,V50,V51*(V16-15)+V50)))</f>
        <v/>
      </c>
      <c r="W52" s="282"/>
      <c r="X52" s="282"/>
      <c r="Y52" s="281" t="str">
        <f>IF(Y16="","",IF(Y16=0,Y50,IF(Y16&lt;=15,Y50,Y51*(Y16-15)+Y50)))</f>
        <v/>
      </c>
      <c r="Z52" s="282"/>
      <c r="AA52" s="282"/>
      <c r="AB52" s="281" t="str">
        <f>IF(AB16="","",IF(AB16=0,AB50,IF(AB16&lt;=15,AB50,AB51*(AB16-15)+AB50)))</f>
        <v/>
      </c>
      <c r="AC52" s="282"/>
      <c r="AD52" s="282"/>
      <c r="AE52" s="281" t="str">
        <f>IF(AE16="","",IF(AE16=0,AE50,IF(AE16&lt;=15,AE50,AE51*(AE16-15)+AE50)))</f>
        <v/>
      </c>
      <c r="AF52" s="282"/>
      <c r="AG52" s="282"/>
      <c r="AH52" s="281" t="str">
        <f>IF(AH16="","",IF(AH16=0,AH50,IF(AH16&lt;=15,AH50,AH51*(AH16-15)+AH50)))</f>
        <v/>
      </c>
      <c r="AI52" s="282"/>
      <c r="AJ52" s="282"/>
      <c r="AK52" s="281" t="str">
        <f>IF(AK16="","",IF(AK16=0,AK50,IF(AK16&lt;=15,AK50,AK51*(AK16-15)+AK50)))</f>
        <v/>
      </c>
      <c r="AL52" s="282"/>
      <c r="AM52" s="282"/>
      <c r="AN52" s="281" t="str">
        <f>IF(AN16="","",IF(AN16=0,AN50,IF(AN16&lt;=15,AN50,AN51*(AN16-15)+AN50)))</f>
        <v/>
      </c>
      <c r="AO52" s="282"/>
      <c r="AP52" s="282"/>
      <c r="AQ52" s="281" t="str">
        <f>IF(AQ16="","",IF(AQ16=0,AQ50,IF(AQ16&lt;=15,AQ50,AQ51*(AQ16-15)+AQ50)))</f>
        <v/>
      </c>
      <c r="AR52" s="282"/>
      <c r="AS52" s="282"/>
      <c r="AT52" s="281">
        <f>SUM(J52:AS52)</f>
        <v>0</v>
      </c>
      <c r="AU52" s="282"/>
      <c r="AV52" s="283"/>
    </row>
    <row r="53" spans="1:48" ht="19.5" thickBot="1">
      <c r="A53" s="428" t="s">
        <v>57</v>
      </c>
      <c r="B53" s="429"/>
      <c r="C53" s="429"/>
      <c r="D53" s="429"/>
      <c r="E53" s="290"/>
      <c r="F53" s="290"/>
      <c r="G53" s="429" t="s">
        <v>66</v>
      </c>
      <c r="H53" s="290"/>
      <c r="I53" s="290"/>
      <c r="J53" s="289" t="str">
        <f>IFERROR(J48-J52,"")</f>
        <v/>
      </c>
      <c r="K53" s="290"/>
      <c r="L53" s="290"/>
      <c r="M53" s="289" t="str">
        <f>IFERROR(M48-M52,"")</f>
        <v/>
      </c>
      <c r="N53" s="290"/>
      <c r="O53" s="290"/>
      <c r="P53" s="289" t="str">
        <f>IFERROR(P48-P52,"")</f>
        <v/>
      </c>
      <c r="Q53" s="290"/>
      <c r="R53" s="290"/>
      <c r="S53" s="289" t="str">
        <f>IFERROR(S48-S52,"")</f>
        <v/>
      </c>
      <c r="T53" s="290"/>
      <c r="U53" s="290"/>
      <c r="V53" s="289" t="str">
        <f>IFERROR(V48-V52,"")</f>
        <v/>
      </c>
      <c r="W53" s="290"/>
      <c r="X53" s="290"/>
      <c r="Y53" s="289" t="str">
        <f>IFERROR(Y48-Y52,"")</f>
        <v/>
      </c>
      <c r="Z53" s="290"/>
      <c r="AA53" s="290"/>
      <c r="AB53" s="289" t="str">
        <f>IFERROR(AB48-AB52,"")</f>
        <v/>
      </c>
      <c r="AC53" s="290"/>
      <c r="AD53" s="290"/>
      <c r="AE53" s="289" t="str">
        <f>IFERROR(AE48-AE52,"")</f>
        <v/>
      </c>
      <c r="AF53" s="290"/>
      <c r="AG53" s="290"/>
      <c r="AH53" s="289" t="str">
        <f>IFERROR(AH48-AH52,"")</f>
        <v/>
      </c>
      <c r="AI53" s="290"/>
      <c r="AJ53" s="290"/>
      <c r="AK53" s="289" t="str">
        <f>IFERROR(AK48-AK52,"")</f>
        <v/>
      </c>
      <c r="AL53" s="290"/>
      <c r="AM53" s="290"/>
      <c r="AN53" s="289" t="str">
        <f>IFERROR(AN48-AN52,"")</f>
        <v/>
      </c>
      <c r="AO53" s="290"/>
      <c r="AP53" s="290"/>
      <c r="AQ53" s="289" t="str">
        <f>IFERROR(AQ48-AQ52,"")</f>
        <v/>
      </c>
      <c r="AR53" s="290"/>
      <c r="AS53" s="290"/>
      <c r="AT53" s="289">
        <f>SUM(J53:AS53)</f>
        <v>0</v>
      </c>
      <c r="AU53" s="290"/>
      <c r="AV53" s="353"/>
    </row>
    <row r="54" spans="1:48">
      <c r="A54" s="427" t="s">
        <v>39</v>
      </c>
      <c r="B54" s="427"/>
      <c r="C54" s="427"/>
      <c r="D54" s="427"/>
      <c r="E54" s="363"/>
      <c r="F54" s="363"/>
      <c r="G54" s="427" t="s">
        <v>67</v>
      </c>
      <c r="H54" s="363"/>
      <c r="I54" s="363"/>
      <c r="J54" s="362">
        <f>SUM(J31,J44,J53)</f>
        <v>0</v>
      </c>
      <c r="K54" s="363"/>
      <c r="L54" s="363"/>
      <c r="M54" s="362">
        <f>SUM(M31,M44,M53)</f>
        <v>0</v>
      </c>
      <c r="N54" s="363"/>
      <c r="O54" s="363"/>
      <c r="P54" s="362">
        <f>SUM(P31,P44,P53)</f>
        <v>0</v>
      </c>
      <c r="Q54" s="363"/>
      <c r="R54" s="363"/>
      <c r="S54" s="362">
        <f>SUM(S31,S44,S53)</f>
        <v>0</v>
      </c>
      <c r="T54" s="363"/>
      <c r="U54" s="363"/>
      <c r="V54" s="362">
        <f>SUM(V31,V44,V53)</f>
        <v>0</v>
      </c>
      <c r="W54" s="363"/>
      <c r="X54" s="363"/>
      <c r="Y54" s="362">
        <f>SUM(Y31,Y44,Y53)</f>
        <v>0</v>
      </c>
      <c r="Z54" s="363"/>
      <c r="AA54" s="363"/>
      <c r="AB54" s="362">
        <f>SUM(AB31,AB44,AB53)</f>
        <v>0</v>
      </c>
      <c r="AC54" s="363"/>
      <c r="AD54" s="363"/>
      <c r="AE54" s="362">
        <f>SUM(AE31,AE44,AE53)</f>
        <v>0</v>
      </c>
      <c r="AF54" s="363"/>
      <c r="AG54" s="363"/>
      <c r="AH54" s="362">
        <f>SUM(AH31,AH44,AH53)</f>
        <v>0</v>
      </c>
      <c r="AI54" s="363"/>
      <c r="AJ54" s="363"/>
      <c r="AK54" s="362">
        <f>SUM(AK31,AK44,AK53)</f>
        <v>0</v>
      </c>
      <c r="AL54" s="363"/>
      <c r="AM54" s="363"/>
      <c r="AN54" s="362">
        <f>SUM(AN31,AN44,AN53)</f>
        <v>0</v>
      </c>
      <c r="AO54" s="363"/>
      <c r="AP54" s="363"/>
      <c r="AQ54" s="362">
        <f>SUM(AQ31,AQ44,AQ53)</f>
        <v>0</v>
      </c>
      <c r="AR54" s="363"/>
      <c r="AS54" s="363"/>
      <c r="AT54" s="362">
        <f>SUM(J54:AS54)</f>
        <v>0</v>
      </c>
      <c r="AU54" s="363"/>
      <c r="AV54" s="363"/>
    </row>
    <row r="56" spans="1:48">
      <c r="A56" s="40"/>
      <c r="B56" s="273" t="s">
        <v>198</v>
      </c>
      <c r="C56" s="240"/>
      <c r="D56" s="240"/>
      <c r="E56" s="240"/>
      <c r="F56" s="240"/>
      <c r="G56" s="240"/>
      <c r="H56" s="240"/>
      <c r="I56" s="240"/>
      <c r="J56" s="240"/>
      <c r="K56" s="240"/>
      <c r="L56" s="240"/>
      <c r="M56" s="240"/>
      <c r="N56" s="240"/>
      <c r="O56" s="240"/>
      <c r="P56" s="240"/>
      <c r="Q56" s="240"/>
      <c r="R56" s="240"/>
      <c r="S56" s="240"/>
      <c r="T56" s="240"/>
      <c r="U56" s="240"/>
      <c r="V56" s="240"/>
      <c r="W56" s="240"/>
      <c r="X56" s="240"/>
      <c r="AQ56" s="40"/>
      <c r="AR56" s="40"/>
      <c r="AS56" s="40"/>
      <c r="AT56" s="40"/>
      <c r="AU56" s="40"/>
      <c r="AV56" s="40"/>
    </row>
    <row r="57" spans="1:48">
      <c r="A57" s="40"/>
      <c r="B57" s="297"/>
      <c r="C57" s="221"/>
      <c r="D57" s="221"/>
      <c r="E57" s="221"/>
      <c r="F57" s="221"/>
      <c r="G57" s="221"/>
      <c r="H57" s="221"/>
      <c r="I57" s="221"/>
      <c r="J57" s="221"/>
      <c r="K57" s="221"/>
      <c r="L57" s="221"/>
      <c r="M57" s="221"/>
      <c r="N57" s="221"/>
      <c r="O57" s="221"/>
      <c r="P57" s="221"/>
      <c r="Q57" s="221"/>
      <c r="R57" s="221"/>
      <c r="S57" s="221"/>
      <c r="T57" s="221"/>
      <c r="U57" s="221"/>
      <c r="V57" s="221"/>
      <c r="W57" s="221"/>
      <c r="X57" s="221"/>
      <c r="AQ57" s="40"/>
      <c r="AR57" s="40"/>
      <c r="AS57" s="40"/>
      <c r="AT57" s="40"/>
      <c r="AU57" s="40"/>
      <c r="AV57" s="40"/>
    </row>
    <row r="58" spans="1:48">
      <c r="A58" s="326" t="s">
        <v>267</v>
      </c>
      <c r="B58" s="327"/>
      <c r="C58" s="327"/>
      <c r="D58" s="327"/>
      <c r="E58" s="327"/>
      <c r="F58" s="328"/>
      <c r="G58" s="326" t="s">
        <v>273</v>
      </c>
      <c r="H58" s="327"/>
      <c r="I58" s="327"/>
      <c r="J58" s="327"/>
      <c r="K58" s="327"/>
      <c r="L58" s="328"/>
      <c r="M58" s="326" t="s">
        <v>274</v>
      </c>
      <c r="N58" s="327"/>
      <c r="O58" s="327"/>
      <c r="P58" s="327"/>
      <c r="Q58" s="327"/>
      <c r="R58" s="328"/>
      <c r="S58" s="326" t="s">
        <v>275</v>
      </c>
      <c r="T58" s="327"/>
      <c r="U58" s="327"/>
      <c r="V58" s="327"/>
      <c r="W58" s="327"/>
      <c r="X58" s="328"/>
      <c r="Y58" s="333" t="s">
        <v>280</v>
      </c>
      <c r="Z58" s="334"/>
      <c r="AA58" s="334"/>
      <c r="AB58" s="334"/>
      <c r="AC58" s="334"/>
      <c r="AD58" s="334"/>
      <c r="AE58" s="334"/>
      <c r="AF58" s="334"/>
      <c r="AG58" s="334"/>
      <c r="AH58" s="334"/>
      <c r="AI58" s="334"/>
      <c r="AJ58" s="335"/>
      <c r="AK58" s="333" t="s">
        <v>281</v>
      </c>
      <c r="AL58" s="334"/>
      <c r="AM58" s="334"/>
      <c r="AN58" s="334"/>
      <c r="AO58" s="334"/>
      <c r="AP58" s="334"/>
      <c r="AQ58" s="334"/>
      <c r="AR58" s="334"/>
      <c r="AS58" s="334"/>
      <c r="AT58" s="334"/>
      <c r="AU58" s="334"/>
      <c r="AV58" s="335"/>
    </row>
    <row r="59" spans="1:48">
      <c r="A59" s="329"/>
      <c r="B59" s="330"/>
      <c r="C59" s="330"/>
      <c r="D59" s="330"/>
      <c r="E59" s="330"/>
      <c r="F59" s="331"/>
      <c r="G59" s="329"/>
      <c r="H59" s="330"/>
      <c r="I59" s="330"/>
      <c r="J59" s="330"/>
      <c r="K59" s="330"/>
      <c r="L59" s="331"/>
      <c r="M59" s="329"/>
      <c r="N59" s="330"/>
      <c r="O59" s="330"/>
      <c r="P59" s="330"/>
      <c r="Q59" s="330"/>
      <c r="R59" s="331"/>
      <c r="S59" s="329"/>
      <c r="T59" s="330"/>
      <c r="U59" s="330"/>
      <c r="V59" s="330"/>
      <c r="W59" s="330"/>
      <c r="X59" s="331"/>
      <c r="Y59" s="336"/>
      <c r="Z59" s="337"/>
      <c r="AA59" s="337"/>
      <c r="AB59" s="337"/>
      <c r="AC59" s="337"/>
      <c r="AD59" s="337"/>
      <c r="AE59" s="337"/>
      <c r="AF59" s="337"/>
      <c r="AG59" s="337"/>
      <c r="AH59" s="337"/>
      <c r="AI59" s="337"/>
      <c r="AJ59" s="338"/>
      <c r="AK59" s="336"/>
      <c r="AL59" s="337"/>
      <c r="AM59" s="337"/>
      <c r="AN59" s="337"/>
      <c r="AO59" s="337"/>
      <c r="AP59" s="337"/>
      <c r="AQ59" s="337"/>
      <c r="AR59" s="337"/>
      <c r="AS59" s="337"/>
      <c r="AT59" s="337"/>
      <c r="AU59" s="337"/>
      <c r="AV59" s="338"/>
    </row>
    <row r="60" spans="1:48">
      <c r="A60" s="329"/>
      <c r="B60" s="330"/>
      <c r="C60" s="330"/>
      <c r="D60" s="330"/>
      <c r="E60" s="330"/>
      <c r="F60" s="331"/>
      <c r="G60" s="329"/>
      <c r="H60" s="330"/>
      <c r="I60" s="330"/>
      <c r="J60" s="330"/>
      <c r="K60" s="330"/>
      <c r="L60" s="331"/>
      <c r="M60" s="329"/>
      <c r="N60" s="330"/>
      <c r="O60" s="330"/>
      <c r="P60" s="330"/>
      <c r="Q60" s="330"/>
      <c r="R60" s="331"/>
      <c r="S60" s="329"/>
      <c r="T60" s="330"/>
      <c r="U60" s="330"/>
      <c r="V60" s="330"/>
      <c r="W60" s="330"/>
      <c r="X60" s="331"/>
      <c r="Y60" s="339" t="s">
        <v>276</v>
      </c>
      <c r="Z60" s="340"/>
      <c r="AA60" s="340"/>
      <c r="AB60" s="340"/>
      <c r="AC60" s="340"/>
      <c r="AD60" s="340"/>
      <c r="AE60" s="340"/>
      <c r="AF60" s="340"/>
      <c r="AG60" s="340"/>
      <c r="AH60" s="340"/>
      <c r="AI60" s="340"/>
      <c r="AJ60" s="341"/>
      <c r="AK60" s="339" t="s">
        <v>282</v>
      </c>
      <c r="AL60" s="340"/>
      <c r="AM60" s="340"/>
      <c r="AN60" s="340"/>
      <c r="AO60" s="340"/>
      <c r="AP60" s="340"/>
      <c r="AQ60" s="340"/>
      <c r="AR60" s="340"/>
      <c r="AS60" s="340"/>
      <c r="AT60" s="340"/>
      <c r="AU60" s="340"/>
      <c r="AV60" s="341"/>
    </row>
    <row r="61" spans="1:48" ht="18.75" customHeight="1">
      <c r="A61" s="332"/>
      <c r="B61" s="330"/>
      <c r="C61" s="330"/>
      <c r="D61" s="330"/>
      <c r="E61" s="330"/>
      <c r="F61" s="331"/>
      <c r="G61" s="332"/>
      <c r="H61" s="330"/>
      <c r="I61" s="330"/>
      <c r="J61" s="330"/>
      <c r="K61" s="330"/>
      <c r="L61" s="331"/>
      <c r="M61" s="332"/>
      <c r="N61" s="330"/>
      <c r="O61" s="330"/>
      <c r="P61" s="330"/>
      <c r="Q61" s="330"/>
      <c r="R61" s="331"/>
      <c r="S61" s="332"/>
      <c r="T61" s="330"/>
      <c r="U61" s="330"/>
      <c r="V61" s="330"/>
      <c r="W61" s="330"/>
      <c r="X61" s="331"/>
      <c r="Y61" s="220"/>
      <c r="Z61" s="221"/>
      <c r="AA61" s="221"/>
      <c r="AB61" s="221"/>
      <c r="AC61" s="221"/>
      <c r="AD61" s="221"/>
      <c r="AE61" s="221"/>
      <c r="AF61" s="221"/>
      <c r="AG61" s="221"/>
      <c r="AH61" s="221"/>
      <c r="AI61" s="221"/>
      <c r="AJ61" s="222"/>
      <c r="AK61" s="342"/>
      <c r="AL61" s="340"/>
      <c r="AM61" s="340"/>
      <c r="AN61" s="340"/>
      <c r="AO61" s="340"/>
      <c r="AP61" s="340"/>
      <c r="AQ61" s="340"/>
      <c r="AR61" s="340"/>
      <c r="AS61" s="340"/>
      <c r="AT61" s="340"/>
      <c r="AU61" s="340"/>
      <c r="AV61" s="341"/>
    </row>
    <row r="62" spans="1:48" ht="18.75" customHeight="1">
      <c r="A62" s="332"/>
      <c r="B62" s="330"/>
      <c r="C62" s="330"/>
      <c r="D62" s="330"/>
      <c r="E62" s="330"/>
      <c r="F62" s="331"/>
      <c r="G62" s="332"/>
      <c r="H62" s="330"/>
      <c r="I62" s="330"/>
      <c r="J62" s="330"/>
      <c r="K62" s="330"/>
      <c r="L62" s="331"/>
      <c r="M62" s="332"/>
      <c r="N62" s="330"/>
      <c r="O62" s="330"/>
      <c r="P62" s="330"/>
      <c r="Q62" s="330"/>
      <c r="R62" s="331"/>
      <c r="S62" s="332"/>
      <c r="T62" s="330"/>
      <c r="U62" s="330"/>
      <c r="V62" s="330"/>
      <c r="W62" s="330"/>
      <c r="X62" s="331"/>
      <c r="Y62" s="343" t="s">
        <v>277</v>
      </c>
      <c r="Z62" s="344"/>
      <c r="AA62" s="344"/>
      <c r="AB62" s="344"/>
      <c r="AC62" s="344"/>
      <c r="AD62" s="345"/>
      <c r="AE62" s="343" t="s">
        <v>278</v>
      </c>
      <c r="AF62" s="344"/>
      <c r="AG62" s="344"/>
      <c r="AH62" s="344"/>
      <c r="AI62" s="344"/>
      <c r="AJ62" s="345"/>
      <c r="AK62" s="346" t="s">
        <v>219</v>
      </c>
      <c r="AL62" s="347"/>
      <c r="AM62" s="347"/>
      <c r="AN62" s="347"/>
      <c r="AO62" s="347"/>
      <c r="AP62" s="347"/>
      <c r="AQ62" s="347"/>
      <c r="AR62" s="347"/>
      <c r="AS62" s="348"/>
      <c r="AT62" s="348"/>
      <c r="AU62" s="348"/>
      <c r="AV62" s="349"/>
    </row>
    <row r="63" spans="1:48" ht="18.75" customHeight="1">
      <c r="A63" s="385" t="s">
        <v>266</v>
      </c>
      <c r="B63" s="386"/>
      <c r="C63" s="386"/>
      <c r="D63" s="386"/>
      <c r="E63" s="386"/>
      <c r="F63" s="345"/>
      <c r="G63" s="385" t="s">
        <v>266</v>
      </c>
      <c r="H63" s="386"/>
      <c r="I63" s="386"/>
      <c r="J63" s="386"/>
      <c r="K63" s="386"/>
      <c r="L63" s="345"/>
      <c r="M63" s="385" t="s">
        <v>266</v>
      </c>
      <c r="N63" s="386"/>
      <c r="O63" s="386"/>
      <c r="P63" s="386"/>
      <c r="Q63" s="386"/>
      <c r="R63" s="345"/>
      <c r="S63" s="385" t="s">
        <v>266</v>
      </c>
      <c r="T63" s="386"/>
      <c r="U63" s="386"/>
      <c r="V63" s="386"/>
      <c r="W63" s="386"/>
      <c r="X63" s="345"/>
      <c r="Y63" s="385" t="s">
        <v>266</v>
      </c>
      <c r="Z63" s="386"/>
      <c r="AA63" s="386"/>
      <c r="AB63" s="386"/>
      <c r="AC63" s="386"/>
      <c r="AD63" s="345"/>
      <c r="AE63" s="385" t="s">
        <v>266</v>
      </c>
      <c r="AF63" s="386"/>
      <c r="AG63" s="386"/>
      <c r="AH63" s="386"/>
      <c r="AI63" s="386"/>
      <c r="AJ63" s="345"/>
      <c r="AK63" s="385" t="s">
        <v>266</v>
      </c>
      <c r="AL63" s="386"/>
      <c r="AM63" s="386"/>
      <c r="AN63" s="386"/>
      <c r="AO63" s="386"/>
      <c r="AP63" s="386"/>
      <c r="AQ63" s="344"/>
      <c r="AR63" s="344"/>
      <c r="AS63" s="344"/>
      <c r="AT63" s="344"/>
      <c r="AU63" s="344"/>
      <c r="AV63" s="345"/>
    </row>
    <row r="64" spans="1:48" ht="18.75" customHeight="1">
      <c r="A64" s="385" t="s">
        <v>265</v>
      </c>
      <c r="B64" s="386"/>
      <c r="C64" s="386"/>
      <c r="D64" s="386"/>
      <c r="E64" s="386"/>
      <c r="F64" s="345"/>
      <c r="G64" s="385" t="s">
        <v>268</v>
      </c>
      <c r="H64" s="386"/>
      <c r="I64" s="386"/>
      <c r="J64" s="386"/>
      <c r="K64" s="386"/>
      <c r="L64" s="345"/>
      <c r="M64" s="385" t="s">
        <v>269</v>
      </c>
      <c r="N64" s="386"/>
      <c r="O64" s="386"/>
      <c r="P64" s="386"/>
      <c r="Q64" s="386"/>
      <c r="R64" s="345"/>
      <c r="S64" s="385" t="s">
        <v>270</v>
      </c>
      <c r="T64" s="386"/>
      <c r="U64" s="386"/>
      <c r="V64" s="386"/>
      <c r="W64" s="386"/>
      <c r="X64" s="345"/>
      <c r="Y64" s="385" t="s">
        <v>271</v>
      </c>
      <c r="Z64" s="386"/>
      <c r="AA64" s="386"/>
      <c r="AB64" s="386"/>
      <c r="AC64" s="386"/>
      <c r="AD64" s="345"/>
      <c r="AE64" s="385" t="s">
        <v>272</v>
      </c>
      <c r="AF64" s="386"/>
      <c r="AG64" s="386"/>
      <c r="AH64" s="386"/>
      <c r="AI64" s="386"/>
      <c r="AJ64" s="345"/>
      <c r="AK64" s="385" t="s">
        <v>279</v>
      </c>
      <c r="AL64" s="386"/>
      <c r="AM64" s="386"/>
      <c r="AN64" s="386"/>
      <c r="AO64" s="386"/>
      <c r="AP64" s="386"/>
      <c r="AQ64" s="386"/>
      <c r="AR64" s="386"/>
      <c r="AS64" s="386"/>
      <c r="AT64" s="386"/>
      <c r="AU64" s="386"/>
      <c r="AV64" s="345"/>
    </row>
    <row r="65" spans="1:48" ht="18.75" customHeight="1">
      <c r="A65" s="144"/>
      <c r="B65" s="145"/>
      <c r="C65" s="145"/>
      <c r="D65" s="145"/>
      <c r="E65" s="145"/>
      <c r="F65" s="146"/>
      <c r="G65" s="387" t="s">
        <v>285</v>
      </c>
      <c r="H65" s="191"/>
      <c r="I65" s="191"/>
      <c r="J65" s="191"/>
      <c r="K65" s="191"/>
      <c r="L65" s="191"/>
      <c r="M65" s="191"/>
      <c r="N65" s="191"/>
      <c r="O65" s="191"/>
      <c r="P65" s="191"/>
      <c r="Q65" s="191"/>
      <c r="R65" s="191"/>
      <c r="S65" s="191"/>
      <c r="T65" s="191"/>
      <c r="U65" s="191"/>
      <c r="V65" s="191"/>
      <c r="W65" s="191"/>
      <c r="X65" s="191"/>
      <c r="Y65" s="191"/>
      <c r="Z65" s="191"/>
      <c r="AA65" s="191"/>
      <c r="AB65" s="191"/>
      <c r="AC65" s="191"/>
      <c r="AD65" s="191"/>
      <c r="AE65" s="191"/>
      <c r="AF65" s="191"/>
      <c r="AG65" s="191"/>
      <c r="AH65" s="191"/>
      <c r="AI65" s="191"/>
      <c r="AJ65" s="191"/>
      <c r="AK65" s="191"/>
      <c r="AL65" s="191"/>
      <c r="AM65" s="191"/>
      <c r="AN65" s="191"/>
      <c r="AO65" s="191"/>
      <c r="AP65" s="191"/>
      <c r="AQ65" s="191"/>
      <c r="AR65" s="191"/>
      <c r="AS65" s="191"/>
      <c r="AT65" s="191"/>
      <c r="AU65" s="191"/>
      <c r="AV65" s="192"/>
    </row>
    <row r="66" spans="1:48" ht="18.75" customHeight="1">
      <c r="A66" s="388">
        <f>AT54</f>
        <v>0</v>
      </c>
      <c r="B66" s="389"/>
      <c r="C66" s="389"/>
      <c r="D66" s="389"/>
      <c r="E66" s="389"/>
      <c r="F66" s="390"/>
      <c r="G66" s="247"/>
      <c r="H66" s="248"/>
      <c r="I66" s="248"/>
      <c r="J66" s="248"/>
      <c r="K66" s="248"/>
      <c r="L66" s="249"/>
      <c r="M66" s="247"/>
      <c r="N66" s="248"/>
      <c r="O66" s="248"/>
      <c r="P66" s="248"/>
      <c r="Q66" s="248"/>
      <c r="R66" s="249"/>
      <c r="S66" s="247"/>
      <c r="T66" s="248"/>
      <c r="U66" s="248"/>
      <c r="V66" s="248"/>
      <c r="W66" s="248"/>
      <c r="X66" s="249"/>
      <c r="Y66" s="247"/>
      <c r="Z66" s="248"/>
      <c r="AA66" s="248"/>
      <c r="AB66" s="248"/>
      <c r="AC66" s="248"/>
      <c r="AD66" s="249"/>
      <c r="AE66" s="247"/>
      <c r="AF66" s="248"/>
      <c r="AG66" s="248"/>
      <c r="AH66" s="248"/>
      <c r="AI66" s="248"/>
      <c r="AJ66" s="249"/>
      <c r="AK66" s="266" t="str">
        <f>IF(AK62="該当",ROUNDDOWN(A66/2,0),"")</f>
        <v/>
      </c>
      <c r="AL66" s="267"/>
      <c r="AM66" s="267"/>
      <c r="AN66" s="267"/>
      <c r="AO66" s="267"/>
      <c r="AP66" s="267"/>
      <c r="AQ66" s="235"/>
      <c r="AR66" s="235"/>
      <c r="AS66" s="235"/>
      <c r="AT66" s="235"/>
      <c r="AU66" s="235"/>
      <c r="AV66" s="254"/>
    </row>
    <row r="67" spans="1:48" ht="18.75" customHeight="1">
      <c r="A67" s="391"/>
      <c r="B67" s="392"/>
      <c r="C67" s="392"/>
      <c r="D67" s="392"/>
      <c r="E67" s="392"/>
      <c r="F67" s="393"/>
      <c r="G67" s="394"/>
      <c r="H67" s="395"/>
      <c r="I67" s="395"/>
      <c r="J67" s="395"/>
      <c r="K67" s="395"/>
      <c r="L67" s="396"/>
      <c r="M67" s="394"/>
      <c r="N67" s="395"/>
      <c r="O67" s="395"/>
      <c r="P67" s="395"/>
      <c r="Q67" s="395"/>
      <c r="R67" s="396"/>
      <c r="S67" s="394"/>
      <c r="T67" s="395"/>
      <c r="U67" s="395"/>
      <c r="V67" s="395"/>
      <c r="W67" s="395"/>
      <c r="X67" s="396"/>
      <c r="Y67" s="394"/>
      <c r="Z67" s="395"/>
      <c r="AA67" s="395"/>
      <c r="AB67" s="395"/>
      <c r="AC67" s="395"/>
      <c r="AD67" s="396"/>
      <c r="AE67" s="394"/>
      <c r="AF67" s="395"/>
      <c r="AG67" s="395"/>
      <c r="AH67" s="395"/>
      <c r="AI67" s="395"/>
      <c r="AJ67" s="396"/>
      <c r="AK67" s="397"/>
      <c r="AL67" s="398"/>
      <c r="AM67" s="398"/>
      <c r="AN67" s="398"/>
      <c r="AO67" s="398"/>
      <c r="AP67" s="398"/>
      <c r="AQ67" s="221"/>
      <c r="AR67" s="221"/>
      <c r="AS67" s="221"/>
      <c r="AT67" s="221"/>
      <c r="AU67" s="221"/>
      <c r="AV67" s="222"/>
    </row>
    <row r="68" spans="1:48">
      <c r="A68" s="143"/>
      <c r="B68" s="143"/>
      <c r="C68" s="143"/>
      <c r="D68" s="143"/>
      <c r="E68" s="143"/>
      <c r="F68" s="143"/>
      <c r="G68" s="147"/>
      <c r="H68" s="147"/>
      <c r="I68" s="147"/>
      <c r="J68" s="147"/>
      <c r="K68" s="147"/>
      <c r="L68" s="147"/>
      <c r="M68" s="147"/>
      <c r="N68" s="147"/>
      <c r="O68" s="147"/>
      <c r="P68" s="147"/>
      <c r="Q68" s="147"/>
      <c r="R68" s="147"/>
      <c r="S68" s="147"/>
      <c r="T68" s="147"/>
      <c r="U68" s="147"/>
      <c r="V68" s="147"/>
      <c r="W68" s="147"/>
      <c r="X68" s="147"/>
      <c r="Y68" s="333" t="s">
        <v>283</v>
      </c>
      <c r="Z68" s="334"/>
      <c r="AA68" s="334"/>
      <c r="AB68" s="334"/>
      <c r="AC68" s="334"/>
      <c r="AD68" s="334"/>
      <c r="AE68" s="334"/>
      <c r="AF68" s="334"/>
      <c r="AG68" s="334"/>
      <c r="AH68" s="334"/>
      <c r="AI68" s="334"/>
      <c r="AJ68" s="335"/>
      <c r="AK68" s="266">
        <f>ROUNDDOWN(A66-SUM(G66:AV67),0)</f>
        <v>0</v>
      </c>
      <c r="AL68" s="267"/>
      <c r="AM68" s="267"/>
      <c r="AN68" s="267"/>
      <c r="AO68" s="267"/>
      <c r="AP68" s="267"/>
      <c r="AQ68" s="235"/>
      <c r="AR68" s="235"/>
      <c r="AS68" s="235"/>
      <c r="AT68" s="235"/>
      <c r="AU68" s="235"/>
      <c r="AV68" s="254"/>
    </row>
    <row r="69" spans="1:48">
      <c r="A69" s="143"/>
      <c r="B69" s="143"/>
      <c r="C69" s="143"/>
      <c r="D69" s="143"/>
      <c r="E69" s="143"/>
      <c r="F69" s="143"/>
      <c r="G69" s="147"/>
      <c r="H69" s="147"/>
      <c r="I69" s="147"/>
      <c r="J69" s="147"/>
      <c r="K69" s="147"/>
      <c r="L69" s="147"/>
      <c r="M69" s="147"/>
      <c r="N69" s="147"/>
      <c r="O69" s="147"/>
      <c r="P69" s="147"/>
      <c r="Q69" s="147"/>
      <c r="R69" s="147"/>
      <c r="S69" s="147"/>
      <c r="T69" s="147"/>
      <c r="U69" s="147"/>
      <c r="V69" s="147"/>
      <c r="W69" s="147"/>
      <c r="X69" s="147"/>
      <c r="Y69" s="385" t="s">
        <v>287</v>
      </c>
      <c r="Z69" s="386"/>
      <c r="AA69" s="386"/>
      <c r="AB69" s="386"/>
      <c r="AC69" s="386"/>
      <c r="AD69" s="386"/>
      <c r="AE69" s="386"/>
      <c r="AF69" s="386"/>
      <c r="AG69" s="386"/>
      <c r="AH69" s="386"/>
      <c r="AI69" s="386"/>
      <c r="AJ69" s="345"/>
      <c r="AK69" s="399"/>
      <c r="AL69" s="400"/>
      <c r="AM69" s="400"/>
      <c r="AN69" s="400"/>
      <c r="AO69" s="400"/>
      <c r="AP69" s="400"/>
      <c r="AQ69" s="340"/>
      <c r="AR69" s="340"/>
      <c r="AS69" s="340"/>
      <c r="AT69" s="340"/>
      <c r="AU69" s="340"/>
      <c r="AV69" s="341"/>
    </row>
    <row r="70" spans="1:48">
      <c r="A70" s="143"/>
      <c r="B70" s="143"/>
      <c r="C70" s="143"/>
      <c r="D70" s="143"/>
      <c r="E70" s="143"/>
      <c r="F70" s="143"/>
      <c r="G70" s="147"/>
      <c r="H70" s="147"/>
      <c r="I70" s="147"/>
      <c r="J70" s="147"/>
      <c r="K70" s="147"/>
      <c r="L70" s="147"/>
      <c r="M70" s="147"/>
      <c r="N70" s="147"/>
      <c r="O70" s="147"/>
      <c r="P70" s="147"/>
      <c r="Q70" s="147"/>
      <c r="R70" s="147"/>
      <c r="S70" s="147"/>
      <c r="T70" s="147"/>
      <c r="U70" s="147"/>
      <c r="V70" s="147"/>
      <c r="W70" s="147"/>
      <c r="X70" s="147"/>
      <c r="Y70" s="401" t="s">
        <v>284</v>
      </c>
      <c r="Z70" s="319"/>
      <c r="AA70" s="319"/>
      <c r="AB70" s="319"/>
      <c r="AC70" s="319"/>
      <c r="AD70" s="319"/>
      <c r="AE70" s="319"/>
      <c r="AF70" s="319"/>
      <c r="AG70" s="319"/>
      <c r="AH70" s="319"/>
      <c r="AI70" s="319"/>
      <c r="AJ70" s="320"/>
      <c r="AK70" s="397"/>
      <c r="AL70" s="398"/>
      <c r="AM70" s="398"/>
      <c r="AN70" s="398"/>
      <c r="AO70" s="398"/>
      <c r="AP70" s="398"/>
      <c r="AQ70" s="221"/>
      <c r="AR70" s="221"/>
      <c r="AS70" s="221"/>
      <c r="AT70" s="221"/>
      <c r="AU70" s="221"/>
      <c r="AV70" s="222"/>
    </row>
  </sheetData>
  <mergeCells count="642">
    <mergeCell ref="Y68:AJ68"/>
    <mergeCell ref="AK68:AV70"/>
    <mergeCell ref="Y69:AJ69"/>
    <mergeCell ref="Y70:AJ70"/>
    <mergeCell ref="A64:F64"/>
    <mergeCell ref="G64:L64"/>
    <mergeCell ref="M64:R64"/>
    <mergeCell ref="S64:X64"/>
    <mergeCell ref="Y64:AD64"/>
    <mergeCell ref="AE64:AJ64"/>
    <mergeCell ref="AK64:AV64"/>
    <mergeCell ref="G65:AV65"/>
    <mergeCell ref="A66:F67"/>
    <mergeCell ref="G66:L67"/>
    <mergeCell ref="M66:R67"/>
    <mergeCell ref="S66:X67"/>
    <mergeCell ref="Y66:AD67"/>
    <mergeCell ref="AE66:AJ67"/>
    <mergeCell ref="AK66:AV67"/>
    <mergeCell ref="AK58:AV59"/>
    <mergeCell ref="Y60:AJ61"/>
    <mergeCell ref="AK60:AV61"/>
    <mergeCell ref="Y62:AD62"/>
    <mergeCell ref="AE62:AJ62"/>
    <mergeCell ref="AK62:AV62"/>
    <mergeCell ref="A63:F63"/>
    <mergeCell ref="G63:L63"/>
    <mergeCell ref="M63:R63"/>
    <mergeCell ref="S63:X63"/>
    <mergeCell ref="Y63:AD63"/>
    <mergeCell ref="AE63:AJ63"/>
    <mergeCell ref="AK63:AV63"/>
    <mergeCell ref="A58:F62"/>
    <mergeCell ref="G58:L62"/>
    <mergeCell ref="M58:R62"/>
    <mergeCell ref="S58:X62"/>
    <mergeCell ref="Y58:AJ59"/>
    <mergeCell ref="V4:AB5"/>
    <mergeCell ref="AC4:AV5"/>
    <mergeCell ref="A2:AV3"/>
    <mergeCell ref="A5:O6"/>
    <mergeCell ref="B7:O8"/>
    <mergeCell ref="B9:M10"/>
    <mergeCell ref="N9:AS10"/>
    <mergeCell ref="B11:M12"/>
    <mergeCell ref="N11:AS12"/>
    <mergeCell ref="AK47:AM47"/>
    <mergeCell ref="AK48:AM48"/>
    <mergeCell ref="B56:X57"/>
    <mergeCell ref="AK54:AM54"/>
    <mergeCell ref="AN53:AP53"/>
    <mergeCell ref="AN54:AP54"/>
    <mergeCell ref="AH53:AJ53"/>
    <mergeCell ref="AH54:AJ54"/>
    <mergeCell ref="AK50:AM50"/>
    <mergeCell ref="AK53:AM53"/>
    <mergeCell ref="AN49:AP49"/>
    <mergeCell ref="AN50:AP50"/>
    <mergeCell ref="AK49:AM49"/>
    <mergeCell ref="J48:L48"/>
    <mergeCell ref="M48:O48"/>
    <mergeCell ref="P48:R48"/>
    <mergeCell ref="S48:U48"/>
    <mergeCell ref="V48:X48"/>
    <mergeCell ref="B51:F51"/>
    <mergeCell ref="G51:I51"/>
    <mergeCell ref="J51:L51"/>
    <mergeCell ref="M51:O51"/>
    <mergeCell ref="P51:R51"/>
    <mergeCell ref="S51:U51"/>
    <mergeCell ref="AK33:AM33"/>
    <mergeCell ref="AK34:AM34"/>
    <mergeCell ref="AK35:AM35"/>
    <mergeCell ref="AK36:AM36"/>
    <mergeCell ref="AK37:AM37"/>
    <mergeCell ref="AQ47:AS47"/>
    <mergeCell ref="AT47:AV47"/>
    <mergeCell ref="Y47:AA47"/>
    <mergeCell ref="AB47:AD47"/>
    <mergeCell ref="AE47:AG47"/>
    <mergeCell ref="AH47:AJ47"/>
    <mergeCell ref="AK38:AM38"/>
    <mergeCell ref="AK39:AM39"/>
    <mergeCell ref="AK40:AM40"/>
    <mergeCell ref="AN45:AP45"/>
    <mergeCell ref="AN46:AP46"/>
    <mergeCell ref="AN47:AP47"/>
    <mergeCell ref="AN42:AP42"/>
    <mergeCell ref="AK41:AM41"/>
    <mergeCell ref="AK42:AM42"/>
    <mergeCell ref="AK43:AM43"/>
    <mergeCell ref="AK44:AM44"/>
    <mergeCell ref="AK45:AM45"/>
    <mergeCell ref="AK46:AM46"/>
    <mergeCell ref="AH33:AJ33"/>
    <mergeCell ref="AH34:AJ34"/>
    <mergeCell ref="AH35:AJ35"/>
    <mergeCell ref="AH36:AJ36"/>
    <mergeCell ref="AH37:AJ37"/>
    <mergeCell ref="AH38:AJ38"/>
    <mergeCell ref="AH39:AJ39"/>
    <mergeCell ref="AH40:AJ40"/>
    <mergeCell ref="AH41:AJ41"/>
    <mergeCell ref="AN33:AP33"/>
    <mergeCell ref="AN34:AP34"/>
    <mergeCell ref="AN35:AP35"/>
    <mergeCell ref="AN36:AP36"/>
    <mergeCell ref="AN37:AP37"/>
    <mergeCell ref="AN38:AP38"/>
    <mergeCell ref="AN39:AP39"/>
    <mergeCell ref="AN40:AP40"/>
    <mergeCell ref="AN41:AP41"/>
    <mergeCell ref="BX22:BZ22"/>
    <mergeCell ref="AH29:AJ29"/>
    <mergeCell ref="AH30:AJ30"/>
    <mergeCell ref="AH31:AJ31"/>
    <mergeCell ref="AK27:AM27"/>
    <mergeCell ref="AK28:AM28"/>
    <mergeCell ref="AK29:AM29"/>
    <mergeCell ref="AK30:AM30"/>
    <mergeCell ref="AK31:AM31"/>
    <mergeCell ref="AN27:AP27"/>
    <mergeCell ref="AN28:AP28"/>
    <mergeCell ref="AN29:AP29"/>
    <mergeCell ref="AN30:AP30"/>
    <mergeCell ref="AN31:AP31"/>
    <mergeCell ref="AT27:AV27"/>
    <mergeCell ref="BL22:BN22"/>
    <mergeCell ref="BO22:BQ22"/>
    <mergeCell ref="BR22:BT22"/>
    <mergeCell ref="BU22:BW22"/>
    <mergeCell ref="AN21:AP21"/>
    <mergeCell ref="AN22:AP22"/>
    <mergeCell ref="AN23:AP23"/>
    <mergeCell ref="AN24:AP24"/>
    <mergeCell ref="AN25:AP25"/>
    <mergeCell ref="CA22:CC22"/>
    <mergeCell ref="CD22:CF22"/>
    <mergeCell ref="CG22:CI22"/>
    <mergeCell ref="AZ23:BB23"/>
    <mergeCell ref="BC23:BE23"/>
    <mergeCell ref="BF23:BH23"/>
    <mergeCell ref="BI23:BK23"/>
    <mergeCell ref="BL23:BN23"/>
    <mergeCell ref="BO23:BQ23"/>
    <mergeCell ref="BR23:BT23"/>
    <mergeCell ref="BU23:BW23"/>
    <mergeCell ref="BX23:BZ23"/>
    <mergeCell ref="CA23:CC23"/>
    <mergeCell ref="CD23:CF23"/>
    <mergeCell ref="CG23:CI23"/>
    <mergeCell ref="AZ22:BB22"/>
    <mergeCell ref="BC22:BE22"/>
    <mergeCell ref="BF22:BH22"/>
    <mergeCell ref="BI22:BK22"/>
    <mergeCell ref="Y21:AA21"/>
    <mergeCell ref="Y22:AA22"/>
    <mergeCell ref="Y23:AA23"/>
    <mergeCell ref="Y24:AA24"/>
    <mergeCell ref="Y25:AA25"/>
    <mergeCell ref="AK17:AM17"/>
    <mergeCell ref="AK18:AM18"/>
    <mergeCell ref="AK19:AM19"/>
    <mergeCell ref="AK20:AM20"/>
    <mergeCell ref="AK21:AM21"/>
    <mergeCell ref="AK22:AM22"/>
    <mergeCell ref="AK23:AM23"/>
    <mergeCell ref="AK24:AM24"/>
    <mergeCell ref="AK25:AM25"/>
    <mergeCell ref="AE17:AG17"/>
    <mergeCell ref="AE18:AG18"/>
    <mergeCell ref="AE19:AG19"/>
    <mergeCell ref="AE20:AG20"/>
    <mergeCell ref="AE21:AG21"/>
    <mergeCell ref="AE22:AG22"/>
    <mergeCell ref="AE23:AG23"/>
    <mergeCell ref="AE24:AG24"/>
    <mergeCell ref="AE25:AG25"/>
    <mergeCell ref="AB21:AD21"/>
    <mergeCell ref="AH17:AJ17"/>
    <mergeCell ref="AH18:AJ18"/>
    <mergeCell ref="AH19:AJ19"/>
    <mergeCell ref="AH20:AJ20"/>
    <mergeCell ref="AH21:AJ21"/>
    <mergeCell ref="AH22:AJ22"/>
    <mergeCell ref="AH23:AJ23"/>
    <mergeCell ref="AH24:AJ24"/>
    <mergeCell ref="AH25:AJ25"/>
    <mergeCell ref="V15:X15"/>
    <mergeCell ref="A15:F15"/>
    <mergeCell ref="G15:I15"/>
    <mergeCell ref="AQ15:AS15"/>
    <mergeCell ref="AT15:AV15"/>
    <mergeCell ref="AB17:AD17"/>
    <mergeCell ref="AB18:AD18"/>
    <mergeCell ref="AB19:AD19"/>
    <mergeCell ref="AB20:AD20"/>
    <mergeCell ref="Y17:AA17"/>
    <mergeCell ref="Y18:AA18"/>
    <mergeCell ref="Y19:AA19"/>
    <mergeCell ref="Y20:AA20"/>
    <mergeCell ref="AN17:AP17"/>
    <mergeCell ref="AN18:AP18"/>
    <mergeCell ref="AN19:AP19"/>
    <mergeCell ref="AN20:AP20"/>
    <mergeCell ref="A16:F16"/>
    <mergeCell ref="G16:I16"/>
    <mergeCell ref="J16:L16"/>
    <mergeCell ref="M16:O16"/>
    <mergeCell ref="P16:R16"/>
    <mergeCell ref="S16:U16"/>
    <mergeCell ref="V16:X16"/>
    <mergeCell ref="AQ16:AS16"/>
    <mergeCell ref="Y15:AA15"/>
    <mergeCell ref="AB15:AD15"/>
    <mergeCell ref="AE15:AG15"/>
    <mergeCell ref="AH15:AJ15"/>
    <mergeCell ref="AK15:AM15"/>
    <mergeCell ref="AN15:AP15"/>
    <mergeCell ref="Y16:AA16"/>
    <mergeCell ref="AB16:AD16"/>
    <mergeCell ref="AE16:AG16"/>
    <mergeCell ref="AH16:AJ16"/>
    <mergeCell ref="AK16:AM16"/>
    <mergeCell ref="AN16:AP16"/>
    <mergeCell ref="J15:L15"/>
    <mergeCell ref="M15:O15"/>
    <mergeCell ref="P15:R15"/>
    <mergeCell ref="S15:U15"/>
    <mergeCell ref="V19:X19"/>
    <mergeCell ref="AQ19:AS19"/>
    <mergeCell ref="AT16:AV16"/>
    <mergeCell ref="A17:F17"/>
    <mergeCell ref="J17:L17"/>
    <mergeCell ref="M17:O17"/>
    <mergeCell ref="P17:R17"/>
    <mergeCell ref="S17:U17"/>
    <mergeCell ref="V17:X17"/>
    <mergeCell ref="AQ17:AS17"/>
    <mergeCell ref="AT17:AV25"/>
    <mergeCell ref="A19:F19"/>
    <mergeCell ref="AQ20:AS20"/>
    <mergeCell ref="A21:F21"/>
    <mergeCell ref="G21:I21"/>
    <mergeCell ref="J21:L21"/>
    <mergeCell ref="M21:O21"/>
    <mergeCell ref="P21:R21"/>
    <mergeCell ref="S21:U21"/>
    <mergeCell ref="V21:X21"/>
    <mergeCell ref="A24:F24"/>
    <mergeCell ref="G24:I24"/>
    <mergeCell ref="J24:L24"/>
    <mergeCell ref="M24:O24"/>
    <mergeCell ref="P24:R24"/>
    <mergeCell ref="S24:U24"/>
    <mergeCell ref="V24:X24"/>
    <mergeCell ref="AQ24:AS24"/>
    <mergeCell ref="A22:F22"/>
    <mergeCell ref="J22:L22"/>
    <mergeCell ref="M22:O22"/>
    <mergeCell ref="P22:R22"/>
    <mergeCell ref="S22:U22"/>
    <mergeCell ref="V22:X22"/>
    <mergeCell ref="A23:F23"/>
    <mergeCell ref="J23:L23"/>
    <mergeCell ref="AB22:AD22"/>
    <mergeCell ref="AB23:AD23"/>
    <mergeCell ref="AB24:AD24"/>
    <mergeCell ref="V25:X25"/>
    <mergeCell ref="AQ25:AS25"/>
    <mergeCell ref="A27:F27"/>
    <mergeCell ref="G27:I27"/>
    <mergeCell ref="J27:L27"/>
    <mergeCell ref="M27:O27"/>
    <mergeCell ref="P27:R27"/>
    <mergeCell ref="S27:U27"/>
    <mergeCell ref="V27:X27"/>
    <mergeCell ref="AQ27:AS27"/>
    <mergeCell ref="A25:F25"/>
    <mergeCell ref="G25:I25"/>
    <mergeCell ref="J25:L25"/>
    <mergeCell ref="M25:O25"/>
    <mergeCell ref="P25:R25"/>
    <mergeCell ref="S25:U25"/>
    <mergeCell ref="Y27:AA27"/>
    <mergeCell ref="AB27:AD27"/>
    <mergeCell ref="AE27:AG27"/>
    <mergeCell ref="AH27:AJ27"/>
    <mergeCell ref="AB25:AD25"/>
    <mergeCell ref="A28:F28"/>
    <mergeCell ref="G28:I28"/>
    <mergeCell ref="J28:L28"/>
    <mergeCell ref="M28:O28"/>
    <mergeCell ref="P28:R28"/>
    <mergeCell ref="S28:U28"/>
    <mergeCell ref="V28:X28"/>
    <mergeCell ref="AQ28:AS28"/>
    <mergeCell ref="AT28:AV28"/>
    <mergeCell ref="Y28:AA28"/>
    <mergeCell ref="AB28:AD28"/>
    <mergeCell ref="AE28:AG28"/>
    <mergeCell ref="AH28:AJ28"/>
    <mergeCell ref="V29:X29"/>
    <mergeCell ref="AQ29:AS29"/>
    <mergeCell ref="AT29:AV29"/>
    <mergeCell ref="A30:F30"/>
    <mergeCell ref="G30:I30"/>
    <mergeCell ref="J30:L30"/>
    <mergeCell ref="M30:O30"/>
    <mergeCell ref="P30:R30"/>
    <mergeCell ref="S30:U30"/>
    <mergeCell ref="V30:X30"/>
    <mergeCell ref="A29:F29"/>
    <mergeCell ref="G29:I29"/>
    <mergeCell ref="J29:L29"/>
    <mergeCell ref="M29:O29"/>
    <mergeCell ref="P29:R29"/>
    <mergeCell ref="S29:U29"/>
    <mergeCell ref="AQ30:AS30"/>
    <mergeCell ref="AT30:AV30"/>
    <mergeCell ref="Y29:AA29"/>
    <mergeCell ref="Y30:AA30"/>
    <mergeCell ref="AB29:AD29"/>
    <mergeCell ref="AB30:AD30"/>
    <mergeCell ref="AE29:AG29"/>
    <mergeCell ref="AE30:AG30"/>
    <mergeCell ref="A31:F31"/>
    <mergeCell ref="G31:I31"/>
    <mergeCell ref="J31:L31"/>
    <mergeCell ref="M31:O31"/>
    <mergeCell ref="P31:R31"/>
    <mergeCell ref="S31:U31"/>
    <mergeCell ref="V31:X31"/>
    <mergeCell ref="AQ31:AS31"/>
    <mergeCell ref="AT31:AV31"/>
    <mergeCell ref="Y31:AA31"/>
    <mergeCell ref="AB31:AD31"/>
    <mergeCell ref="AE31:AG31"/>
    <mergeCell ref="A32:F32"/>
    <mergeCell ref="G32:I32"/>
    <mergeCell ref="J32:L32"/>
    <mergeCell ref="M32:O32"/>
    <mergeCell ref="P32:R32"/>
    <mergeCell ref="S32:U32"/>
    <mergeCell ref="V32:X32"/>
    <mergeCell ref="AQ32:AS32"/>
    <mergeCell ref="AT32:AV32"/>
    <mergeCell ref="Y32:AA32"/>
    <mergeCell ref="AB32:AD32"/>
    <mergeCell ref="AE32:AG32"/>
    <mergeCell ref="AH32:AJ32"/>
    <mergeCell ref="AN32:AP32"/>
    <mergeCell ref="AK32:AM32"/>
    <mergeCell ref="V33:X33"/>
    <mergeCell ref="AQ33:AS33"/>
    <mergeCell ref="AT33:AV33"/>
    <mergeCell ref="B34:F34"/>
    <mergeCell ref="G34:I34"/>
    <mergeCell ref="J34:L34"/>
    <mergeCell ref="M34:O34"/>
    <mergeCell ref="P34:R34"/>
    <mergeCell ref="S34:U34"/>
    <mergeCell ref="V34:X34"/>
    <mergeCell ref="B33:F33"/>
    <mergeCell ref="G33:I33"/>
    <mergeCell ref="J33:L33"/>
    <mergeCell ref="M33:O33"/>
    <mergeCell ref="P33:R33"/>
    <mergeCell ref="S33:U33"/>
    <mergeCell ref="AQ34:AS34"/>
    <mergeCell ref="AT34:AV34"/>
    <mergeCell ref="Y33:AA33"/>
    <mergeCell ref="Y34:AA34"/>
    <mergeCell ref="AB33:AD33"/>
    <mergeCell ref="AB34:AD34"/>
    <mergeCell ref="AE33:AG33"/>
    <mergeCell ref="AE34:AG34"/>
    <mergeCell ref="B35:F35"/>
    <mergeCell ref="G35:I35"/>
    <mergeCell ref="J35:L35"/>
    <mergeCell ref="M35:O35"/>
    <mergeCell ref="P35:R35"/>
    <mergeCell ref="S35:U35"/>
    <mergeCell ref="V35:X35"/>
    <mergeCell ref="AQ35:AS35"/>
    <mergeCell ref="AT35:AV35"/>
    <mergeCell ref="Y35:AA35"/>
    <mergeCell ref="AB35:AD35"/>
    <mergeCell ref="AE35:AG35"/>
    <mergeCell ref="B36:F36"/>
    <mergeCell ref="G36:I36"/>
    <mergeCell ref="J36:L36"/>
    <mergeCell ref="M36:O36"/>
    <mergeCell ref="P36:R36"/>
    <mergeCell ref="S36:U36"/>
    <mergeCell ref="V36:X36"/>
    <mergeCell ref="AQ36:AS36"/>
    <mergeCell ref="AT36:AV36"/>
    <mergeCell ref="Y36:AA36"/>
    <mergeCell ref="AB36:AD36"/>
    <mergeCell ref="AE36:AG36"/>
    <mergeCell ref="V37:X37"/>
    <mergeCell ref="AQ37:AS37"/>
    <mergeCell ref="AT37:AV37"/>
    <mergeCell ref="A38:F38"/>
    <mergeCell ref="G38:I38"/>
    <mergeCell ref="J38:L38"/>
    <mergeCell ref="M38:O38"/>
    <mergeCell ref="P38:R38"/>
    <mergeCell ref="S38:U38"/>
    <mergeCell ref="V38:X38"/>
    <mergeCell ref="A37:F37"/>
    <mergeCell ref="G37:I37"/>
    <mergeCell ref="J37:L37"/>
    <mergeCell ref="M37:O37"/>
    <mergeCell ref="P37:R37"/>
    <mergeCell ref="S37:U37"/>
    <mergeCell ref="AQ38:AS38"/>
    <mergeCell ref="AT38:AV38"/>
    <mergeCell ref="Y37:AA37"/>
    <mergeCell ref="Y38:AA38"/>
    <mergeCell ref="AB37:AD37"/>
    <mergeCell ref="AB38:AD38"/>
    <mergeCell ref="AE37:AG37"/>
    <mergeCell ref="AE38:AG38"/>
    <mergeCell ref="B39:F39"/>
    <mergeCell ref="G39:I39"/>
    <mergeCell ref="J39:L39"/>
    <mergeCell ref="M39:O39"/>
    <mergeCell ref="P39:R39"/>
    <mergeCell ref="S39:U39"/>
    <mergeCell ref="V39:X39"/>
    <mergeCell ref="AQ39:AS39"/>
    <mergeCell ref="AT39:AV39"/>
    <mergeCell ref="Y39:AA39"/>
    <mergeCell ref="AB39:AD39"/>
    <mergeCell ref="AE39:AG39"/>
    <mergeCell ref="B42:F42"/>
    <mergeCell ref="G42:I42"/>
    <mergeCell ref="J42:L42"/>
    <mergeCell ref="M42:O42"/>
    <mergeCell ref="P42:R42"/>
    <mergeCell ref="S42:U42"/>
    <mergeCell ref="V42:X42"/>
    <mergeCell ref="B41:F41"/>
    <mergeCell ref="G41:I41"/>
    <mergeCell ref="J41:L41"/>
    <mergeCell ref="M41:O41"/>
    <mergeCell ref="P41:R41"/>
    <mergeCell ref="S41:U41"/>
    <mergeCell ref="B40:F40"/>
    <mergeCell ref="G40:I40"/>
    <mergeCell ref="J40:L40"/>
    <mergeCell ref="M40:O40"/>
    <mergeCell ref="P40:R40"/>
    <mergeCell ref="S40:U40"/>
    <mergeCell ref="V40:X40"/>
    <mergeCell ref="AQ40:AS40"/>
    <mergeCell ref="AT40:AV40"/>
    <mergeCell ref="Y40:AA40"/>
    <mergeCell ref="AB40:AD40"/>
    <mergeCell ref="AE40:AG40"/>
    <mergeCell ref="A43:F43"/>
    <mergeCell ref="G43:I43"/>
    <mergeCell ref="J43:L43"/>
    <mergeCell ref="M43:O43"/>
    <mergeCell ref="P43:R43"/>
    <mergeCell ref="S43:U43"/>
    <mergeCell ref="V43:X43"/>
    <mergeCell ref="AQ43:AS43"/>
    <mergeCell ref="AT43:AV43"/>
    <mergeCell ref="Y43:AA43"/>
    <mergeCell ref="AB43:AD43"/>
    <mergeCell ref="AE43:AG43"/>
    <mergeCell ref="AH43:AJ43"/>
    <mergeCell ref="AN43:AP43"/>
    <mergeCell ref="A44:F44"/>
    <mergeCell ref="G44:I44"/>
    <mergeCell ref="J44:L44"/>
    <mergeCell ref="M44:O44"/>
    <mergeCell ref="P44:R44"/>
    <mergeCell ref="S44:U44"/>
    <mergeCell ref="V44:X44"/>
    <mergeCell ref="AQ44:AS44"/>
    <mergeCell ref="AT44:AV44"/>
    <mergeCell ref="Y44:AA44"/>
    <mergeCell ref="AB44:AD44"/>
    <mergeCell ref="AE44:AG44"/>
    <mergeCell ref="AH44:AJ44"/>
    <mergeCell ref="AN44:AP44"/>
    <mergeCell ref="J45:L45"/>
    <mergeCell ref="M45:O45"/>
    <mergeCell ref="P45:R45"/>
    <mergeCell ref="S45:U45"/>
    <mergeCell ref="V45:X45"/>
    <mergeCell ref="B47:F47"/>
    <mergeCell ref="G47:I47"/>
    <mergeCell ref="J47:L47"/>
    <mergeCell ref="M47:O47"/>
    <mergeCell ref="P47:R47"/>
    <mergeCell ref="S47:U47"/>
    <mergeCell ref="V47:X47"/>
    <mergeCell ref="A45:F45"/>
    <mergeCell ref="G45:I45"/>
    <mergeCell ref="B46:F46"/>
    <mergeCell ref="G46:I46"/>
    <mergeCell ref="J46:L46"/>
    <mergeCell ref="M46:O46"/>
    <mergeCell ref="P46:R46"/>
    <mergeCell ref="S46:U46"/>
    <mergeCell ref="V46:X46"/>
    <mergeCell ref="AQ48:AS48"/>
    <mergeCell ref="AT48:AV48"/>
    <mergeCell ref="Y48:AA48"/>
    <mergeCell ref="AB48:AD48"/>
    <mergeCell ref="AE48:AG48"/>
    <mergeCell ref="AH48:AJ48"/>
    <mergeCell ref="B50:F50"/>
    <mergeCell ref="G50:I50"/>
    <mergeCell ref="J50:L50"/>
    <mergeCell ref="M50:O50"/>
    <mergeCell ref="P50:R50"/>
    <mergeCell ref="S50:U50"/>
    <mergeCell ref="V50:X50"/>
    <mergeCell ref="A49:F49"/>
    <mergeCell ref="G49:I49"/>
    <mergeCell ref="J49:L49"/>
    <mergeCell ref="M49:O49"/>
    <mergeCell ref="P49:R49"/>
    <mergeCell ref="S49:U49"/>
    <mergeCell ref="A48:F48"/>
    <mergeCell ref="G48:I48"/>
    <mergeCell ref="AN48:AP48"/>
    <mergeCell ref="V51:X51"/>
    <mergeCell ref="AQ51:AS51"/>
    <mergeCell ref="AT51:AV51"/>
    <mergeCell ref="Y51:AA51"/>
    <mergeCell ref="AB51:AD51"/>
    <mergeCell ref="AE51:AG51"/>
    <mergeCell ref="AH51:AJ51"/>
    <mergeCell ref="AK51:AM51"/>
    <mergeCell ref="AN51:AP51"/>
    <mergeCell ref="A52:F52"/>
    <mergeCell ref="G52:I52"/>
    <mergeCell ref="J52:L52"/>
    <mergeCell ref="M52:O52"/>
    <mergeCell ref="P52:R52"/>
    <mergeCell ref="S52:U52"/>
    <mergeCell ref="V52:X52"/>
    <mergeCell ref="AQ52:AS52"/>
    <mergeCell ref="AT52:AV52"/>
    <mergeCell ref="Y52:AA52"/>
    <mergeCell ref="AB52:AD52"/>
    <mergeCell ref="AE52:AG52"/>
    <mergeCell ref="AH52:AJ52"/>
    <mergeCell ref="AK52:AM52"/>
    <mergeCell ref="AN52:AP52"/>
    <mergeCell ref="A54:F54"/>
    <mergeCell ref="G54:I54"/>
    <mergeCell ref="J54:L54"/>
    <mergeCell ref="M54:O54"/>
    <mergeCell ref="P54:R54"/>
    <mergeCell ref="S54:U54"/>
    <mergeCell ref="V54:X54"/>
    <mergeCell ref="A53:F53"/>
    <mergeCell ref="G53:I53"/>
    <mergeCell ref="J53:L53"/>
    <mergeCell ref="M53:O53"/>
    <mergeCell ref="P53:R53"/>
    <mergeCell ref="S53:U53"/>
    <mergeCell ref="AQ45:AS45"/>
    <mergeCell ref="AT45:AV45"/>
    <mergeCell ref="AQ46:AS46"/>
    <mergeCell ref="AT46:AV46"/>
    <mergeCell ref="V41:X41"/>
    <mergeCell ref="AQ41:AS41"/>
    <mergeCell ref="AT41:AV41"/>
    <mergeCell ref="AQ42:AS42"/>
    <mergeCell ref="AT42:AV42"/>
    <mergeCell ref="Y45:AA45"/>
    <mergeCell ref="Y46:AA46"/>
    <mergeCell ref="Y41:AA41"/>
    <mergeCell ref="Y42:AA42"/>
    <mergeCell ref="AB41:AD41"/>
    <mergeCell ref="AB42:AD42"/>
    <mergeCell ref="AB45:AD45"/>
    <mergeCell ref="AB46:AD46"/>
    <mergeCell ref="AE41:AG41"/>
    <mergeCell ref="AE42:AG42"/>
    <mergeCell ref="AE45:AG45"/>
    <mergeCell ref="AE46:AG46"/>
    <mergeCell ref="AH42:AJ42"/>
    <mergeCell ref="AH45:AJ45"/>
    <mergeCell ref="AH46:AJ46"/>
    <mergeCell ref="AQ54:AS54"/>
    <mergeCell ref="AT54:AV54"/>
    <mergeCell ref="V53:X53"/>
    <mergeCell ref="AQ53:AS53"/>
    <mergeCell ref="AT53:AV53"/>
    <mergeCell ref="V49:X49"/>
    <mergeCell ref="AQ49:AS49"/>
    <mergeCell ref="AT49:AV49"/>
    <mergeCell ref="AQ50:AS50"/>
    <mergeCell ref="AT50:AV50"/>
    <mergeCell ref="Y49:AA49"/>
    <mergeCell ref="Y50:AA50"/>
    <mergeCell ref="Y53:AA53"/>
    <mergeCell ref="Y54:AA54"/>
    <mergeCell ref="AB49:AD49"/>
    <mergeCell ref="AB50:AD50"/>
    <mergeCell ref="AB53:AD53"/>
    <mergeCell ref="AB54:AD54"/>
    <mergeCell ref="AE49:AG49"/>
    <mergeCell ref="AE50:AG50"/>
    <mergeCell ref="AE53:AG53"/>
    <mergeCell ref="AE54:AG54"/>
    <mergeCell ref="AH49:AJ49"/>
    <mergeCell ref="AH50:AJ50"/>
    <mergeCell ref="A18:F18"/>
    <mergeCell ref="J18:L18"/>
    <mergeCell ref="M18:O18"/>
    <mergeCell ref="P18:R18"/>
    <mergeCell ref="S18:U18"/>
    <mergeCell ref="V18:X18"/>
    <mergeCell ref="AQ18:AS18"/>
    <mergeCell ref="M23:O23"/>
    <mergeCell ref="P23:R23"/>
    <mergeCell ref="S23:U23"/>
    <mergeCell ref="V23:X23"/>
    <mergeCell ref="AQ23:AS23"/>
    <mergeCell ref="AQ21:AS21"/>
    <mergeCell ref="A20:F20"/>
    <mergeCell ref="J20:L20"/>
    <mergeCell ref="M20:O20"/>
    <mergeCell ref="P20:R20"/>
    <mergeCell ref="S20:U20"/>
    <mergeCell ref="V20:X20"/>
    <mergeCell ref="AQ22:AS22"/>
    <mergeCell ref="J19:L19"/>
    <mergeCell ref="M19:O19"/>
    <mergeCell ref="P19:R19"/>
    <mergeCell ref="S19:U19"/>
  </mergeCells>
  <phoneticPr fontId="18"/>
  <dataValidations count="2">
    <dataValidation type="list" allowBlank="1" showInputMessage="1" showErrorMessage="1" sqref="J17:AS17" xr:uid="{97DE5D3B-D16F-46B1-8C00-480FCD75910C}">
      <formula1>"休止,復活,休止と復活"</formula1>
    </dataValidation>
    <dataValidation type="list" allowBlank="1" showInputMessage="1" showErrorMessage="1" sqref="AK62:AR62" xr:uid="{D0AE49DD-DAC3-49E3-8C01-DB545CC92160}">
      <formula1>"該当,非該当"</formula1>
    </dataValidation>
  </dataValidations>
  <pageMargins left="0.11811023622047245" right="0.11811023622047245" top="0" bottom="0" header="0.31496062992125984" footer="0.31496062992125984"/>
  <pageSetup paperSize="9" scale="62" orientation="portrait" r:id="rId1"/>
  <colBreaks count="1" manualBreakCount="1">
    <brk id="48" min="1" max="46"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A3065-8D8B-4940-880F-C464EA1BADD5}">
  <dimension ref="A1:CI58"/>
  <sheetViews>
    <sheetView view="pageBreakPreview" zoomScale="55" zoomScaleNormal="70" zoomScaleSheetLayoutView="55" workbookViewId="0">
      <selection activeCell="AV1" sqref="AV1"/>
    </sheetView>
  </sheetViews>
  <sheetFormatPr defaultColWidth="3" defaultRowHeight="18.75"/>
  <cols>
    <col min="1" max="24" width="3" style="22"/>
    <col min="25" max="42" width="3" style="40"/>
    <col min="43" max="16384" width="3" style="22"/>
  </cols>
  <sheetData>
    <row r="1" spans="1:48" s="40" customFormat="1">
      <c r="AV1" s="511" t="s">
        <v>294</v>
      </c>
    </row>
    <row r="2" spans="1:48" s="40" customFormat="1" ht="17.25" customHeight="1">
      <c r="A2" s="236" t="s">
        <v>208</v>
      </c>
      <c r="B2" s="236"/>
      <c r="C2" s="236"/>
      <c r="D2" s="236"/>
      <c r="E2" s="236"/>
      <c r="F2" s="236"/>
      <c r="G2" s="236"/>
      <c r="H2" s="236"/>
      <c r="I2" s="236"/>
      <c r="J2" s="236"/>
      <c r="K2" s="236"/>
      <c r="L2" s="236"/>
      <c r="M2" s="236"/>
      <c r="N2" s="236"/>
      <c r="O2" s="236"/>
      <c r="P2" s="236"/>
      <c r="Q2" s="236"/>
      <c r="R2" s="236"/>
      <c r="S2" s="236"/>
      <c r="T2" s="309"/>
      <c r="U2" s="309"/>
      <c r="V2" s="309"/>
      <c r="W2" s="309"/>
      <c r="X2" s="309"/>
      <c r="Y2" s="309"/>
      <c r="Z2" s="309"/>
      <c r="AA2" s="309"/>
      <c r="AB2" s="309"/>
      <c r="AC2" s="309"/>
      <c r="AD2" s="309"/>
      <c r="AE2" s="309"/>
      <c r="AF2" s="309"/>
      <c r="AG2" s="309"/>
      <c r="AH2" s="309"/>
      <c r="AI2" s="309"/>
      <c r="AJ2" s="309"/>
      <c r="AK2" s="309"/>
      <c r="AL2" s="309"/>
      <c r="AM2" s="309"/>
      <c r="AN2" s="309"/>
      <c r="AO2" s="309"/>
      <c r="AP2" s="309"/>
      <c r="AQ2" s="309"/>
      <c r="AR2" s="309"/>
      <c r="AS2" s="309"/>
      <c r="AT2" s="309"/>
      <c r="AU2" s="309"/>
      <c r="AV2" s="309"/>
    </row>
    <row r="3" spans="1:48" s="40" customFormat="1" ht="17.25" customHeight="1">
      <c r="A3" s="236"/>
      <c r="B3" s="236"/>
      <c r="C3" s="236"/>
      <c r="D3" s="236"/>
      <c r="E3" s="236"/>
      <c r="F3" s="236"/>
      <c r="G3" s="236"/>
      <c r="H3" s="236"/>
      <c r="I3" s="236"/>
      <c r="J3" s="236"/>
      <c r="K3" s="236"/>
      <c r="L3" s="236"/>
      <c r="M3" s="236"/>
      <c r="N3" s="236"/>
      <c r="O3" s="236"/>
      <c r="P3" s="236"/>
      <c r="Q3" s="236"/>
      <c r="R3" s="236"/>
      <c r="S3" s="236"/>
      <c r="T3" s="309"/>
      <c r="U3" s="309"/>
      <c r="V3" s="309"/>
      <c r="W3" s="309"/>
      <c r="X3" s="309"/>
      <c r="Y3" s="309"/>
      <c r="Z3" s="309"/>
      <c r="AA3" s="309"/>
      <c r="AB3" s="309"/>
      <c r="AC3" s="309"/>
      <c r="AD3" s="309"/>
      <c r="AE3" s="309"/>
      <c r="AF3" s="309"/>
      <c r="AG3" s="309"/>
      <c r="AH3" s="309"/>
      <c r="AI3" s="309"/>
      <c r="AJ3" s="309"/>
      <c r="AK3" s="309"/>
      <c r="AL3" s="309"/>
      <c r="AM3" s="309"/>
      <c r="AN3" s="309"/>
      <c r="AO3" s="309"/>
      <c r="AP3" s="309"/>
      <c r="AQ3" s="309"/>
      <c r="AR3" s="309"/>
      <c r="AS3" s="309"/>
      <c r="AT3" s="309"/>
      <c r="AU3" s="309"/>
      <c r="AV3" s="309"/>
    </row>
    <row r="4" spans="1:48" s="40" customFormat="1" ht="17.25" customHeight="1">
      <c r="V4" s="237" t="s">
        <v>212</v>
      </c>
      <c r="W4" s="237"/>
      <c r="X4" s="237"/>
      <c r="Y4" s="237"/>
      <c r="Z4" s="237"/>
      <c r="AA4" s="237"/>
      <c r="AB4" s="237"/>
      <c r="AC4" s="237" t="str">
        <f>IF(様式第１号!AN10="","",様式第１号!AN10)</f>
        <v/>
      </c>
      <c r="AD4" s="237"/>
      <c r="AE4" s="237"/>
      <c r="AF4" s="237"/>
      <c r="AG4" s="237"/>
      <c r="AH4" s="237"/>
      <c r="AI4" s="237"/>
      <c r="AJ4" s="237"/>
      <c r="AK4" s="237"/>
      <c r="AL4" s="237"/>
      <c r="AM4" s="237"/>
      <c r="AN4" s="237"/>
      <c r="AO4" s="237"/>
      <c r="AP4" s="237"/>
      <c r="AQ4" s="237"/>
      <c r="AR4" s="237"/>
      <c r="AS4" s="237"/>
      <c r="AT4" s="237"/>
      <c r="AU4" s="237"/>
      <c r="AV4" s="237"/>
    </row>
    <row r="5" spans="1:48" s="40" customFormat="1" ht="17.25" customHeight="1">
      <c r="A5" s="236" t="s">
        <v>211</v>
      </c>
      <c r="B5" s="236"/>
      <c r="C5" s="236"/>
      <c r="D5" s="236"/>
      <c r="E5" s="236"/>
      <c r="F5" s="236"/>
      <c r="G5" s="236"/>
      <c r="H5" s="236"/>
      <c r="I5" s="236"/>
      <c r="J5" s="236"/>
      <c r="K5" s="236"/>
      <c r="L5" s="236"/>
      <c r="M5" s="236"/>
      <c r="N5" s="236"/>
      <c r="O5" s="236"/>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237"/>
    </row>
    <row r="6" spans="1:48" s="40" customFormat="1" ht="17.25" customHeight="1">
      <c r="A6" s="236"/>
      <c r="B6" s="236"/>
      <c r="C6" s="236"/>
      <c r="D6" s="236"/>
      <c r="E6" s="236"/>
      <c r="F6" s="236"/>
      <c r="G6" s="236"/>
      <c r="H6" s="236"/>
      <c r="I6" s="236"/>
      <c r="J6" s="236"/>
      <c r="K6" s="236"/>
      <c r="L6" s="236"/>
      <c r="M6" s="236"/>
      <c r="N6" s="236"/>
      <c r="O6" s="236"/>
    </row>
    <row r="7" spans="1:48" s="40" customFormat="1" ht="17.25" customHeight="1">
      <c r="A7" s="112"/>
      <c r="B7" s="236" t="s">
        <v>40</v>
      </c>
      <c r="C7" s="236"/>
      <c r="D7" s="236"/>
      <c r="E7" s="236"/>
      <c r="F7" s="236"/>
      <c r="G7" s="236"/>
      <c r="H7" s="236"/>
      <c r="I7" s="236"/>
      <c r="J7" s="236"/>
      <c r="K7" s="236"/>
      <c r="L7" s="236"/>
      <c r="M7" s="236"/>
      <c r="N7" s="236"/>
      <c r="O7" s="236"/>
    </row>
    <row r="8" spans="1:48" s="40" customFormat="1" ht="17.25" customHeight="1">
      <c r="A8" s="112"/>
      <c r="B8" s="310"/>
      <c r="C8" s="310"/>
      <c r="D8" s="310"/>
      <c r="E8" s="310"/>
      <c r="F8" s="310"/>
      <c r="G8" s="310"/>
      <c r="H8" s="310"/>
      <c r="I8" s="310"/>
      <c r="J8" s="310"/>
      <c r="K8" s="310"/>
      <c r="L8" s="310"/>
      <c r="M8" s="310"/>
      <c r="N8" s="311"/>
      <c r="O8" s="311"/>
    </row>
    <row r="9" spans="1:48" s="40" customFormat="1" ht="17.25" customHeight="1">
      <c r="B9" s="237" t="s">
        <v>0</v>
      </c>
      <c r="C9" s="238"/>
      <c r="D9" s="238"/>
      <c r="E9" s="238"/>
      <c r="F9" s="238"/>
      <c r="G9" s="238"/>
      <c r="H9" s="201"/>
      <c r="I9" s="201"/>
      <c r="J9" s="201"/>
      <c r="K9" s="201"/>
      <c r="L9" s="201"/>
      <c r="M9" s="201"/>
      <c r="N9" s="312" t="s">
        <v>215</v>
      </c>
      <c r="O9" s="312"/>
      <c r="P9" s="312"/>
      <c r="Q9" s="312"/>
      <c r="R9" s="312"/>
      <c r="S9" s="312"/>
      <c r="T9" s="312"/>
      <c r="U9" s="312"/>
      <c r="V9" s="312"/>
      <c r="W9" s="312"/>
      <c r="X9" s="312"/>
      <c r="Y9" s="312"/>
      <c r="Z9" s="312"/>
      <c r="AA9" s="312"/>
      <c r="AB9" s="312"/>
      <c r="AC9" s="312"/>
      <c r="AD9" s="201"/>
      <c r="AE9" s="201"/>
      <c r="AF9" s="201"/>
      <c r="AG9" s="201"/>
      <c r="AH9" s="201"/>
      <c r="AI9" s="201"/>
      <c r="AJ9" s="201"/>
      <c r="AK9" s="201"/>
      <c r="AL9" s="201"/>
      <c r="AM9" s="201"/>
      <c r="AN9" s="201"/>
      <c r="AO9" s="201"/>
      <c r="AP9" s="201"/>
      <c r="AQ9" s="201"/>
      <c r="AR9" s="201"/>
      <c r="AS9" s="201"/>
    </row>
    <row r="10" spans="1:48" s="40" customFormat="1" ht="17.25" customHeight="1">
      <c r="B10" s="238"/>
      <c r="C10" s="238"/>
      <c r="D10" s="238"/>
      <c r="E10" s="238"/>
      <c r="F10" s="238"/>
      <c r="G10" s="238"/>
      <c r="H10" s="201"/>
      <c r="I10" s="201"/>
      <c r="J10" s="201"/>
      <c r="K10" s="201"/>
      <c r="L10" s="201"/>
      <c r="M10" s="201"/>
      <c r="N10" s="312"/>
      <c r="O10" s="312"/>
      <c r="P10" s="312"/>
      <c r="Q10" s="312"/>
      <c r="R10" s="312"/>
      <c r="S10" s="312"/>
      <c r="T10" s="312"/>
      <c r="U10" s="312"/>
      <c r="V10" s="312"/>
      <c r="W10" s="312"/>
      <c r="X10" s="312"/>
      <c r="Y10" s="312"/>
      <c r="Z10" s="312"/>
      <c r="AA10" s="312"/>
      <c r="AB10" s="312"/>
      <c r="AC10" s="312"/>
      <c r="AD10" s="201"/>
      <c r="AE10" s="201"/>
      <c r="AF10" s="201"/>
      <c r="AG10" s="201"/>
      <c r="AH10" s="201"/>
      <c r="AI10" s="201"/>
      <c r="AJ10" s="201"/>
      <c r="AK10" s="201"/>
      <c r="AL10" s="201"/>
      <c r="AM10" s="201"/>
      <c r="AN10" s="201"/>
      <c r="AO10" s="201"/>
      <c r="AP10" s="201"/>
      <c r="AQ10" s="201"/>
      <c r="AR10" s="201"/>
      <c r="AS10" s="201"/>
    </row>
    <row r="11" spans="1:48" s="40" customFormat="1" ht="17.25" customHeight="1">
      <c r="B11" s="238" t="s">
        <v>41</v>
      </c>
      <c r="C11" s="238"/>
      <c r="D11" s="238"/>
      <c r="E11" s="238"/>
      <c r="F11" s="238"/>
      <c r="G11" s="238"/>
      <c r="H11" s="201"/>
      <c r="I11" s="201"/>
      <c r="J11" s="201"/>
      <c r="K11" s="201"/>
      <c r="L11" s="201"/>
      <c r="M11" s="201"/>
      <c r="N11" s="312" t="s">
        <v>216</v>
      </c>
      <c r="O11" s="312"/>
      <c r="P11" s="312"/>
      <c r="Q11" s="312"/>
      <c r="R11" s="312"/>
      <c r="S11" s="312"/>
      <c r="T11" s="312"/>
      <c r="U11" s="312"/>
      <c r="V11" s="312"/>
      <c r="W11" s="312"/>
      <c r="X11" s="312"/>
      <c r="Y11" s="312"/>
      <c r="Z11" s="312"/>
      <c r="AA11" s="312"/>
      <c r="AB11" s="312"/>
      <c r="AC11" s="312"/>
      <c r="AD11" s="201"/>
      <c r="AE11" s="201"/>
      <c r="AF11" s="201"/>
      <c r="AG11" s="201"/>
      <c r="AH11" s="201"/>
      <c r="AI11" s="201"/>
      <c r="AJ11" s="201"/>
      <c r="AK11" s="201"/>
      <c r="AL11" s="201"/>
      <c r="AM11" s="201"/>
      <c r="AN11" s="201"/>
      <c r="AO11" s="201"/>
      <c r="AP11" s="201"/>
      <c r="AQ11" s="201"/>
      <c r="AR11" s="201"/>
      <c r="AS11" s="201"/>
    </row>
    <row r="12" spans="1:48" s="40" customFormat="1" ht="17.25" customHeight="1">
      <c r="B12" s="238"/>
      <c r="C12" s="238"/>
      <c r="D12" s="238"/>
      <c r="E12" s="238"/>
      <c r="F12" s="238"/>
      <c r="G12" s="238"/>
      <c r="H12" s="201"/>
      <c r="I12" s="201"/>
      <c r="J12" s="201"/>
      <c r="K12" s="201"/>
      <c r="L12" s="201"/>
      <c r="M12" s="201"/>
      <c r="N12" s="312"/>
      <c r="O12" s="312"/>
      <c r="P12" s="312"/>
      <c r="Q12" s="312"/>
      <c r="R12" s="312"/>
      <c r="S12" s="312"/>
      <c r="T12" s="312"/>
      <c r="U12" s="312"/>
      <c r="V12" s="312"/>
      <c r="W12" s="312"/>
      <c r="X12" s="312"/>
      <c r="Y12" s="312"/>
      <c r="Z12" s="312"/>
      <c r="AA12" s="312"/>
      <c r="AB12" s="312"/>
      <c r="AC12" s="312"/>
      <c r="AD12" s="201"/>
      <c r="AE12" s="201"/>
      <c r="AF12" s="201"/>
      <c r="AG12" s="201"/>
      <c r="AH12" s="201"/>
      <c r="AI12" s="201"/>
      <c r="AJ12" s="201"/>
      <c r="AK12" s="201"/>
      <c r="AL12" s="201"/>
      <c r="AM12" s="201"/>
      <c r="AN12" s="201"/>
      <c r="AO12" s="201"/>
      <c r="AP12" s="201"/>
      <c r="AQ12" s="201"/>
      <c r="AR12" s="201"/>
      <c r="AS12" s="201"/>
    </row>
    <row r="14" spans="1:48" s="40" customFormat="1"/>
    <row r="15" spans="1:48">
      <c r="A15" s="444" t="s">
        <v>1</v>
      </c>
      <c r="B15" s="352"/>
      <c r="C15" s="352"/>
      <c r="D15" s="352"/>
      <c r="E15" s="360"/>
      <c r="F15" s="360"/>
      <c r="G15" s="444"/>
      <c r="H15" s="445"/>
      <c r="I15" s="445"/>
      <c r="J15" s="352" t="s">
        <v>50</v>
      </c>
      <c r="K15" s="352"/>
      <c r="L15" s="352"/>
      <c r="M15" s="352" t="s">
        <v>52</v>
      </c>
      <c r="N15" s="352"/>
      <c r="O15" s="352"/>
      <c r="P15" s="352" t="s">
        <v>53</v>
      </c>
      <c r="Q15" s="352"/>
      <c r="R15" s="352"/>
      <c r="S15" s="352" t="s">
        <v>54</v>
      </c>
      <c r="T15" s="352"/>
      <c r="U15" s="352"/>
      <c r="V15" s="352" t="s">
        <v>55</v>
      </c>
      <c r="W15" s="352"/>
      <c r="X15" s="352"/>
      <c r="Y15" s="352" t="s">
        <v>56</v>
      </c>
      <c r="Z15" s="352"/>
      <c r="AA15" s="352"/>
      <c r="AB15" s="352" t="s">
        <v>118</v>
      </c>
      <c r="AC15" s="352"/>
      <c r="AD15" s="352"/>
      <c r="AE15" s="352" t="s">
        <v>119</v>
      </c>
      <c r="AF15" s="352"/>
      <c r="AG15" s="352"/>
      <c r="AH15" s="352" t="s">
        <v>120</v>
      </c>
      <c r="AI15" s="352"/>
      <c r="AJ15" s="352"/>
      <c r="AK15" s="352" t="s">
        <v>121</v>
      </c>
      <c r="AL15" s="352"/>
      <c r="AM15" s="352"/>
      <c r="AN15" s="352" t="s">
        <v>122</v>
      </c>
      <c r="AO15" s="352"/>
      <c r="AP15" s="352"/>
      <c r="AQ15" s="352" t="s">
        <v>123</v>
      </c>
      <c r="AR15" s="352"/>
      <c r="AS15" s="352"/>
      <c r="AT15" s="352" t="s">
        <v>12</v>
      </c>
      <c r="AU15" s="352"/>
      <c r="AV15" s="352"/>
    </row>
    <row r="16" spans="1:48">
      <c r="A16" s="352" t="s">
        <v>51</v>
      </c>
      <c r="B16" s="352"/>
      <c r="C16" s="352"/>
      <c r="D16" s="352"/>
      <c r="E16" s="360"/>
      <c r="F16" s="360"/>
      <c r="G16" s="352" t="s">
        <v>26</v>
      </c>
      <c r="H16" s="360"/>
      <c r="I16" s="360"/>
      <c r="J16" s="380"/>
      <c r="K16" s="381"/>
      <c r="L16" s="381"/>
      <c r="M16" s="380"/>
      <c r="N16" s="381"/>
      <c r="O16" s="381"/>
      <c r="P16" s="380"/>
      <c r="Q16" s="381"/>
      <c r="R16" s="381"/>
      <c r="S16" s="380"/>
      <c r="T16" s="381"/>
      <c r="U16" s="381"/>
      <c r="V16" s="380"/>
      <c r="W16" s="381"/>
      <c r="X16" s="381"/>
      <c r="Y16" s="402"/>
      <c r="Z16" s="381"/>
      <c r="AA16" s="381"/>
      <c r="AB16" s="402"/>
      <c r="AC16" s="381"/>
      <c r="AD16" s="381"/>
      <c r="AE16" s="402"/>
      <c r="AF16" s="381"/>
      <c r="AG16" s="381"/>
      <c r="AH16" s="402"/>
      <c r="AI16" s="381"/>
      <c r="AJ16" s="381"/>
      <c r="AK16" s="402"/>
      <c r="AL16" s="381"/>
      <c r="AM16" s="381"/>
      <c r="AN16" s="402"/>
      <c r="AO16" s="381"/>
      <c r="AP16" s="381"/>
      <c r="AQ16" s="402"/>
      <c r="AR16" s="381"/>
      <c r="AS16" s="381"/>
      <c r="AT16" s="403">
        <f>SUM(J16:AS16)</f>
        <v>0</v>
      </c>
      <c r="AU16" s="404"/>
      <c r="AV16" s="404"/>
    </row>
    <row r="17" spans="1:87">
      <c r="A17" s="298" t="s">
        <v>107</v>
      </c>
      <c r="B17" s="299"/>
      <c r="C17" s="299"/>
      <c r="D17" s="299"/>
      <c r="E17" s="300"/>
      <c r="F17" s="301"/>
      <c r="G17" s="40"/>
      <c r="H17" s="40"/>
      <c r="I17" s="40"/>
      <c r="J17" s="375"/>
      <c r="K17" s="376"/>
      <c r="L17" s="377"/>
      <c r="M17" s="375"/>
      <c r="N17" s="376"/>
      <c r="O17" s="377"/>
      <c r="P17" s="375"/>
      <c r="Q17" s="376"/>
      <c r="R17" s="377"/>
      <c r="S17" s="375"/>
      <c r="T17" s="376"/>
      <c r="U17" s="377"/>
      <c r="V17" s="375"/>
      <c r="W17" s="376"/>
      <c r="X17" s="377"/>
      <c r="Y17" s="375"/>
      <c r="Z17" s="376"/>
      <c r="AA17" s="377"/>
      <c r="AB17" s="375"/>
      <c r="AC17" s="376"/>
      <c r="AD17" s="377"/>
      <c r="AE17" s="375"/>
      <c r="AF17" s="376"/>
      <c r="AG17" s="377"/>
      <c r="AH17" s="375"/>
      <c r="AI17" s="376"/>
      <c r="AJ17" s="377"/>
      <c r="AK17" s="375"/>
      <c r="AL17" s="376"/>
      <c r="AM17" s="377"/>
      <c r="AN17" s="375"/>
      <c r="AO17" s="376"/>
      <c r="AP17" s="377"/>
      <c r="AQ17" s="375"/>
      <c r="AR17" s="376"/>
      <c r="AS17" s="377"/>
      <c r="AT17" s="378" t="s">
        <v>68</v>
      </c>
      <c r="AU17" s="378"/>
      <c r="AV17" s="378"/>
    </row>
    <row r="18" spans="1:87" s="40" customFormat="1">
      <c r="A18" s="298" t="s">
        <v>106</v>
      </c>
      <c r="B18" s="299"/>
      <c r="C18" s="299"/>
      <c r="D18" s="299"/>
      <c r="E18" s="300"/>
      <c r="F18" s="301"/>
      <c r="J18" s="305"/>
      <c r="K18" s="350"/>
      <c r="L18" s="351"/>
      <c r="M18" s="305"/>
      <c r="N18" s="350"/>
      <c r="O18" s="351"/>
      <c r="P18" s="305"/>
      <c r="Q18" s="350"/>
      <c r="R18" s="351"/>
      <c r="S18" s="305"/>
      <c r="T18" s="350"/>
      <c r="U18" s="351"/>
      <c r="V18" s="305"/>
      <c r="W18" s="350"/>
      <c r="X18" s="351"/>
      <c r="Y18" s="305"/>
      <c r="Z18" s="350"/>
      <c r="AA18" s="351"/>
      <c r="AB18" s="305"/>
      <c r="AC18" s="350"/>
      <c r="AD18" s="351"/>
      <c r="AE18" s="305"/>
      <c r="AF18" s="350"/>
      <c r="AG18" s="351"/>
      <c r="AH18" s="305"/>
      <c r="AI18" s="350"/>
      <c r="AJ18" s="351"/>
      <c r="AK18" s="305"/>
      <c r="AL18" s="350"/>
      <c r="AM18" s="351"/>
      <c r="AN18" s="305"/>
      <c r="AO18" s="350"/>
      <c r="AP18" s="351"/>
      <c r="AQ18" s="305"/>
      <c r="AR18" s="350"/>
      <c r="AS18" s="351"/>
      <c r="AT18" s="378"/>
      <c r="AU18" s="378"/>
      <c r="AV18" s="378"/>
    </row>
    <row r="19" spans="1:87">
      <c r="A19" s="298" t="s">
        <v>23</v>
      </c>
      <c r="B19" s="299"/>
      <c r="C19" s="299"/>
      <c r="D19" s="299"/>
      <c r="E19" s="300"/>
      <c r="F19" s="301"/>
      <c r="G19" s="40"/>
      <c r="H19" s="40"/>
      <c r="I19" s="40"/>
      <c r="J19" s="357" t="str">
        <f>IFERROR(INDEX(検針日カレンダー!$D$4:$D$99999,MATCH(J18,検針日カレンダー!$C$4:$C$99999,0)),"")</f>
        <v/>
      </c>
      <c r="K19" s="358"/>
      <c r="L19" s="359"/>
      <c r="M19" s="357" t="str">
        <f>IFERROR(INDEX(検針日カレンダー!$D$4:$D$99999,MATCH(M18,検針日カレンダー!$C$4:$C$99999,0)),"")</f>
        <v/>
      </c>
      <c r="N19" s="358"/>
      <c r="O19" s="359"/>
      <c r="P19" s="357" t="str">
        <f>IFERROR(INDEX(検針日カレンダー!$D$4:$D$99999,MATCH(P18,検針日カレンダー!$C$4:$C$99999,0)),"")</f>
        <v/>
      </c>
      <c r="Q19" s="358"/>
      <c r="R19" s="359"/>
      <c r="S19" s="357" t="str">
        <f>IFERROR(INDEX(検針日カレンダー!$D$4:$D$99999,MATCH(S18,検針日カレンダー!$C$4:$C$99999,0)),"")</f>
        <v/>
      </c>
      <c r="T19" s="358"/>
      <c r="U19" s="359"/>
      <c r="V19" s="357" t="str">
        <f>IFERROR(INDEX(検針日カレンダー!$D$4:$D$99999,MATCH(V18,検針日カレンダー!$C$4:$C$99999,0)),"")</f>
        <v/>
      </c>
      <c r="W19" s="358"/>
      <c r="X19" s="359"/>
      <c r="Y19" s="357" t="str">
        <f>IFERROR(INDEX(検針日カレンダー!$D$4:$D$99999,MATCH(Y18,検針日カレンダー!$C$4:$C$99999,0)),"")</f>
        <v/>
      </c>
      <c r="Z19" s="358"/>
      <c r="AA19" s="359"/>
      <c r="AB19" s="357" t="str">
        <f>IFERROR(INDEX(検針日カレンダー!$D$4:$D$99999,MATCH(AB18,検針日カレンダー!$C$4:$C$99999,0)),"")</f>
        <v/>
      </c>
      <c r="AC19" s="358"/>
      <c r="AD19" s="359"/>
      <c r="AE19" s="357" t="str">
        <f>IFERROR(INDEX(検針日カレンダー!$D$4:$D$99999,MATCH(AE18,検針日カレンダー!$C$4:$C$99999,0)),"")</f>
        <v/>
      </c>
      <c r="AF19" s="358"/>
      <c r="AG19" s="359"/>
      <c r="AH19" s="357" t="str">
        <f>IFERROR(INDEX(検針日カレンダー!$D$4:$D$99999,MATCH(AH18,検針日カレンダー!$C$4:$C$99999,0)),"")</f>
        <v/>
      </c>
      <c r="AI19" s="358"/>
      <c r="AJ19" s="359"/>
      <c r="AK19" s="357" t="str">
        <f>IFERROR(INDEX(検針日カレンダー!$D$4:$D$99999,MATCH(AK18,検針日カレンダー!$C$4:$C$99999,0)),"")</f>
        <v/>
      </c>
      <c r="AL19" s="358"/>
      <c r="AM19" s="359"/>
      <c r="AN19" s="357" t="str">
        <f>IFERROR(INDEX(検針日カレンダー!$D$4:$D$99999,MATCH(AN18,検針日カレンダー!$C$4:$C$99999,0)),"")</f>
        <v/>
      </c>
      <c r="AO19" s="358"/>
      <c r="AP19" s="359"/>
      <c r="AQ19" s="357" t="str">
        <f>IFERROR(INDEX(検針日カレンダー!$D$4:$D$99999,MATCH(AQ18,検針日カレンダー!$C$4:$C$99999,0)),"")</f>
        <v/>
      </c>
      <c r="AR19" s="358"/>
      <c r="AS19" s="359"/>
      <c r="AT19" s="378"/>
      <c r="AU19" s="378"/>
      <c r="AV19" s="378"/>
    </row>
    <row r="20" spans="1:87">
      <c r="A20" s="298" t="s">
        <v>24</v>
      </c>
      <c r="B20" s="299"/>
      <c r="C20" s="299"/>
      <c r="D20" s="299"/>
      <c r="E20" s="300"/>
      <c r="F20" s="301"/>
      <c r="G20" s="40"/>
      <c r="H20" s="40"/>
      <c r="I20" s="40"/>
      <c r="J20" s="357" t="str">
        <f>IF(J18="","",J18-1)</f>
        <v/>
      </c>
      <c r="K20" s="358"/>
      <c r="L20" s="359"/>
      <c r="M20" s="357" t="str">
        <f t="shared" ref="M20" si="0">IF(M18="","",M18-1)</f>
        <v/>
      </c>
      <c r="N20" s="358"/>
      <c r="O20" s="359"/>
      <c r="P20" s="357" t="str">
        <f t="shared" ref="P20" si="1">IF(P18="","",P18-1)</f>
        <v/>
      </c>
      <c r="Q20" s="358"/>
      <c r="R20" s="359"/>
      <c r="S20" s="357" t="str">
        <f t="shared" ref="S20" si="2">IF(S18="","",S18-1)</f>
        <v/>
      </c>
      <c r="T20" s="358"/>
      <c r="U20" s="359"/>
      <c r="V20" s="357" t="str">
        <f t="shared" ref="V20" si="3">IF(V18="","",V18-1)</f>
        <v/>
      </c>
      <c r="W20" s="358"/>
      <c r="X20" s="359"/>
      <c r="Y20" s="357" t="str">
        <f t="shared" ref="Y20" si="4">IF(Y18="","",Y18-1)</f>
        <v/>
      </c>
      <c r="Z20" s="358"/>
      <c r="AA20" s="359"/>
      <c r="AB20" s="357" t="str">
        <f t="shared" ref="AB20" si="5">IF(AB18="","",AB18-1)</f>
        <v/>
      </c>
      <c r="AC20" s="358"/>
      <c r="AD20" s="359"/>
      <c r="AE20" s="357" t="str">
        <f t="shared" ref="AE20" si="6">IF(AE18="","",AE18-1)</f>
        <v/>
      </c>
      <c r="AF20" s="358"/>
      <c r="AG20" s="359"/>
      <c r="AH20" s="357" t="str">
        <f t="shared" ref="AH20" si="7">IF(AH18="","",AH18-1)</f>
        <v/>
      </c>
      <c r="AI20" s="358"/>
      <c r="AJ20" s="359"/>
      <c r="AK20" s="357" t="str">
        <f t="shared" ref="AK20" si="8">IF(AK18="","",AK18-1)</f>
        <v/>
      </c>
      <c r="AL20" s="358"/>
      <c r="AM20" s="359"/>
      <c r="AN20" s="357" t="str">
        <f t="shared" ref="AN20" si="9">IF(AN18="","",AN18-1)</f>
        <v/>
      </c>
      <c r="AO20" s="358"/>
      <c r="AP20" s="359"/>
      <c r="AQ20" s="357" t="str">
        <f t="shared" ref="AQ20" si="10">IF(AQ18="","",AQ18-1)</f>
        <v/>
      </c>
      <c r="AR20" s="358"/>
      <c r="AS20" s="359"/>
      <c r="AT20" s="378"/>
      <c r="AU20" s="378"/>
      <c r="AV20" s="378"/>
    </row>
    <row r="21" spans="1:87">
      <c r="A21" s="298" t="s">
        <v>108</v>
      </c>
      <c r="B21" s="299"/>
      <c r="C21" s="299"/>
      <c r="D21" s="299"/>
      <c r="E21" s="300"/>
      <c r="F21" s="301"/>
      <c r="G21" s="352" t="s">
        <v>28</v>
      </c>
      <c r="H21" s="360"/>
      <c r="I21" s="360"/>
      <c r="J21" s="361" t="str">
        <f>IFERROR(J20-J19+1,"")</f>
        <v/>
      </c>
      <c r="K21" s="300"/>
      <c r="L21" s="301"/>
      <c r="M21" s="361" t="str">
        <f t="shared" ref="M21" si="11">IFERROR(M20-M19+1,"")</f>
        <v/>
      </c>
      <c r="N21" s="300"/>
      <c r="O21" s="301"/>
      <c r="P21" s="361" t="str">
        <f t="shared" ref="P21" si="12">IFERROR(P20-P19+1,"")</f>
        <v/>
      </c>
      <c r="Q21" s="300"/>
      <c r="R21" s="301"/>
      <c r="S21" s="361" t="str">
        <f t="shared" ref="S21" si="13">IFERROR(S20-S19+1,"")</f>
        <v/>
      </c>
      <c r="T21" s="300"/>
      <c r="U21" s="301"/>
      <c r="V21" s="361" t="str">
        <f t="shared" ref="V21" si="14">IFERROR(V20-V19+1,"")</f>
        <v/>
      </c>
      <c r="W21" s="300"/>
      <c r="X21" s="301"/>
      <c r="Y21" s="361" t="str">
        <f t="shared" ref="Y21" si="15">IFERROR(Y20-Y19+1,"")</f>
        <v/>
      </c>
      <c r="Z21" s="300"/>
      <c r="AA21" s="301"/>
      <c r="AB21" s="361" t="str">
        <f t="shared" ref="AB21" si="16">IFERROR(AB20-AB19+1,"")</f>
        <v/>
      </c>
      <c r="AC21" s="300"/>
      <c r="AD21" s="301"/>
      <c r="AE21" s="361" t="str">
        <f t="shared" ref="AE21" si="17">IFERROR(AE20-AE19+1,"")</f>
        <v/>
      </c>
      <c r="AF21" s="300"/>
      <c r="AG21" s="301"/>
      <c r="AH21" s="361" t="str">
        <f t="shared" ref="AH21" si="18">IFERROR(AH20-AH19+1,"")</f>
        <v/>
      </c>
      <c r="AI21" s="300"/>
      <c r="AJ21" s="301"/>
      <c r="AK21" s="361" t="str">
        <f t="shared" ref="AK21" si="19">IFERROR(AK20-AK19+1,"")</f>
        <v/>
      </c>
      <c r="AL21" s="300"/>
      <c r="AM21" s="301"/>
      <c r="AN21" s="361" t="str">
        <f t="shared" ref="AN21" si="20">IFERROR(AN20-AN19+1,"")</f>
        <v/>
      </c>
      <c r="AO21" s="300"/>
      <c r="AP21" s="301"/>
      <c r="AQ21" s="361" t="str">
        <f t="shared" ref="AQ21" si="21">IFERROR(AQ20-AQ19+1,"")</f>
        <v/>
      </c>
      <c r="AR21" s="300"/>
      <c r="AS21" s="301"/>
      <c r="AT21" s="378"/>
      <c r="AU21" s="378"/>
      <c r="AV21" s="378"/>
      <c r="AZ21" s="40" t="s">
        <v>113</v>
      </c>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row>
    <row r="22" spans="1:87">
      <c r="A22" s="298" t="s">
        <v>105</v>
      </c>
      <c r="B22" s="299"/>
      <c r="C22" s="299"/>
      <c r="D22" s="299"/>
      <c r="E22" s="300"/>
      <c r="F22" s="301"/>
      <c r="G22" s="16"/>
      <c r="H22" s="17"/>
      <c r="I22" s="17"/>
      <c r="J22" s="302"/>
      <c r="K22" s="303"/>
      <c r="L22" s="304"/>
      <c r="M22" s="302"/>
      <c r="N22" s="303"/>
      <c r="O22" s="304"/>
      <c r="P22" s="302"/>
      <c r="Q22" s="303"/>
      <c r="R22" s="304"/>
      <c r="S22" s="302"/>
      <c r="T22" s="303"/>
      <c r="U22" s="304"/>
      <c r="V22" s="302"/>
      <c r="W22" s="303"/>
      <c r="X22" s="304"/>
      <c r="Y22" s="302"/>
      <c r="Z22" s="303"/>
      <c r="AA22" s="304"/>
      <c r="AB22" s="302"/>
      <c r="AC22" s="303"/>
      <c r="AD22" s="304"/>
      <c r="AE22" s="302"/>
      <c r="AF22" s="303"/>
      <c r="AG22" s="304"/>
      <c r="AH22" s="302"/>
      <c r="AI22" s="303"/>
      <c r="AJ22" s="304"/>
      <c r="AK22" s="302"/>
      <c r="AL22" s="303"/>
      <c r="AM22" s="304"/>
      <c r="AN22" s="302"/>
      <c r="AO22" s="303"/>
      <c r="AP22" s="304"/>
      <c r="AQ22" s="302"/>
      <c r="AR22" s="303"/>
      <c r="AS22" s="304"/>
      <c r="AT22" s="378"/>
      <c r="AU22" s="378"/>
      <c r="AV22" s="378"/>
      <c r="AZ22" s="298" t="s">
        <v>50</v>
      </c>
      <c r="BA22" s="299"/>
      <c r="BB22" s="379"/>
      <c r="BC22" s="298" t="s">
        <v>52</v>
      </c>
      <c r="BD22" s="299"/>
      <c r="BE22" s="379"/>
      <c r="BF22" s="298" t="s">
        <v>53</v>
      </c>
      <c r="BG22" s="299"/>
      <c r="BH22" s="379"/>
      <c r="BI22" s="298" t="s">
        <v>54</v>
      </c>
      <c r="BJ22" s="299"/>
      <c r="BK22" s="379"/>
      <c r="BL22" s="298" t="s">
        <v>55</v>
      </c>
      <c r="BM22" s="299"/>
      <c r="BN22" s="379"/>
      <c r="BO22" s="298" t="s">
        <v>56</v>
      </c>
      <c r="BP22" s="299"/>
      <c r="BQ22" s="379"/>
      <c r="BR22" s="352" t="s">
        <v>118</v>
      </c>
      <c r="BS22" s="352"/>
      <c r="BT22" s="352"/>
      <c r="BU22" s="352" t="s">
        <v>119</v>
      </c>
      <c r="BV22" s="352"/>
      <c r="BW22" s="352"/>
      <c r="BX22" s="352" t="s">
        <v>120</v>
      </c>
      <c r="BY22" s="352"/>
      <c r="BZ22" s="352"/>
      <c r="CA22" s="352" t="s">
        <v>121</v>
      </c>
      <c r="CB22" s="352"/>
      <c r="CC22" s="352"/>
      <c r="CD22" s="352" t="s">
        <v>122</v>
      </c>
      <c r="CE22" s="352"/>
      <c r="CF22" s="352"/>
      <c r="CG22" s="352" t="s">
        <v>123</v>
      </c>
      <c r="CH22" s="352"/>
      <c r="CI22" s="352"/>
    </row>
    <row r="23" spans="1:87" s="40" customFormat="1">
      <c r="A23" s="298" t="s">
        <v>18</v>
      </c>
      <c r="B23" s="299"/>
      <c r="C23" s="299"/>
      <c r="D23" s="299"/>
      <c r="E23" s="300"/>
      <c r="F23" s="301"/>
      <c r="J23" s="302"/>
      <c r="K23" s="303"/>
      <c r="L23" s="304"/>
      <c r="M23" s="302"/>
      <c r="N23" s="303"/>
      <c r="O23" s="304"/>
      <c r="P23" s="302"/>
      <c r="Q23" s="303"/>
      <c r="R23" s="304"/>
      <c r="S23" s="302"/>
      <c r="T23" s="303"/>
      <c r="U23" s="304"/>
      <c r="V23" s="302"/>
      <c r="W23" s="303"/>
      <c r="X23" s="304"/>
      <c r="Y23" s="302"/>
      <c r="Z23" s="303"/>
      <c r="AA23" s="304"/>
      <c r="AB23" s="302"/>
      <c r="AC23" s="303"/>
      <c r="AD23" s="304"/>
      <c r="AE23" s="302"/>
      <c r="AF23" s="303"/>
      <c r="AG23" s="304"/>
      <c r="AH23" s="302"/>
      <c r="AI23" s="303"/>
      <c r="AJ23" s="304"/>
      <c r="AK23" s="302"/>
      <c r="AL23" s="303"/>
      <c r="AM23" s="304"/>
      <c r="AN23" s="302"/>
      <c r="AO23" s="303"/>
      <c r="AP23" s="304"/>
      <c r="AQ23" s="302"/>
      <c r="AR23" s="303"/>
      <c r="AS23" s="304"/>
      <c r="AT23" s="378"/>
      <c r="AU23" s="378"/>
      <c r="AV23" s="378"/>
      <c r="AZ23" s="405" t="e">
        <f>ROUND(J27*(J24/J21),2)</f>
        <v>#VALUE!</v>
      </c>
      <c r="BA23" s="406"/>
      <c r="BB23" s="407"/>
      <c r="BC23" s="405" t="e">
        <f>ROUND(M27*(M24/M21),2)</f>
        <v>#VALUE!</v>
      </c>
      <c r="BD23" s="406"/>
      <c r="BE23" s="407"/>
      <c r="BF23" s="405" t="e">
        <f>ROUND(P27*(P24/P21),2)</f>
        <v>#VALUE!</v>
      </c>
      <c r="BG23" s="406"/>
      <c r="BH23" s="407"/>
      <c r="BI23" s="405" t="e">
        <f>ROUND(S27*(S24/S21),2)</f>
        <v>#VALUE!</v>
      </c>
      <c r="BJ23" s="406"/>
      <c r="BK23" s="407"/>
      <c r="BL23" s="405" t="e">
        <f>ROUND(V27*(V24/V21),2)</f>
        <v>#VALUE!</v>
      </c>
      <c r="BM23" s="406"/>
      <c r="BN23" s="407"/>
      <c r="BO23" s="405" t="e">
        <f>ROUND(Y27*(Y24/Y21),2)</f>
        <v>#VALUE!</v>
      </c>
      <c r="BP23" s="406"/>
      <c r="BQ23" s="407"/>
      <c r="BR23" s="405" t="e">
        <f>ROUND(AB27*(AB24/AB21),2)</f>
        <v>#VALUE!</v>
      </c>
      <c r="BS23" s="406"/>
      <c r="BT23" s="407"/>
      <c r="BU23" s="405" t="e">
        <f>ROUND(AE27*(AE24/AE21),2)</f>
        <v>#VALUE!</v>
      </c>
      <c r="BV23" s="406"/>
      <c r="BW23" s="407"/>
      <c r="BX23" s="405" t="e">
        <f>ROUND(AH27*(AH24/AH21),2)</f>
        <v>#VALUE!</v>
      </c>
      <c r="BY23" s="406"/>
      <c r="BZ23" s="407"/>
      <c r="CA23" s="405" t="e">
        <f>ROUND(AK27*(AK24/AK21),2)</f>
        <v>#VALUE!</v>
      </c>
      <c r="CB23" s="406"/>
      <c r="CC23" s="407"/>
      <c r="CD23" s="405" t="e">
        <f>ROUND(AN27*(AN24/AN21),2)</f>
        <v>#VALUE!</v>
      </c>
      <c r="CE23" s="406"/>
      <c r="CF23" s="407"/>
      <c r="CG23" s="405" t="e">
        <f>ROUND(AQ27*(AQ24/AQ21),2)</f>
        <v>#VALUE!</v>
      </c>
      <c r="CH23" s="406"/>
      <c r="CI23" s="407"/>
    </row>
    <row r="24" spans="1:87">
      <c r="A24" s="298" t="s">
        <v>109</v>
      </c>
      <c r="B24" s="299"/>
      <c r="C24" s="299"/>
      <c r="D24" s="299"/>
      <c r="E24" s="300"/>
      <c r="F24" s="301"/>
      <c r="G24" s="352" t="s">
        <v>44</v>
      </c>
      <c r="H24" s="360"/>
      <c r="I24" s="360"/>
      <c r="J24" s="361">
        <f>IF(J17="復活",J20-J23+1,IF(J17="休止",J22-J19,IF(J17="休止と復活",J20-J23+1+J22-J19,0)))</f>
        <v>0</v>
      </c>
      <c r="K24" s="300"/>
      <c r="L24" s="301"/>
      <c r="M24" s="361">
        <f>IF(M17="復活",M20-M23+1,IF(M17="休止",M22-M19,IF(M17="休止と復活",M20-M23+1+M22-M19,0)))</f>
        <v>0</v>
      </c>
      <c r="N24" s="300"/>
      <c r="O24" s="301"/>
      <c r="P24" s="361">
        <f t="shared" ref="P24" si="22">IF(P17="復活",P20-P23+1,IF(P17="休止",P22-P19,IF(P17="休止と復活",P20-P23+1+P22-P19,0)))</f>
        <v>0</v>
      </c>
      <c r="Q24" s="300"/>
      <c r="R24" s="301"/>
      <c r="S24" s="361">
        <f t="shared" ref="S24" si="23">IF(S17="復活",S20-S23+1,IF(S17="休止",S22-S19,IF(S17="休止と復活",S20-S23+1+S22-S19,0)))</f>
        <v>0</v>
      </c>
      <c r="T24" s="300"/>
      <c r="U24" s="301"/>
      <c r="V24" s="361">
        <f t="shared" ref="V24" si="24">IF(V17="復活",V20-V23+1,IF(V17="休止",V22-V19,IF(V17="休止と復活",V20-V23+1+V22-V19,0)))</f>
        <v>0</v>
      </c>
      <c r="W24" s="300"/>
      <c r="X24" s="301"/>
      <c r="Y24" s="361">
        <f t="shared" ref="Y24" si="25">IF(Y17="復活",Y20-Y23+1,IF(Y17="休止",Y22-Y19,IF(Y17="休止と復活",Y20-Y23+1+Y22-Y19,0)))</f>
        <v>0</v>
      </c>
      <c r="Z24" s="300"/>
      <c r="AA24" s="301"/>
      <c r="AB24" s="361">
        <f t="shared" ref="AB24" si="26">IF(AB17="復活",AB20-AB23+1,IF(AB17="休止",AB22-AB19,IF(AB17="休止と復活",AB20-AB23+1+AB22-AB19,0)))</f>
        <v>0</v>
      </c>
      <c r="AC24" s="300"/>
      <c r="AD24" s="301"/>
      <c r="AE24" s="361">
        <f t="shared" ref="AE24" si="27">IF(AE17="復活",AE20-AE23+1,IF(AE17="休止",AE22-AE19,IF(AE17="休止と復活",AE20-AE23+1+AE22-AE19,0)))</f>
        <v>0</v>
      </c>
      <c r="AF24" s="300"/>
      <c r="AG24" s="301"/>
      <c r="AH24" s="361">
        <f t="shared" ref="AH24" si="28">IF(AH17="復活",AH20-AH23+1,IF(AH17="休止",AH22-AH19,IF(AH17="休止と復活",AH20-AH23+1+AH22-AH19,0)))</f>
        <v>0</v>
      </c>
      <c r="AI24" s="300"/>
      <c r="AJ24" s="301"/>
      <c r="AK24" s="361">
        <f t="shared" ref="AK24" si="29">IF(AK17="復活",AK20-AK23+1,IF(AK17="休止",AK22-AK19,IF(AK17="休止と復活",AK20-AK23+1+AK22-AK19,0)))</f>
        <v>0</v>
      </c>
      <c r="AL24" s="300"/>
      <c r="AM24" s="301"/>
      <c r="AN24" s="361">
        <f t="shared" ref="AN24" si="30">IF(AN17="復活",AN20-AN23+1,IF(AN17="休止",AN22-AN19,IF(AN17="休止と復活",AN20-AN23+1+AN22-AN19,0)))</f>
        <v>0</v>
      </c>
      <c r="AO24" s="300"/>
      <c r="AP24" s="301"/>
      <c r="AQ24" s="361">
        <f t="shared" ref="AQ24" si="31">IF(AQ17="復活",AQ20-AQ23+1,IF(AQ17="休止",AQ22-AQ19,IF(AQ17="休止と復活",AQ20-AQ23+1+AQ22-AQ19,0)))</f>
        <v>0</v>
      </c>
      <c r="AR24" s="300"/>
      <c r="AS24" s="301"/>
      <c r="AT24" s="378"/>
      <c r="AU24" s="378"/>
      <c r="AV24" s="378"/>
    </row>
    <row r="25" spans="1:87">
      <c r="A25" s="352" t="s">
        <v>20</v>
      </c>
      <c r="B25" s="352"/>
      <c r="C25" s="352"/>
      <c r="D25" s="352"/>
      <c r="E25" s="360"/>
      <c r="F25" s="360"/>
      <c r="G25" s="352" t="s">
        <v>58</v>
      </c>
      <c r="H25" s="360"/>
      <c r="I25" s="360"/>
      <c r="J25" s="354" t="str">
        <f>IFERROR(ROUND(J24/J21,3),"")</f>
        <v/>
      </c>
      <c r="K25" s="355"/>
      <c r="L25" s="355"/>
      <c r="M25" s="354" t="str">
        <f t="shared" ref="M25" si="32">IFERROR(ROUND(M24/M21,3),"")</f>
        <v/>
      </c>
      <c r="N25" s="355"/>
      <c r="O25" s="355"/>
      <c r="P25" s="354" t="str">
        <f t="shared" ref="P25" si="33">IFERROR(ROUND(P24/P21,3),"")</f>
        <v/>
      </c>
      <c r="Q25" s="355"/>
      <c r="R25" s="355"/>
      <c r="S25" s="354" t="str">
        <f t="shared" ref="S25" si="34">IFERROR(ROUND(S24/S21,3),"")</f>
        <v/>
      </c>
      <c r="T25" s="355"/>
      <c r="U25" s="355"/>
      <c r="V25" s="354" t="str">
        <f t="shared" ref="V25" si="35">IFERROR(ROUND(V24/V21,3),"")</f>
        <v/>
      </c>
      <c r="W25" s="355"/>
      <c r="X25" s="355"/>
      <c r="Y25" s="354" t="str">
        <f t="shared" ref="Y25" si="36">IFERROR(ROUND(Y24/Y21,3),"")</f>
        <v/>
      </c>
      <c r="Z25" s="355"/>
      <c r="AA25" s="355"/>
      <c r="AB25" s="354" t="str">
        <f t="shared" ref="AB25" si="37">IFERROR(ROUND(AB24/AB21,3),"")</f>
        <v/>
      </c>
      <c r="AC25" s="355"/>
      <c r="AD25" s="355"/>
      <c r="AE25" s="354" t="str">
        <f t="shared" ref="AE25" si="38">IFERROR(ROUND(AE24/AE21,3),"")</f>
        <v/>
      </c>
      <c r="AF25" s="355"/>
      <c r="AG25" s="355"/>
      <c r="AH25" s="354" t="str">
        <f t="shared" ref="AH25" si="39">IFERROR(ROUND(AH24/AH21,3),"")</f>
        <v/>
      </c>
      <c r="AI25" s="355"/>
      <c r="AJ25" s="355"/>
      <c r="AK25" s="354" t="str">
        <f t="shared" ref="AK25" si="40">IFERROR(ROUND(AK24/AK21,3),"")</f>
        <v/>
      </c>
      <c r="AL25" s="355"/>
      <c r="AM25" s="355"/>
      <c r="AN25" s="354" t="str">
        <f t="shared" ref="AN25" si="41">IFERROR(ROUND(AN24/AN21,3),"")</f>
        <v/>
      </c>
      <c r="AO25" s="355"/>
      <c r="AP25" s="355"/>
      <c r="AQ25" s="354" t="str">
        <f t="shared" ref="AQ25" si="42">IFERROR(ROUND(AQ24/AQ21,3),"")</f>
        <v/>
      </c>
      <c r="AR25" s="355"/>
      <c r="AS25" s="355"/>
      <c r="AT25" s="378"/>
      <c r="AU25" s="378"/>
      <c r="AV25" s="378"/>
    </row>
    <row r="26" spans="1:87" ht="19.5" thickBot="1">
      <c r="A26" s="16"/>
      <c r="B26" s="16"/>
      <c r="C26" s="16"/>
      <c r="D26" s="16"/>
      <c r="E26" s="17"/>
      <c r="F26" s="17"/>
      <c r="G26" s="16"/>
      <c r="H26" s="17"/>
      <c r="I26" s="17"/>
      <c r="J26" s="18"/>
      <c r="K26" s="19"/>
      <c r="L26" s="19"/>
      <c r="M26" s="18"/>
      <c r="N26" s="19"/>
      <c r="O26" s="19"/>
      <c r="P26" s="18"/>
      <c r="Q26" s="19"/>
      <c r="R26" s="19"/>
      <c r="S26" s="18"/>
      <c r="T26" s="19"/>
      <c r="U26" s="19"/>
      <c r="V26" s="18"/>
      <c r="W26" s="19"/>
      <c r="X26" s="19"/>
      <c r="Y26" s="19"/>
      <c r="Z26" s="19"/>
      <c r="AA26" s="19"/>
      <c r="AB26" s="19"/>
      <c r="AC26" s="19"/>
      <c r="AD26" s="19"/>
      <c r="AE26" s="19"/>
      <c r="AF26" s="19"/>
      <c r="AG26" s="19"/>
      <c r="AH26" s="19"/>
      <c r="AI26" s="19"/>
      <c r="AJ26" s="19"/>
      <c r="AK26" s="19"/>
      <c r="AL26" s="19"/>
      <c r="AM26" s="19"/>
      <c r="AN26" s="19"/>
      <c r="AO26" s="19"/>
      <c r="AP26" s="19"/>
      <c r="AQ26" s="18"/>
      <c r="AR26" s="19"/>
      <c r="AS26" s="19"/>
      <c r="AT26" s="10"/>
      <c r="AU26" s="10"/>
      <c r="AV26" s="10"/>
    </row>
    <row r="27" spans="1:87">
      <c r="A27" s="443" t="s">
        <v>78</v>
      </c>
      <c r="B27" s="439"/>
      <c r="C27" s="439"/>
      <c r="D27" s="439"/>
      <c r="E27" s="285"/>
      <c r="F27" s="285"/>
      <c r="G27" s="439" t="s">
        <v>45</v>
      </c>
      <c r="H27" s="285"/>
      <c r="I27" s="285"/>
      <c r="J27" s="284" t="str">
        <f>IF(J16="","",IF(J33+J38&lt;=1844.7,1844.7,0))</f>
        <v/>
      </c>
      <c r="K27" s="285"/>
      <c r="L27" s="285"/>
      <c r="M27" s="284" t="str">
        <f>IF(M16="","",IF(M33+M38&lt;=1844.7,1844.7,0))</f>
        <v/>
      </c>
      <c r="N27" s="285"/>
      <c r="O27" s="285"/>
      <c r="P27" s="284" t="str">
        <f>IF(P16="","",IF(P33+P38&lt;=1844.7,1844.7,0))</f>
        <v/>
      </c>
      <c r="Q27" s="285"/>
      <c r="R27" s="285"/>
      <c r="S27" s="284" t="str">
        <f>IF(S16="","",IF(S33+S38&lt;=1844.7,1844.7,0))</f>
        <v/>
      </c>
      <c r="T27" s="285"/>
      <c r="U27" s="285"/>
      <c r="V27" s="284" t="str">
        <f>IF(V16="","",IF(V33+V38&lt;=1844.7,1844.7,0))</f>
        <v/>
      </c>
      <c r="W27" s="285"/>
      <c r="X27" s="285"/>
      <c r="Y27" s="284" t="str">
        <f>IF(Y16="","",IF(Y33+Y38&lt;=1844.7,1844.7,0))</f>
        <v/>
      </c>
      <c r="Z27" s="285"/>
      <c r="AA27" s="285"/>
      <c r="AB27" s="284" t="str">
        <f>IF(AB16="","",IF(AB33+AB38&lt;=1844.7,1844.7,0))</f>
        <v/>
      </c>
      <c r="AC27" s="285"/>
      <c r="AD27" s="285"/>
      <c r="AE27" s="284" t="str">
        <f>IF(AE16="","",IF(AE33+AE38&lt;=1844.7,1844.7,0))</f>
        <v/>
      </c>
      <c r="AF27" s="285"/>
      <c r="AG27" s="285"/>
      <c r="AH27" s="284" t="str">
        <f>IF(AH16="","",IF(AH33+AH38&lt;=1844.7,1844.7,0))</f>
        <v/>
      </c>
      <c r="AI27" s="285"/>
      <c r="AJ27" s="285"/>
      <c r="AK27" s="284" t="str">
        <f>IF(AK16="","",IF(AK33+AK38&lt;=1844.7,1844.7,0))</f>
        <v/>
      </c>
      <c r="AL27" s="285"/>
      <c r="AM27" s="285"/>
      <c r="AN27" s="284" t="str">
        <f>IF(AN16="","",IF(AN33+AN38&lt;=1844.7,1844.7,0))</f>
        <v/>
      </c>
      <c r="AO27" s="285"/>
      <c r="AP27" s="285"/>
      <c r="AQ27" s="284" t="str">
        <f>IF(AQ16="","",IF(AQ33+AQ38&lt;=1844.7,1844.7,0))</f>
        <v/>
      </c>
      <c r="AR27" s="285"/>
      <c r="AS27" s="285"/>
      <c r="AT27" s="284">
        <f>SUM(J27:AS27)</f>
        <v>0</v>
      </c>
      <c r="AU27" s="285"/>
      <c r="AV27" s="286"/>
    </row>
    <row r="28" spans="1:87">
      <c r="A28" s="430" t="s">
        <v>79</v>
      </c>
      <c r="B28" s="356"/>
      <c r="C28" s="356"/>
      <c r="D28" s="356"/>
      <c r="E28" s="282"/>
      <c r="F28" s="282"/>
      <c r="G28" s="356" t="s">
        <v>32</v>
      </c>
      <c r="H28" s="282"/>
      <c r="I28" s="282"/>
      <c r="J28" s="281" t="str">
        <f>IF(J16="","",IF(J35+J40&lt;=1650,1650,0))</f>
        <v/>
      </c>
      <c r="K28" s="282"/>
      <c r="L28" s="282"/>
      <c r="M28" s="281" t="str">
        <f>IF(M16="","",IF(M35+M40&lt;=1650,1650,0))</f>
        <v/>
      </c>
      <c r="N28" s="282"/>
      <c r="O28" s="282"/>
      <c r="P28" s="281" t="str">
        <f>IF(P16="","",IF(P35+P40&lt;=1650,1650,0))</f>
        <v/>
      </c>
      <c r="Q28" s="282"/>
      <c r="R28" s="282"/>
      <c r="S28" s="281" t="str">
        <f>IF(S16="","",IF(S35+S40&lt;=1650,1650,0))</f>
        <v/>
      </c>
      <c r="T28" s="282"/>
      <c r="U28" s="282"/>
      <c r="V28" s="281" t="str">
        <f>IF(V16="","",IF(V35+V40&lt;=1650,1650,0))</f>
        <v/>
      </c>
      <c r="W28" s="282"/>
      <c r="X28" s="282"/>
      <c r="Y28" s="281" t="str">
        <f>IF(Y16="","",IF(Y35+Y40&lt;=1650,1650,0))</f>
        <v/>
      </c>
      <c r="Z28" s="282"/>
      <c r="AA28" s="282"/>
      <c r="AB28" s="281" t="str">
        <f>IF(AB16="","",IF(AB35+AB40&lt;=1650,1650,0))</f>
        <v/>
      </c>
      <c r="AC28" s="282"/>
      <c r="AD28" s="282"/>
      <c r="AE28" s="281" t="str">
        <f>IF(AE16="","",IF(AE35+AE40&lt;=1650,1650,0))</f>
        <v/>
      </c>
      <c r="AF28" s="282"/>
      <c r="AG28" s="282"/>
      <c r="AH28" s="281" t="str">
        <f>IF(AH16="","",IF(AH35+AH40&lt;=1650,1650,0))</f>
        <v/>
      </c>
      <c r="AI28" s="282"/>
      <c r="AJ28" s="282"/>
      <c r="AK28" s="281" t="str">
        <f>IF(AK16="","",IF(AK35+AK40&lt;=1650,1650,0))</f>
        <v/>
      </c>
      <c r="AL28" s="282"/>
      <c r="AM28" s="282"/>
      <c r="AN28" s="281" t="str">
        <f>IF(AN16="","",IF(AN35+AN40&lt;=1650,1650,0))</f>
        <v/>
      </c>
      <c r="AO28" s="282"/>
      <c r="AP28" s="282"/>
      <c r="AQ28" s="281" t="str">
        <f>IF(AQ16="","",IF(AQ35+AQ40&lt;=1650,1650,0))</f>
        <v/>
      </c>
      <c r="AR28" s="282"/>
      <c r="AS28" s="282"/>
      <c r="AT28" s="281">
        <f>SUM(J28:AS28)</f>
        <v>0</v>
      </c>
      <c r="AU28" s="282"/>
      <c r="AV28" s="283"/>
    </row>
    <row r="29" spans="1:87">
      <c r="A29" s="430" t="s">
        <v>72</v>
      </c>
      <c r="B29" s="356"/>
      <c r="C29" s="356"/>
      <c r="D29" s="356"/>
      <c r="E29" s="282"/>
      <c r="F29" s="282"/>
      <c r="G29" s="356" t="s">
        <v>59</v>
      </c>
      <c r="H29" s="282"/>
      <c r="I29" s="282"/>
      <c r="J29" s="281" t="str">
        <f>IFERROR(J27-J28,"")</f>
        <v/>
      </c>
      <c r="K29" s="282"/>
      <c r="L29" s="282"/>
      <c r="M29" s="281" t="str">
        <f t="shared" ref="M29" si="43">IFERROR(M27-M28,"")</f>
        <v/>
      </c>
      <c r="N29" s="282"/>
      <c r="O29" s="282"/>
      <c r="P29" s="281" t="str">
        <f>IFERROR(P27-P28,"")</f>
        <v/>
      </c>
      <c r="Q29" s="282"/>
      <c r="R29" s="282"/>
      <c r="S29" s="281" t="str">
        <f t="shared" ref="S29" si="44">IFERROR(S27-S28,"")</f>
        <v/>
      </c>
      <c r="T29" s="282"/>
      <c r="U29" s="282"/>
      <c r="V29" s="281" t="str">
        <f t="shared" ref="V29" si="45">IFERROR(V27-V28,"")</f>
        <v/>
      </c>
      <c r="W29" s="282"/>
      <c r="X29" s="282"/>
      <c r="Y29" s="281" t="str">
        <f t="shared" ref="Y29" si="46">IFERROR(Y27-Y28,"")</f>
        <v/>
      </c>
      <c r="Z29" s="282"/>
      <c r="AA29" s="282"/>
      <c r="AB29" s="281" t="str">
        <f t="shared" ref="AB29" si="47">IFERROR(AB27-AB28,"")</f>
        <v/>
      </c>
      <c r="AC29" s="282"/>
      <c r="AD29" s="282"/>
      <c r="AE29" s="281" t="str">
        <f t="shared" ref="AE29" si="48">IFERROR(AE27-AE28,"")</f>
        <v/>
      </c>
      <c r="AF29" s="282"/>
      <c r="AG29" s="282"/>
      <c r="AH29" s="281" t="str">
        <f t="shared" ref="AH29" si="49">IFERROR(AH27-AH28,"")</f>
        <v/>
      </c>
      <c r="AI29" s="282"/>
      <c r="AJ29" s="282"/>
      <c r="AK29" s="281" t="str">
        <f t="shared" ref="AK29" si="50">IFERROR(AK27-AK28,"")</f>
        <v/>
      </c>
      <c r="AL29" s="282"/>
      <c r="AM29" s="282"/>
      <c r="AN29" s="281" t="str">
        <f t="shared" ref="AN29" si="51">IFERROR(AN27-AN28,"")</f>
        <v/>
      </c>
      <c r="AO29" s="282"/>
      <c r="AP29" s="282"/>
      <c r="AQ29" s="281" t="str">
        <f>IFERROR(AQ27-AQ28,"")</f>
        <v/>
      </c>
      <c r="AR29" s="282"/>
      <c r="AS29" s="282"/>
      <c r="AT29" s="281">
        <f>SUM(J29:AS29)</f>
        <v>0</v>
      </c>
      <c r="AU29" s="282"/>
      <c r="AV29" s="283"/>
    </row>
    <row r="30" spans="1:87">
      <c r="A30" s="430" t="s">
        <v>73</v>
      </c>
      <c r="B30" s="356"/>
      <c r="C30" s="356"/>
      <c r="D30" s="356"/>
      <c r="E30" s="282"/>
      <c r="F30" s="282"/>
      <c r="G30" s="356" t="s">
        <v>30</v>
      </c>
      <c r="H30" s="282"/>
      <c r="I30" s="282"/>
      <c r="J30" s="281">
        <f>IF(J17="",1,J25)</f>
        <v>1</v>
      </c>
      <c r="K30" s="282"/>
      <c r="L30" s="282"/>
      <c r="M30" s="281">
        <f>IF(M17="",1,M25)</f>
        <v>1</v>
      </c>
      <c r="N30" s="282"/>
      <c r="O30" s="282"/>
      <c r="P30" s="281">
        <f>IF(P17="",1,P25)</f>
        <v>1</v>
      </c>
      <c r="Q30" s="282"/>
      <c r="R30" s="282"/>
      <c r="S30" s="281">
        <f>IF(S17="",1,S25)</f>
        <v>1</v>
      </c>
      <c r="T30" s="282"/>
      <c r="U30" s="282"/>
      <c r="V30" s="281">
        <f>IF(V17="",1,V25)</f>
        <v>1</v>
      </c>
      <c r="W30" s="282"/>
      <c r="X30" s="282"/>
      <c r="Y30" s="281">
        <f>IF(Y17="",1,Y25)</f>
        <v>1</v>
      </c>
      <c r="Z30" s="282"/>
      <c r="AA30" s="282"/>
      <c r="AB30" s="281">
        <f>IF(AB17="",1,AB25)</f>
        <v>1</v>
      </c>
      <c r="AC30" s="282"/>
      <c r="AD30" s="282"/>
      <c r="AE30" s="281">
        <f>IF(AE17="",1,AE25)</f>
        <v>1</v>
      </c>
      <c r="AF30" s="282"/>
      <c r="AG30" s="282"/>
      <c r="AH30" s="281">
        <f>IF(AH17="",1,AH25)</f>
        <v>1</v>
      </c>
      <c r="AI30" s="282"/>
      <c r="AJ30" s="282"/>
      <c r="AK30" s="281">
        <f>IF(AK17="",1,AK25)</f>
        <v>1</v>
      </c>
      <c r="AL30" s="282"/>
      <c r="AM30" s="282"/>
      <c r="AN30" s="281">
        <f>IF(AN17="",1,AN25)</f>
        <v>1</v>
      </c>
      <c r="AO30" s="282"/>
      <c r="AP30" s="282"/>
      <c r="AQ30" s="281">
        <f>IF(AQ17="",1,AQ25)</f>
        <v>1</v>
      </c>
      <c r="AR30" s="282"/>
      <c r="AS30" s="282"/>
      <c r="AT30" s="442"/>
      <c r="AU30" s="282"/>
      <c r="AV30" s="283"/>
    </row>
    <row r="31" spans="1:87" ht="19.5" thickBot="1">
      <c r="A31" s="428" t="s">
        <v>72</v>
      </c>
      <c r="B31" s="429"/>
      <c r="C31" s="429"/>
      <c r="D31" s="429"/>
      <c r="E31" s="290"/>
      <c r="F31" s="290"/>
      <c r="G31" s="429" t="s">
        <v>60</v>
      </c>
      <c r="H31" s="290"/>
      <c r="I31" s="290"/>
      <c r="J31" s="289" t="str">
        <f>IFERROR(ROUND(J29*J30,2),"")</f>
        <v/>
      </c>
      <c r="K31" s="290"/>
      <c r="L31" s="290"/>
      <c r="M31" s="289" t="str">
        <f t="shared" ref="M31" si="52">IFERROR(ROUND(M29*M30,2),"")</f>
        <v/>
      </c>
      <c r="N31" s="290"/>
      <c r="O31" s="290"/>
      <c r="P31" s="289" t="str">
        <f t="shared" ref="P31" si="53">IFERROR(ROUND(P29*P30,2),"")</f>
        <v/>
      </c>
      <c r="Q31" s="290"/>
      <c r="R31" s="290"/>
      <c r="S31" s="289" t="str">
        <f t="shared" ref="S31" si="54">IFERROR(ROUND(S29*S30,2),"")</f>
        <v/>
      </c>
      <c r="T31" s="290"/>
      <c r="U31" s="290"/>
      <c r="V31" s="289" t="str">
        <f t="shared" ref="V31" si="55">IFERROR(ROUND(V29*V30,2),"")</f>
        <v/>
      </c>
      <c r="W31" s="290"/>
      <c r="X31" s="290"/>
      <c r="Y31" s="289" t="str">
        <f t="shared" ref="Y31" si="56">IFERROR(ROUND(Y29*Y30,2),"")</f>
        <v/>
      </c>
      <c r="Z31" s="290"/>
      <c r="AA31" s="290"/>
      <c r="AB31" s="289" t="str">
        <f t="shared" ref="AB31" si="57">IFERROR(ROUND(AB29*AB30,2),"")</f>
        <v/>
      </c>
      <c r="AC31" s="290"/>
      <c r="AD31" s="290"/>
      <c r="AE31" s="289" t="str">
        <f t="shared" ref="AE31" si="58">IFERROR(ROUND(AE29*AE30,2),"")</f>
        <v/>
      </c>
      <c r="AF31" s="290"/>
      <c r="AG31" s="290"/>
      <c r="AH31" s="289" t="str">
        <f t="shared" ref="AH31" si="59">IFERROR(ROUND(AH29*AH30,2),"")</f>
        <v/>
      </c>
      <c r="AI31" s="290"/>
      <c r="AJ31" s="290"/>
      <c r="AK31" s="289" t="str">
        <f t="shared" ref="AK31" si="60">IFERROR(ROUND(AK29*AK30,2),"")</f>
        <v/>
      </c>
      <c r="AL31" s="290"/>
      <c r="AM31" s="290"/>
      <c r="AN31" s="289" t="str">
        <f t="shared" ref="AN31" si="61">IFERROR(ROUND(AN29*AN30,2),"")</f>
        <v/>
      </c>
      <c r="AO31" s="290"/>
      <c r="AP31" s="290"/>
      <c r="AQ31" s="289" t="str">
        <f>IFERROR(ROUND(AQ29*AQ30,2),"")</f>
        <v/>
      </c>
      <c r="AR31" s="290"/>
      <c r="AS31" s="290"/>
      <c r="AT31" s="289">
        <f>SUM(J31:AS31)</f>
        <v>0</v>
      </c>
      <c r="AU31" s="290"/>
      <c r="AV31" s="353"/>
    </row>
    <row r="32" spans="1:87">
      <c r="A32" s="438" t="s">
        <v>43</v>
      </c>
      <c r="B32" s="439"/>
      <c r="C32" s="439"/>
      <c r="D32" s="439"/>
      <c r="E32" s="285"/>
      <c r="F32" s="285"/>
      <c r="G32" s="440" t="s">
        <v>36</v>
      </c>
      <c r="H32" s="441"/>
      <c r="I32" s="441"/>
      <c r="J32" s="284">
        <v>39.92</v>
      </c>
      <c r="K32" s="285"/>
      <c r="L32" s="285"/>
      <c r="M32" s="284">
        <f>J32</f>
        <v>39.92</v>
      </c>
      <c r="N32" s="285"/>
      <c r="O32" s="285"/>
      <c r="P32" s="284">
        <v>38.17</v>
      </c>
      <c r="Q32" s="285"/>
      <c r="R32" s="285"/>
      <c r="S32" s="284">
        <f t="shared" ref="S32" si="62">P32</f>
        <v>38.17</v>
      </c>
      <c r="T32" s="285"/>
      <c r="U32" s="285"/>
      <c r="V32" s="284">
        <f>S32</f>
        <v>38.17</v>
      </c>
      <c r="W32" s="285"/>
      <c r="X32" s="285"/>
      <c r="Y32" s="284">
        <f>V32</f>
        <v>38.17</v>
      </c>
      <c r="Z32" s="285"/>
      <c r="AA32" s="285"/>
      <c r="AB32" s="284">
        <f>Y32</f>
        <v>38.17</v>
      </c>
      <c r="AC32" s="285"/>
      <c r="AD32" s="285"/>
      <c r="AE32" s="284">
        <f>AB32</f>
        <v>38.17</v>
      </c>
      <c r="AF32" s="285"/>
      <c r="AG32" s="285"/>
      <c r="AH32" s="284">
        <f>AE32</f>
        <v>38.17</v>
      </c>
      <c r="AI32" s="285"/>
      <c r="AJ32" s="285"/>
      <c r="AK32" s="284">
        <f>AH32</f>
        <v>38.17</v>
      </c>
      <c r="AL32" s="285"/>
      <c r="AM32" s="285"/>
      <c r="AN32" s="284">
        <f>AK32</f>
        <v>38.17</v>
      </c>
      <c r="AO32" s="285"/>
      <c r="AP32" s="285"/>
      <c r="AQ32" s="284">
        <f t="shared" ref="AQ32" si="63">V32</f>
        <v>38.17</v>
      </c>
      <c r="AR32" s="285"/>
      <c r="AS32" s="285"/>
      <c r="AT32" s="284"/>
      <c r="AU32" s="285"/>
      <c r="AV32" s="286"/>
    </row>
    <row r="33" spans="1:48">
      <c r="A33" s="430" t="s">
        <v>31</v>
      </c>
      <c r="B33" s="356"/>
      <c r="C33" s="356"/>
      <c r="D33" s="356"/>
      <c r="E33" s="282"/>
      <c r="F33" s="282"/>
      <c r="G33" s="356" t="s">
        <v>46</v>
      </c>
      <c r="H33" s="282"/>
      <c r="I33" s="282"/>
      <c r="J33" s="281">
        <f>J16*J32</f>
        <v>0</v>
      </c>
      <c r="K33" s="282"/>
      <c r="L33" s="282"/>
      <c r="M33" s="281">
        <f>M16*M32</f>
        <v>0</v>
      </c>
      <c r="N33" s="282"/>
      <c r="O33" s="282"/>
      <c r="P33" s="281">
        <f>P16*P32</f>
        <v>0</v>
      </c>
      <c r="Q33" s="282"/>
      <c r="R33" s="282"/>
      <c r="S33" s="281">
        <f>S16*S32</f>
        <v>0</v>
      </c>
      <c r="T33" s="282"/>
      <c r="U33" s="282"/>
      <c r="V33" s="281">
        <f>V16*V32</f>
        <v>0</v>
      </c>
      <c r="W33" s="282"/>
      <c r="X33" s="282"/>
      <c r="Y33" s="281">
        <f>Y16*Y32</f>
        <v>0</v>
      </c>
      <c r="Z33" s="282"/>
      <c r="AA33" s="282"/>
      <c r="AB33" s="281">
        <f>AB16*AB32</f>
        <v>0</v>
      </c>
      <c r="AC33" s="282"/>
      <c r="AD33" s="282"/>
      <c r="AE33" s="281">
        <f>AE16*AE32</f>
        <v>0</v>
      </c>
      <c r="AF33" s="282"/>
      <c r="AG33" s="282"/>
      <c r="AH33" s="281">
        <f>AH16*AH32</f>
        <v>0</v>
      </c>
      <c r="AI33" s="282"/>
      <c r="AJ33" s="282"/>
      <c r="AK33" s="281">
        <f>AK16*AK32</f>
        <v>0</v>
      </c>
      <c r="AL33" s="282"/>
      <c r="AM33" s="282"/>
      <c r="AN33" s="281">
        <f>AN16*AN32</f>
        <v>0</v>
      </c>
      <c r="AO33" s="282"/>
      <c r="AP33" s="282"/>
      <c r="AQ33" s="281">
        <f>AQ16*AQ32</f>
        <v>0</v>
      </c>
      <c r="AR33" s="282"/>
      <c r="AS33" s="282"/>
      <c r="AT33" s="281">
        <f>SUM(J33:AS33)</f>
        <v>0</v>
      </c>
      <c r="AU33" s="282"/>
      <c r="AV33" s="283"/>
    </row>
    <row r="34" spans="1:48">
      <c r="A34" s="435" t="s">
        <v>49</v>
      </c>
      <c r="B34" s="356"/>
      <c r="C34" s="356"/>
      <c r="D34" s="356"/>
      <c r="E34" s="282"/>
      <c r="F34" s="282"/>
      <c r="G34" s="436" t="s">
        <v>61</v>
      </c>
      <c r="H34" s="437"/>
      <c r="I34" s="437"/>
      <c r="J34" s="281">
        <v>25.78</v>
      </c>
      <c r="K34" s="282"/>
      <c r="L34" s="282"/>
      <c r="M34" s="281">
        <f>J34</f>
        <v>25.78</v>
      </c>
      <c r="N34" s="282"/>
      <c r="O34" s="282"/>
      <c r="P34" s="281">
        <f t="shared" ref="P34" si="64">M34</f>
        <v>25.78</v>
      </c>
      <c r="Q34" s="282"/>
      <c r="R34" s="282"/>
      <c r="S34" s="281">
        <f t="shared" ref="S34" si="65">P34</f>
        <v>25.78</v>
      </c>
      <c r="T34" s="282"/>
      <c r="U34" s="282"/>
      <c r="V34" s="281">
        <f t="shared" ref="V34" si="66">S34</f>
        <v>25.78</v>
      </c>
      <c r="W34" s="282"/>
      <c r="X34" s="282"/>
      <c r="Y34" s="281">
        <f t="shared" ref="Y34" si="67">V34</f>
        <v>25.78</v>
      </c>
      <c r="Z34" s="282"/>
      <c r="AA34" s="282"/>
      <c r="AB34" s="281">
        <f t="shared" ref="AB34" si="68">Y34</f>
        <v>25.78</v>
      </c>
      <c r="AC34" s="282"/>
      <c r="AD34" s="282"/>
      <c r="AE34" s="281">
        <f t="shared" ref="AE34" si="69">AB34</f>
        <v>25.78</v>
      </c>
      <c r="AF34" s="282"/>
      <c r="AG34" s="282"/>
      <c r="AH34" s="281">
        <f t="shared" ref="AH34" si="70">AE34</f>
        <v>25.78</v>
      </c>
      <c r="AI34" s="282"/>
      <c r="AJ34" s="282"/>
      <c r="AK34" s="281">
        <f t="shared" ref="AK34" si="71">AH34</f>
        <v>25.78</v>
      </c>
      <c r="AL34" s="282"/>
      <c r="AM34" s="282"/>
      <c r="AN34" s="281">
        <f t="shared" ref="AN34" si="72">AK34</f>
        <v>25.78</v>
      </c>
      <c r="AO34" s="282"/>
      <c r="AP34" s="282"/>
      <c r="AQ34" s="281">
        <f t="shared" ref="AQ34" si="73">V34</f>
        <v>25.78</v>
      </c>
      <c r="AR34" s="282"/>
      <c r="AS34" s="282"/>
      <c r="AT34" s="281"/>
      <c r="AU34" s="282"/>
      <c r="AV34" s="283"/>
    </row>
    <row r="35" spans="1:48">
      <c r="A35" s="430" t="s">
        <v>33</v>
      </c>
      <c r="B35" s="356"/>
      <c r="C35" s="356"/>
      <c r="D35" s="356"/>
      <c r="E35" s="282"/>
      <c r="F35" s="282"/>
      <c r="G35" s="356" t="s">
        <v>62</v>
      </c>
      <c r="H35" s="282"/>
      <c r="I35" s="282"/>
      <c r="J35" s="281">
        <f>J16*J34</f>
        <v>0</v>
      </c>
      <c r="K35" s="282"/>
      <c r="L35" s="282"/>
      <c r="M35" s="281">
        <f>M16*M34</f>
        <v>0</v>
      </c>
      <c r="N35" s="282"/>
      <c r="O35" s="282"/>
      <c r="P35" s="281">
        <f>P16*P34</f>
        <v>0</v>
      </c>
      <c r="Q35" s="282"/>
      <c r="R35" s="282"/>
      <c r="S35" s="281">
        <f>S16*S34</f>
        <v>0</v>
      </c>
      <c r="T35" s="282"/>
      <c r="U35" s="282"/>
      <c r="V35" s="281">
        <f>V16*V34</f>
        <v>0</v>
      </c>
      <c r="W35" s="282"/>
      <c r="X35" s="282"/>
      <c r="Y35" s="281">
        <f>Y16*Y34</f>
        <v>0</v>
      </c>
      <c r="Z35" s="282"/>
      <c r="AA35" s="282"/>
      <c r="AB35" s="281">
        <f>AB16*AB34</f>
        <v>0</v>
      </c>
      <c r="AC35" s="282"/>
      <c r="AD35" s="282"/>
      <c r="AE35" s="281">
        <f>AE16*AE34</f>
        <v>0</v>
      </c>
      <c r="AF35" s="282"/>
      <c r="AG35" s="282"/>
      <c r="AH35" s="281">
        <f>AH16*AH34</f>
        <v>0</v>
      </c>
      <c r="AI35" s="282"/>
      <c r="AJ35" s="282"/>
      <c r="AK35" s="281">
        <f>AK16*AK34</f>
        <v>0</v>
      </c>
      <c r="AL35" s="282"/>
      <c r="AM35" s="282"/>
      <c r="AN35" s="281">
        <f>AN16*AN34</f>
        <v>0</v>
      </c>
      <c r="AO35" s="282"/>
      <c r="AP35" s="282"/>
      <c r="AQ35" s="281">
        <f>AQ16*AQ34</f>
        <v>0</v>
      </c>
      <c r="AR35" s="282"/>
      <c r="AS35" s="282"/>
      <c r="AT35" s="281">
        <f>SUM(J35:AS35)</f>
        <v>0</v>
      </c>
      <c r="AU35" s="282"/>
      <c r="AV35" s="283"/>
    </row>
    <row r="36" spans="1:48" ht="19.5" thickBot="1">
      <c r="A36" s="428" t="s">
        <v>34</v>
      </c>
      <c r="B36" s="429"/>
      <c r="C36" s="429"/>
      <c r="D36" s="429"/>
      <c r="E36" s="290"/>
      <c r="F36" s="290"/>
      <c r="G36" s="429" t="s">
        <v>63</v>
      </c>
      <c r="H36" s="290"/>
      <c r="I36" s="290"/>
      <c r="J36" s="289">
        <f>IFERROR(J33-J35,"")</f>
        <v>0</v>
      </c>
      <c r="K36" s="290"/>
      <c r="L36" s="290"/>
      <c r="M36" s="289">
        <f>IFERROR(M33-M35,"")</f>
        <v>0</v>
      </c>
      <c r="N36" s="290"/>
      <c r="O36" s="290"/>
      <c r="P36" s="289">
        <f>IFERROR(P33-P35,"")</f>
        <v>0</v>
      </c>
      <c r="Q36" s="290"/>
      <c r="R36" s="290"/>
      <c r="S36" s="289">
        <f>IFERROR(S33-S35,"")</f>
        <v>0</v>
      </c>
      <c r="T36" s="290"/>
      <c r="U36" s="290"/>
      <c r="V36" s="289">
        <f>IFERROR(V33-V35,"")</f>
        <v>0</v>
      </c>
      <c r="W36" s="290"/>
      <c r="X36" s="290"/>
      <c r="Y36" s="289">
        <f>IFERROR(Y33-Y35,"")</f>
        <v>0</v>
      </c>
      <c r="Z36" s="290"/>
      <c r="AA36" s="290"/>
      <c r="AB36" s="289">
        <f>IFERROR(AB33-AB35,"")</f>
        <v>0</v>
      </c>
      <c r="AC36" s="290"/>
      <c r="AD36" s="290"/>
      <c r="AE36" s="289">
        <f>IFERROR(AE33-AE35,"")</f>
        <v>0</v>
      </c>
      <c r="AF36" s="290"/>
      <c r="AG36" s="290"/>
      <c r="AH36" s="289">
        <f>IFERROR(AH33-AH35,"")</f>
        <v>0</v>
      </c>
      <c r="AI36" s="290"/>
      <c r="AJ36" s="290"/>
      <c r="AK36" s="289">
        <f>IFERROR(AK33-AK35,"")</f>
        <v>0</v>
      </c>
      <c r="AL36" s="290"/>
      <c r="AM36" s="290"/>
      <c r="AN36" s="289">
        <f>IFERROR(AN33-AN35,"")</f>
        <v>0</v>
      </c>
      <c r="AO36" s="290"/>
      <c r="AP36" s="290"/>
      <c r="AQ36" s="289">
        <f>IFERROR(AQ33-AQ35,"")</f>
        <v>0</v>
      </c>
      <c r="AR36" s="290"/>
      <c r="AS36" s="290"/>
      <c r="AT36" s="289">
        <f>SUM(J36:AS36)</f>
        <v>0</v>
      </c>
      <c r="AU36" s="290"/>
      <c r="AV36" s="353"/>
    </row>
    <row r="37" spans="1:48">
      <c r="A37" s="438" t="s">
        <v>21</v>
      </c>
      <c r="B37" s="439"/>
      <c r="C37" s="439"/>
      <c r="D37" s="439"/>
      <c r="E37" s="285"/>
      <c r="F37" s="285"/>
      <c r="G37" s="440" t="s">
        <v>47</v>
      </c>
      <c r="H37" s="441"/>
      <c r="I37" s="441"/>
      <c r="J37" s="284">
        <v>-8.08</v>
      </c>
      <c r="K37" s="285"/>
      <c r="L37" s="285"/>
      <c r="M37" s="284">
        <v>-8.98</v>
      </c>
      <c r="N37" s="285"/>
      <c r="O37" s="285"/>
      <c r="P37" s="408">
        <v>-10.039999999999999</v>
      </c>
      <c r="Q37" s="409"/>
      <c r="R37" s="410"/>
      <c r="S37" s="408">
        <v>-11.4</v>
      </c>
      <c r="T37" s="409"/>
      <c r="U37" s="410"/>
      <c r="V37" s="408">
        <v>-12.71</v>
      </c>
      <c r="W37" s="409"/>
      <c r="X37" s="410"/>
      <c r="Y37" s="408">
        <v>-10.08</v>
      </c>
      <c r="Z37" s="409"/>
      <c r="AA37" s="410"/>
      <c r="AB37" s="408">
        <v>-10.57</v>
      </c>
      <c r="AC37" s="409"/>
      <c r="AD37" s="410"/>
      <c r="AE37" s="408">
        <v>-10.98</v>
      </c>
      <c r="AF37" s="409"/>
      <c r="AG37" s="410"/>
      <c r="AH37" s="408">
        <v>-11.03</v>
      </c>
      <c r="AI37" s="409"/>
      <c r="AJ37" s="410"/>
      <c r="AK37" s="408">
        <v>-10.97</v>
      </c>
      <c r="AL37" s="409"/>
      <c r="AM37" s="410"/>
      <c r="AN37" s="408">
        <v>-10.99</v>
      </c>
      <c r="AO37" s="409"/>
      <c r="AP37" s="410"/>
      <c r="AQ37" s="408">
        <v>-11.3</v>
      </c>
      <c r="AR37" s="409"/>
      <c r="AS37" s="410"/>
      <c r="AT37" s="284"/>
      <c r="AU37" s="285"/>
      <c r="AV37" s="286"/>
    </row>
    <row r="38" spans="1:48">
      <c r="A38" s="430" t="s">
        <v>35</v>
      </c>
      <c r="B38" s="356"/>
      <c r="C38" s="356"/>
      <c r="D38" s="356"/>
      <c r="E38" s="282"/>
      <c r="F38" s="282"/>
      <c r="G38" s="356" t="s">
        <v>48</v>
      </c>
      <c r="H38" s="282"/>
      <c r="I38" s="282"/>
      <c r="J38" s="281">
        <f>J16*J37</f>
        <v>0</v>
      </c>
      <c r="K38" s="282"/>
      <c r="L38" s="282"/>
      <c r="M38" s="281">
        <f>M16*M37</f>
        <v>0</v>
      </c>
      <c r="N38" s="282"/>
      <c r="O38" s="282"/>
      <c r="P38" s="281">
        <f>P16*P37</f>
        <v>0</v>
      </c>
      <c r="Q38" s="282"/>
      <c r="R38" s="282"/>
      <c r="S38" s="281">
        <f>S16*S37</f>
        <v>0</v>
      </c>
      <c r="T38" s="282"/>
      <c r="U38" s="282"/>
      <c r="V38" s="281">
        <f>V16*V37</f>
        <v>0</v>
      </c>
      <c r="W38" s="282"/>
      <c r="X38" s="282"/>
      <c r="Y38" s="281">
        <f>Y16*Y37</f>
        <v>0</v>
      </c>
      <c r="Z38" s="282"/>
      <c r="AA38" s="282"/>
      <c r="AB38" s="281">
        <f>AB16*AB37</f>
        <v>0</v>
      </c>
      <c r="AC38" s="282"/>
      <c r="AD38" s="282"/>
      <c r="AE38" s="281">
        <f>AE16*AE37</f>
        <v>0</v>
      </c>
      <c r="AF38" s="282"/>
      <c r="AG38" s="282"/>
      <c r="AH38" s="281">
        <f>AH16*AH37</f>
        <v>0</v>
      </c>
      <c r="AI38" s="282"/>
      <c r="AJ38" s="282"/>
      <c r="AK38" s="281">
        <f>AK16*AK37</f>
        <v>0</v>
      </c>
      <c r="AL38" s="282"/>
      <c r="AM38" s="282"/>
      <c r="AN38" s="281">
        <f>AN16*AN37</f>
        <v>0</v>
      </c>
      <c r="AO38" s="282"/>
      <c r="AP38" s="282"/>
      <c r="AQ38" s="281">
        <f>AQ16*AQ37</f>
        <v>0</v>
      </c>
      <c r="AR38" s="282"/>
      <c r="AS38" s="282"/>
      <c r="AT38" s="281">
        <f t="shared" ref="AT38" si="74">SUM(J38:AS38)</f>
        <v>0</v>
      </c>
      <c r="AU38" s="282"/>
      <c r="AV38" s="283"/>
    </row>
    <row r="39" spans="1:48">
      <c r="A39" s="435" t="s">
        <v>22</v>
      </c>
      <c r="B39" s="356"/>
      <c r="C39" s="356"/>
      <c r="D39" s="356"/>
      <c r="E39" s="282"/>
      <c r="F39" s="282"/>
      <c r="G39" s="436" t="s">
        <v>64</v>
      </c>
      <c r="H39" s="437"/>
      <c r="I39" s="437"/>
      <c r="J39" s="370">
        <v>-1.64</v>
      </c>
      <c r="K39" s="371"/>
      <c r="L39" s="372"/>
      <c r="M39" s="370">
        <v>-1.3</v>
      </c>
      <c r="N39" s="371"/>
      <c r="O39" s="372"/>
      <c r="P39" s="370">
        <v>-0.96</v>
      </c>
      <c r="Q39" s="371"/>
      <c r="R39" s="372"/>
      <c r="S39" s="370">
        <v>-0.74</v>
      </c>
      <c r="T39" s="371"/>
      <c r="U39" s="372"/>
      <c r="V39" s="281">
        <v>-0.34</v>
      </c>
      <c r="W39" s="282"/>
      <c r="X39" s="282"/>
      <c r="Y39" s="281">
        <v>7.0000000000000007E-2</v>
      </c>
      <c r="Z39" s="282"/>
      <c r="AA39" s="282"/>
      <c r="AB39" s="281">
        <v>0.59</v>
      </c>
      <c r="AC39" s="282"/>
      <c r="AD39" s="282"/>
      <c r="AE39" s="281">
        <v>1.05</v>
      </c>
      <c r="AF39" s="282"/>
      <c r="AG39" s="282"/>
      <c r="AH39" s="281">
        <v>1.59</v>
      </c>
      <c r="AI39" s="282"/>
      <c r="AJ39" s="282"/>
      <c r="AK39" s="281">
        <v>2.52</v>
      </c>
      <c r="AL39" s="282"/>
      <c r="AM39" s="282"/>
      <c r="AN39" s="281">
        <v>3.28</v>
      </c>
      <c r="AO39" s="282"/>
      <c r="AP39" s="282"/>
      <c r="AQ39" s="281">
        <v>3.65</v>
      </c>
      <c r="AR39" s="282"/>
      <c r="AS39" s="282"/>
      <c r="AT39" s="281"/>
      <c r="AU39" s="282"/>
      <c r="AV39" s="283"/>
    </row>
    <row r="40" spans="1:48">
      <c r="A40" s="430" t="s">
        <v>37</v>
      </c>
      <c r="B40" s="356"/>
      <c r="C40" s="356"/>
      <c r="D40" s="356"/>
      <c r="E40" s="282"/>
      <c r="F40" s="282"/>
      <c r="G40" s="356" t="s">
        <v>65</v>
      </c>
      <c r="H40" s="282"/>
      <c r="I40" s="282"/>
      <c r="J40" s="281">
        <f>J16*J39</f>
        <v>0</v>
      </c>
      <c r="K40" s="282"/>
      <c r="L40" s="282"/>
      <c r="M40" s="281">
        <f>M16*M39</f>
        <v>0</v>
      </c>
      <c r="N40" s="282"/>
      <c r="O40" s="282"/>
      <c r="P40" s="281">
        <f>P16*P39</f>
        <v>0</v>
      </c>
      <c r="Q40" s="282"/>
      <c r="R40" s="282"/>
      <c r="S40" s="281">
        <f>S16*S39</f>
        <v>0</v>
      </c>
      <c r="T40" s="282"/>
      <c r="U40" s="282"/>
      <c r="V40" s="281">
        <f>V16*V39</f>
        <v>0</v>
      </c>
      <c r="W40" s="282"/>
      <c r="X40" s="282"/>
      <c r="Y40" s="281">
        <f>Y16*Y39</f>
        <v>0</v>
      </c>
      <c r="Z40" s="282"/>
      <c r="AA40" s="282"/>
      <c r="AB40" s="281">
        <f>AB16*AB39</f>
        <v>0</v>
      </c>
      <c r="AC40" s="282"/>
      <c r="AD40" s="282"/>
      <c r="AE40" s="281">
        <f>AE16*AE39</f>
        <v>0</v>
      </c>
      <c r="AF40" s="282"/>
      <c r="AG40" s="282"/>
      <c r="AH40" s="281">
        <f>AH16*AH39</f>
        <v>0</v>
      </c>
      <c r="AI40" s="282"/>
      <c r="AJ40" s="282"/>
      <c r="AK40" s="281">
        <f>AK16*AK39</f>
        <v>0</v>
      </c>
      <c r="AL40" s="282"/>
      <c r="AM40" s="282"/>
      <c r="AN40" s="281">
        <f>AN16*AN39</f>
        <v>0</v>
      </c>
      <c r="AO40" s="282"/>
      <c r="AP40" s="282"/>
      <c r="AQ40" s="281">
        <f>AQ16*AQ39</f>
        <v>0</v>
      </c>
      <c r="AR40" s="282"/>
      <c r="AS40" s="282"/>
      <c r="AT40" s="281">
        <f>SUM(J40:AS40)</f>
        <v>0</v>
      </c>
      <c r="AU40" s="282"/>
      <c r="AV40" s="283"/>
    </row>
    <row r="41" spans="1:48" ht="19.5" thickBot="1">
      <c r="A41" s="428" t="s">
        <v>57</v>
      </c>
      <c r="B41" s="429"/>
      <c r="C41" s="429"/>
      <c r="D41" s="429"/>
      <c r="E41" s="290"/>
      <c r="F41" s="290"/>
      <c r="G41" s="429" t="s">
        <v>66</v>
      </c>
      <c r="H41" s="290"/>
      <c r="I41" s="290"/>
      <c r="J41" s="289">
        <f>IFERROR(J38-J40,"")</f>
        <v>0</v>
      </c>
      <c r="K41" s="290"/>
      <c r="L41" s="290"/>
      <c r="M41" s="289">
        <f>IFERROR(M38-M40,"")</f>
        <v>0</v>
      </c>
      <c r="N41" s="290"/>
      <c r="O41" s="290"/>
      <c r="P41" s="289">
        <f>IFERROR(P38-P40,"")</f>
        <v>0</v>
      </c>
      <c r="Q41" s="290"/>
      <c r="R41" s="290"/>
      <c r="S41" s="289">
        <f>IFERROR(S38-S40,"")</f>
        <v>0</v>
      </c>
      <c r="T41" s="290"/>
      <c r="U41" s="290"/>
      <c r="V41" s="289">
        <f>IFERROR(V38-V40,"")</f>
        <v>0</v>
      </c>
      <c r="W41" s="290"/>
      <c r="X41" s="290"/>
      <c r="Y41" s="289">
        <f>IFERROR(Y38-Y40,"")</f>
        <v>0</v>
      </c>
      <c r="Z41" s="290"/>
      <c r="AA41" s="290"/>
      <c r="AB41" s="289">
        <f>IFERROR(AB38-AB40,"")</f>
        <v>0</v>
      </c>
      <c r="AC41" s="290"/>
      <c r="AD41" s="290"/>
      <c r="AE41" s="289">
        <f>IFERROR(AE38-AE40,"")</f>
        <v>0</v>
      </c>
      <c r="AF41" s="290"/>
      <c r="AG41" s="290"/>
      <c r="AH41" s="289">
        <f>IFERROR(AH38-AH40,"")</f>
        <v>0</v>
      </c>
      <c r="AI41" s="290"/>
      <c r="AJ41" s="290"/>
      <c r="AK41" s="289">
        <f>IFERROR(AK38-AK40,"")</f>
        <v>0</v>
      </c>
      <c r="AL41" s="290"/>
      <c r="AM41" s="290"/>
      <c r="AN41" s="289">
        <f>IFERROR(AN38-AN40,"")</f>
        <v>0</v>
      </c>
      <c r="AO41" s="290"/>
      <c r="AP41" s="290"/>
      <c r="AQ41" s="289">
        <f>IFERROR(AQ38-AQ40,"")</f>
        <v>0</v>
      </c>
      <c r="AR41" s="290"/>
      <c r="AS41" s="290"/>
      <c r="AT41" s="289">
        <f>SUM(J41:AS41)</f>
        <v>0</v>
      </c>
      <c r="AU41" s="290"/>
      <c r="AV41" s="353"/>
    </row>
    <row r="42" spans="1:48">
      <c r="A42" s="427" t="s">
        <v>39</v>
      </c>
      <c r="B42" s="427"/>
      <c r="C42" s="427"/>
      <c r="D42" s="427"/>
      <c r="E42" s="363"/>
      <c r="F42" s="363"/>
      <c r="G42" s="427" t="s">
        <v>67</v>
      </c>
      <c r="H42" s="363"/>
      <c r="I42" s="363"/>
      <c r="J42" s="362">
        <f>SUM(J31,J36,J41)</f>
        <v>0</v>
      </c>
      <c r="K42" s="363"/>
      <c r="L42" s="363"/>
      <c r="M42" s="362">
        <f>SUM(M31,M36,M41)</f>
        <v>0</v>
      </c>
      <c r="N42" s="363"/>
      <c r="O42" s="363"/>
      <c r="P42" s="362">
        <f>SUM(P31,P36,P41)</f>
        <v>0</v>
      </c>
      <c r="Q42" s="363"/>
      <c r="R42" s="363"/>
      <c r="S42" s="362">
        <f>SUM(S31,S36,S41)</f>
        <v>0</v>
      </c>
      <c r="T42" s="363"/>
      <c r="U42" s="363"/>
      <c r="V42" s="362">
        <f>SUM(V31,V36,V41)</f>
        <v>0</v>
      </c>
      <c r="W42" s="363"/>
      <c r="X42" s="363"/>
      <c r="Y42" s="362">
        <f>SUM(Y31,Y36,Y41)</f>
        <v>0</v>
      </c>
      <c r="Z42" s="363"/>
      <c r="AA42" s="363"/>
      <c r="AB42" s="362">
        <f>SUM(AB31,AB36,AB41)</f>
        <v>0</v>
      </c>
      <c r="AC42" s="363"/>
      <c r="AD42" s="363"/>
      <c r="AE42" s="362">
        <f>SUM(AE31,AE36,AE41)</f>
        <v>0</v>
      </c>
      <c r="AF42" s="363"/>
      <c r="AG42" s="363"/>
      <c r="AH42" s="362">
        <f>SUM(AH31,AH36,AH41)</f>
        <v>0</v>
      </c>
      <c r="AI42" s="363"/>
      <c r="AJ42" s="363"/>
      <c r="AK42" s="362">
        <f>SUM(AK31,AK36,AK41)</f>
        <v>0</v>
      </c>
      <c r="AL42" s="363"/>
      <c r="AM42" s="363"/>
      <c r="AN42" s="362">
        <f>SUM(AN31,AN36,AN41)</f>
        <v>0</v>
      </c>
      <c r="AO42" s="363"/>
      <c r="AP42" s="363"/>
      <c r="AQ42" s="362">
        <f>SUM(AQ31,AQ36,AQ41)</f>
        <v>0</v>
      </c>
      <c r="AR42" s="363"/>
      <c r="AS42" s="363"/>
      <c r="AT42" s="362">
        <f>SUM(J42:AS42)</f>
        <v>0</v>
      </c>
      <c r="AU42" s="363"/>
      <c r="AV42" s="363"/>
    </row>
    <row r="44" spans="1:48">
      <c r="A44" s="40"/>
      <c r="B44" s="273" t="s">
        <v>198</v>
      </c>
      <c r="C44" s="240"/>
      <c r="D44" s="240"/>
      <c r="E44" s="240"/>
      <c r="F44" s="240"/>
      <c r="G44" s="240"/>
      <c r="H44" s="240"/>
      <c r="I44" s="240"/>
      <c r="J44" s="240"/>
      <c r="K44" s="240"/>
      <c r="L44" s="240"/>
      <c r="M44" s="240"/>
      <c r="N44" s="240"/>
      <c r="O44" s="240"/>
      <c r="P44" s="240"/>
      <c r="Q44" s="240"/>
      <c r="R44" s="240"/>
      <c r="S44" s="240"/>
      <c r="T44" s="240"/>
      <c r="U44" s="240"/>
      <c r="V44" s="240"/>
      <c r="W44" s="240"/>
      <c r="X44" s="240"/>
      <c r="AQ44" s="40"/>
      <c r="AR44" s="40"/>
      <c r="AS44" s="40"/>
      <c r="AT44" s="40"/>
      <c r="AU44" s="40"/>
      <c r="AV44" s="40"/>
    </row>
    <row r="45" spans="1:48">
      <c r="A45" s="40"/>
      <c r="B45" s="297"/>
      <c r="C45" s="221"/>
      <c r="D45" s="221"/>
      <c r="E45" s="221"/>
      <c r="F45" s="221"/>
      <c r="G45" s="221"/>
      <c r="H45" s="221"/>
      <c r="I45" s="221"/>
      <c r="J45" s="221"/>
      <c r="K45" s="221"/>
      <c r="L45" s="221"/>
      <c r="M45" s="221"/>
      <c r="N45" s="221"/>
      <c r="O45" s="221"/>
      <c r="P45" s="221"/>
      <c r="Q45" s="221"/>
      <c r="R45" s="221"/>
      <c r="S45" s="221"/>
      <c r="T45" s="221"/>
      <c r="U45" s="221"/>
      <c r="V45" s="221"/>
      <c r="W45" s="221"/>
      <c r="X45" s="221"/>
      <c r="AQ45" s="40"/>
      <c r="AR45" s="40"/>
      <c r="AS45" s="40"/>
      <c r="AT45" s="40"/>
      <c r="AU45" s="40"/>
      <c r="AV45" s="40"/>
    </row>
    <row r="46" spans="1:48">
      <c r="A46" s="326" t="s">
        <v>267</v>
      </c>
      <c r="B46" s="327"/>
      <c r="C46" s="327"/>
      <c r="D46" s="327"/>
      <c r="E46" s="327"/>
      <c r="F46" s="328"/>
      <c r="G46" s="326" t="s">
        <v>273</v>
      </c>
      <c r="H46" s="327"/>
      <c r="I46" s="327"/>
      <c r="J46" s="327"/>
      <c r="K46" s="327"/>
      <c r="L46" s="328"/>
      <c r="M46" s="326" t="s">
        <v>274</v>
      </c>
      <c r="N46" s="327"/>
      <c r="O46" s="327"/>
      <c r="P46" s="327"/>
      <c r="Q46" s="327"/>
      <c r="R46" s="328"/>
      <c r="S46" s="326" t="s">
        <v>275</v>
      </c>
      <c r="T46" s="327"/>
      <c r="U46" s="327"/>
      <c r="V46" s="327"/>
      <c r="W46" s="327"/>
      <c r="X46" s="328"/>
      <c r="Y46" s="333" t="s">
        <v>280</v>
      </c>
      <c r="Z46" s="334"/>
      <c r="AA46" s="334"/>
      <c r="AB46" s="334"/>
      <c r="AC46" s="334"/>
      <c r="AD46" s="334"/>
      <c r="AE46" s="334"/>
      <c r="AF46" s="334"/>
      <c r="AG46" s="334"/>
      <c r="AH46" s="334"/>
      <c r="AI46" s="334"/>
      <c r="AJ46" s="335"/>
      <c r="AK46" s="333" t="s">
        <v>281</v>
      </c>
      <c r="AL46" s="334"/>
      <c r="AM46" s="334"/>
      <c r="AN46" s="334"/>
      <c r="AO46" s="334"/>
      <c r="AP46" s="334"/>
      <c r="AQ46" s="334"/>
      <c r="AR46" s="334"/>
      <c r="AS46" s="334"/>
      <c r="AT46" s="334"/>
      <c r="AU46" s="334"/>
      <c r="AV46" s="335"/>
    </row>
    <row r="47" spans="1:48">
      <c r="A47" s="329"/>
      <c r="B47" s="330"/>
      <c r="C47" s="330"/>
      <c r="D47" s="330"/>
      <c r="E47" s="330"/>
      <c r="F47" s="331"/>
      <c r="G47" s="329"/>
      <c r="H47" s="330"/>
      <c r="I47" s="330"/>
      <c r="J47" s="330"/>
      <c r="K47" s="330"/>
      <c r="L47" s="331"/>
      <c r="M47" s="329"/>
      <c r="N47" s="330"/>
      <c r="O47" s="330"/>
      <c r="P47" s="330"/>
      <c r="Q47" s="330"/>
      <c r="R47" s="331"/>
      <c r="S47" s="329"/>
      <c r="T47" s="330"/>
      <c r="U47" s="330"/>
      <c r="V47" s="330"/>
      <c r="W47" s="330"/>
      <c r="X47" s="331"/>
      <c r="Y47" s="336"/>
      <c r="Z47" s="337"/>
      <c r="AA47" s="337"/>
      <c r="AB47" s="337"/>
      <c r="AC47" s="337"/>
      <c r="AD47" s="337"/>
      <c r="AE47" s="337"/>
      <c r="AF47" s="337"/>
      <c r="AG47" s="337"/>
      <c r="AH47" s="337"/>
      <c r="AI47" s="337"/>
      <c r="AJ47" s="338"/>
      <c r="AK47" s="336"/>
      <c r="AL47" s="337"/>
      <c r="AM47" s="337"/>
      <c r="AN47" s="337"/>
      <c r="AO47" s="337"/>
      <c r="AP47" s="337"/>
      <c r="AQ47" s="337"/>
      <c r="AR47" s="337"/>
      <c r="AS47" s="337"/>
      <c r="AT47" s="337"/>
      <c r="AU47" s="337"/>
      <c r="AV47" s="338"/>
    </row>
    <row r="48" spans="1:48">
      <c r="A48" s="329"/>
      <c r="B48" s="330"/>
      <c r="C48" s="330"/>
      <c r="D48" s="330"/>
      <c r="E48" s="330"/>
      <c r="F48" s="331"/>
      <c r="G48" s="329"/>
      <c r="H48" s="330"/>
      <c r="I48" s="330"/>
      <c r="J48" s="330"/>
      <c r="K48" s="330"/>
      <c r="L48" s="331"/>
      <c r="M48" s="329"/>
      <c r="N48" s="330"/>
      <c r="O48" s="330"/>
      <c r="P48" s="330"/>
      <c r="Q48" s="330"/>
      <c r="R48" s="331"/>
      <c r="S48" s="329"/>
      <c r="T48" s="330"/>
      <c r="U48" s="330"/>
      <c r="V48" s="330"/>
      <c r="W48" s="330"/>
      <c r="X48" s="331"/>
      <c r="Y48" s="339" t="s">
        <v>276</v>
      </c>
      <c r="Z48" s="340"/>
      <c r="AA48" s="340"/>
      <c r="AB48" s="340"/>
      <c r="AC48" s="340"/>
      <c r="AD48" s="340"/>
      <c r="AE48" s="340"/>
      <c r="AF48" s="340"/>
      <c r="AG48" s="340"/>
      <c r="AH48" s="340"/>
      <c r="AI48" s="340"/>
      <c r="AJ48" s="341"/>
      <c r="AK48" s="339" t="s">
        <v>282</v>
      </c>
      <c r="AL48" s="340"/>
      <c r="AM48" s="340"/>
      <c r="AN48" s="340"/>
      <c r="AO48" s="340"/>
      <c r="AP48" s="340"/>
      <c r="AQ48" s="340"/>
      <c r="AR48" s="340"/>
      <c r="AS48" s="340"/>
      <c r="AT48" s="340"/>
      <c r="AU48" s="340"/>
      <c r="AV48" s="341"/>
    </row>
    <row r="49" spans="1:48" ht="18.75" customHeight="1">
      <c r="A49" s="332"/>
      <c r="B49" s="330"/>
      <c r="C49" s="330"/>
      <c r="D49" s="330"/>
      <c r="E49" s="330"/>
      <c r="F49" s="331"/>
      <c r="G49" s="332"/>
      <c r="H49" s="330"/>
      <c r="I49" s="330"/>
      <c r="J49" s="330"/>
      <c r="K49" s="330"/>
      <c r="L49" s="331"/>
      <c r="M49" s="332"/>
      <c r="N49" s="330"/>
      <c r="O49" s="330"/>
      <c r="P49" s="330"/>
      <c r="Q49" s="330"/>
      <c r="R49" s="331"/>
      <c r="S49" s="332"/>
      <c r="T49" s="330"/>
      <c r="U49" s="330"/>
      <c r="V49" s="330"/>
      <c r="W49" s="330"/>
      <c r="X49" s="331"/>
      <c r="Y49" s="220"/>
      <c r="Z49" s="221"/>
      <c r="AA49" s="221"/>
      <c r="AB49" s="221"/>
      <c r="AC49" s="221"/>
      <c r="AD49" s="221"/>
      <c r="AE49" s="221"/>
      <c r="AF49" s="221"/>
      <c r="AG49" s="221"/>
      <c r="AH49" s="221"/>
      <c r="AI49" s="221"/>
      <c r="AJ49" s="222"/>
      <c r="AK49" s="342"/>
      <c r="AL49" s="340"/>
      <c r="AM49" s="340"/>
      <c r="AN49" s="340"/>
      <c r="AO49" s="340"/>
      <c r="AP49" s="340"/>
      <c r="AQ49" s="340"/>
      <c r="AR49" s="340"/>
      <c r="AS49" s="340"/>
      <c r="AT49" s="340"/>
      <c r="AU49" s="340"/>
      <c r="AV49" s="341"/>
    </row>
    <row r="50" spans="1:48" ht="18.75" customHeight="1">
      <c r="A50" s="332"/>
      <c r="B50" s="330"/>
      <c r="C50" s="330"/>
      <c r="D50" s="330"/>
      <c r="E50" s="330"/>
      <c r="F50" s="331"/>
      <c r="G50" s="332"/>
      <c r="H50" s="330"/>
      <c r="I50" s="330"/>
      <c r="J50" s="330"/>
      <c r="K50" s="330"/>
      <c r="L50" s="331"/>
      <c r="M50" s="332"/>
      <c r="N50" s="330"/>
      <c r="O50" s="330"/>
      <c r="P50" s="330"/>
      <c r="Q50" s="330"/>
      <c r="R50" s="331"/>
      <c r="S50" s="332"/>
      <c r="T50" s="330"/>
      <c r="U50" s="330"/>
      <c r="V50" s="330"/>
      <c r="W50" s="330"/>
      <c r="X50" s="331"/>
      <c r="Y50" s="343" t="s">
        <v>277</v>
      </c>
      <c r="Z50" s="344"/>
      <c r="AA50" s="344"/>
      <c r="AB50" s="344"/>
      <c r="AC50" s="344"/>
      <c r="AD50" s="345"/>
      <c r="AE50" s="343" t="s">
        <v>278</v>
      </c>
      <c r="AF50" s="344"/>
      <c r="AG50" s="344"/>
      <c r="AH50" s="344"/>
      <c r="AI50" s="344"/>
      <c r="AJ50" s="345"/>
      <c r="AK50" s="346" t="s">
        <v>219</v>
      </c>
      <c r="AL50" s="347"/>
      <c r="AM50" s="347"/>
      <c r="AN50" s="347"/>
      <c r="AO50" s="347"/>
      <c r="AP50" s="347"/>
      <c r="AQ50" s="347"/>
      <c r="AR50" s="347"/>
      <c r="AS50" s="348"/>
      <c r="AT50" s="348"/>
      <c r="AU50" s="348"/>
      <c r="AV50" s="349"/>
    </row>
    <row r="51" spans="1:48" ht="18.75" customHeight="1">
      <c r="A51" s="385" t="s">
        <v>266</v>
      </c>
      <c r="B51" s="386"/>
      <c r="C51" s="386"/>
      <c r="D51" s="386"/>
      <c r="E51" s="386"/>
      <c r="F51" s="345"/>
      <c r="G51" s="385" t="s">
        <v>266</v>
      </c>
      <c r="H51" s="386"/>
      <c r="I51" s="386"/>
      <c r="J51" s="386"/>
      <c r="K51" s="386"/>
      <c r="L51" s="345"/>
      <c r="M51" s="385" t="s">
        <v>266</v>
      </c>
      <c r="N51" s="386"/>
      <c r="O51" s="386"/>
      <c r="P51" s="386"/>
      <c r="Q51" s="386"/>
      <c r="R51" s="345"/>
      <c r="S51" s="385" t="s">
        <v>266</v>
      </c>
      <c r="T51" s="386"/>
      <c r="U51" s="386"/>
      <c r="V51" s="386"/>
      <c r="W51" s="386"/>
      <c r="X51" s="345"/>
      <c r="Y51" s="385" t="s">
        <v>266</v>
      </c>
      <c r="Z51" s="386"/>
      <c r="AA51" s="386"/>
      <c r="AB51" s="386"/>
      <c r="AC51" s="386"/>
      <c r="AD51" s="345"/>
      <c r="AE51" s="385" t="s">
        <v>266</v>
      </c>
      <c r="AF51" s="386"/>
      <c r="AG51" s="386"/>
      <c r="AH51" s="386"/>
      <c r="AI51" s="386"/>
      <c r="AJ51" s="345"/>
      <c r="AK51" s="385" t="s">
        <v>266</v>
      </c>
      <c r="AL51" s="386"/>
      <c r="AM51" s="386"/>
      <c r="AN51" s="386"/>
      <c r="AO51" s="386"/>
      <c r="AP51" s="386"/>
      <c r="AQ51" s="344"/>
      <c r="AR51" s="344"/>
      <c r="AS51" s="344"/>
      <c r="AT51" s="344"/>
      <c r="AU51" s="344"/>
      <c r="AV51" s="345"/>
    </row>
    <row r="52" spans="1:48" ht="18.75" customHeight="1">
      <c r="A52" s="385" t="s">
        <v>265</v>
      </c>
      <c r="B52" s="386"/>
      <c r="C52" s="386"/>
      <c r="D52" s="386"/>
      <c r="E52" s="386"/>
      <c r="F52" s="345"/>
      <c r="G52" s="385" t="s">
        <v>268</v>
      </c>
      <c r="H52" s="386"/>
      <c r="I52" s="386"/>
      <c r="J52" s="386"/>
      <c r="K52" s="386"/>
      <c r="L52" s="345"/>
      <c r="M52" s="385" t="s">
        <v>269</v>
      </c>
      <c r="N52" s="386"/>
      <c r="O52" s="386"/>
      <c r="P52" s="386"/>
      <c r="Q52" s="386"/>
      <c r="R52" s="345"/>
      <c r="S52" s="385" t="s">
        <v>270</v>
      </c>
      <c r="T52" s="386"/>
      <c r="U52" s="386"/>
      <c r="V52" s="386"/>
      <c r="W52" s="386"/>
      <c r="X52" s="345"/>
      <c r="Y52" s="385" t="s">
        <v>271</v>
      </c>
      <c r="Z52" s="386"/>
      <c r="AA52" s="386"/>
      <c r="AB52" s="386"/>
      <c r="AC52" s="386"/>
      <c r="AD52" s="345"/>
      <c r="AE52" s="385" t="s">
        <v>272</v>
      </c>
      <c r="AF52" s="386"/>
      <c r="AG52" s="386"/>
      <c r="AH52" s="386"/>
      <c r="AI52" s="386"/>
      <c r="AJ52" s="345"/>
      <c r="AK52" s="385" t="s">
        <v>279</v>
      </c>
      <c r="AL52" s="386"/>
      <c r="AM52" s="386"/>
      <c r="AN52" s="386"/>
      <c r="AO52" s="386"/>
      <c r="AP52" s="386"/>
      <c r="AQ52" s="386"/>
      <c r="AR52" s="386"/>
      <c r="AS52" s="386"/>
      <c r="AT52" s="386"/>
      <c r="AU52" s="386"/>
      <c r="AV52" s="345"/>
    </row>
    <row r="53" spans="1:48" ht="18.75" customHeight="1">
      <c r="A53" s="144"/>
      <c r="B53" s="145"/>
      <c r="C53" s="145"/>
      <c r="D53" s="145"/>
      <c r="E53" s="145"/>
      <c r="F53" s="146"/>
      <c r="G53" s="387" t="s">
        <v>285</v>
      </c>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191"/>
      <c r="AL53" s="191"/>
      <c r="AM53" s="191"/>
      <c r="AN53" s="191"/>
      <c r="AO53" s="191"/>
      <c r="AP53" s="191"/>
      <c r="AQ53" s="191"/>
      <c r="AR53" s="191"/>
      <c r="AS53" s="191"/>
      <c r="AT53" s="191"/>
      <c r="AU53" s="191"/>
      <c r="AV53" s="192"/>
    </row>
    <row r="54" spans="1:48" ht="18.75" customHeight="1">
      <c r="A54" s="388">
        <f>AT42</f>
        <v>0</v>
      </c>
      <c r="B54" s="389"/>
      <c r="C54" s="389"/>
      <c r="D54" s="389"/>
      <c r="E54" s="389"/>
      <c r="F54" s="390"/>
      <c r="G54" s="247"/>
      <c r="H54" s="248"/>
      <c r="I54" s="248"/>
      <c r="J54" s="248"/>
      <c r="K54" s="248"/>
      <c r="L54" s="249"/>
      <c r="M54" s="247"/>
      <c r="N54" s="248"/>
      <c r="O54" s="248"/>
      <c r="P54" s="248"/>
      <c r="Q54" s="248"/>
      <c r="R54" s="249"/>
      <c r="S54" s="247"/>
      <c r="T54" s="248"/>
      <c r="U54" s="248"/>
      <c r="V54" s="248"/>
      <c r="W54" s="248"/>
      <c r="X54" s="249"/>
      <c r="Y54" s="247"/>
      <c r="Z54" s="248"/>
      <c r="AA54" s="248"/>
      <c r="AB54" s="248"/>
      <c r="AC54" s="248"/>
      <c r="AD54" s="249"/>
      <c r="AE54" s="247"/>
      <c r="AF54" s="248"/>
      <c r="AG54" s="248"/>
      <c r="AH54" s="248"/>
      <c r="AI54" s="248"/>
      <c r="AJ54" s="249"/>
      <c r="AK54" s="266" t="str">
        <f>IF(AK50="該当",ROUNDDOWN(A54/2,0),"")</f>
        <v/>
      </c>
      <c r="AL54" s="267"/>
      <c r="AM54" s="267"/>
      <c r="AN54" s="267"/>
      <c r="AO54" s="267"/>
      <c r="AP54" s="267"/>
      <c r="AQ54" s="235"/>
      <c r="AR54" s="235"/>
      <c r="AS54" s="235"/>
      <c r="AT54" s="235"/>
      <c r="AU54" s="235"/>
      <c r="AV54" s="254"/>
    </row>
    <row r="55" spans="1:48" ht="18.75" customHeight="1">
      <c r="A55" s="391"/>
      <c r="B55" s="392"/>
      <c r="C55" s="392"/>
      <c r="D55" s="392"/>
      <c r="E55" s="392"/>
      <c r="F55" s="393"/>
      <c r="G55" s="394"/>
      <c r="H55" s="395"/>
      <c r="I55" s="395"/>
      <c r="J55" s="395"/>
      <c r="K55" s="395"/>
      <c r="L55" s="396"/>
      <c r="M55" s="394"/>
      <c r="N55" s="395"/>
      <c r="O55" s="395"/>
      <c r="P55" s="395"/>
      <c r="Q55" s="395"/>
      <c r="R55" s="396"/>
      <c r="S55" s="394"/>
      <c r="T55" s="395"/>
      <c r="U55" s="395"/>
      <c r="V55" s="395"/>
      <c r="W55" s="395"/>
      <c r="X55" s="396"/>
      <c r="Y55" s="394"/>
      <c r="Z55" s="395"/>
      <c r="AA55" s="395"/>
      <c r="AB55" s="395"/>
      <c r="AC55" s="395"/>
      <c r="AD55" s="396"/>
      <c r="AE55" s="394"/>
      <c r="AF55" s="395"/>
      <c r="AG55" s="395"/>
      <c r="AH55" s="395"/>
      <c r="AI55" s="395"/>
      <c r="AJ55" s="396"/>
      <c r="AK55" s="397"/>
      <c r="AL55" s="398"/>
      <c r="AM55" s="398"/>
      <c r="AN55" s="398"/>
      <c r="AO55" s="398"/>
      <c r="AP55" s="398"/>
      <c r="AQ55" s="221"/>
      <c r="AR55" s="221"/>
      <c r="AS55" s="221"/>
      <c r="AT55" s="221"/>
      <c r="AU55" s="221"/>
      <c r="AV55" s="222"/>
    </row>
    <row r="56" spans="1:48">
      <c r="A56" s="143"/>
      <c r="B56" s="143"/>
      <c r="C56" s="143"/>
      <c r="D56" s="143"/>
      <c r="E56" s="143"/>
      <c r="F56" s="143"/>
      <c r="G56" s="147"/>
      <c r="H56" s="147"/>
      <c r="I56" s="147"/>
      <c r="J56" s="147"/>
      <c r="K56" s="147"/>
      <c r="L56" s="147"/>
      <c r="M56" s="147"/>
      <c r="N56" s="147"/>
      <c r="O56" s="147"/>
      <c r="P56" s="147"/>
      <c r="Q56" s="147"/>
      <c r="R56" s="147"/>
      <c r="S56" s="147"/>
      <c r="T56" s="147"/>
      <c r="U56" s="147"/>
      <c r="V56" s="147"/>
      <c r="W56" s="147"/>
      <c r="X56" s="147"/>
      <c r="Y56" s="333" t="s">
        <v>283</v>
      </c>
      <c r="Z56" s="334"/>
      <c r="AA56" s="334"/>
      <c r="AB56" s="334"/>
      <c r="AC56" s="334"/>
      <c r="AD56" s="334"/>
      <c r="AE56" s="334"/>
      <c r="AF56" s="334"/>
      <c r="AG56" s="334"/>
      <c r="AH56" s="334"/>
      <c r="AI56" s="334"/>
      <c r="AJ56" s="335"/>
      <c r="AK56" s="266">
        <f>ROUNDDOWN(A54-SUM(G54:AV55),0)</f>
        <v>0</v>
      </c>
      <c r="AL56" s="267"/>
      <c r="AM56" s="267"/>
      <c r="AN56" s="267"/>
      <c r="AO56" s="267"/>
      <c r="AP56" s="267"/>
      <c r="AQ56" s="235"/>
      <c r="AR56" s="235"/>
      <c r="AS56" s="235"/>
      <c r="AT56" s="235"/>
      <c r="AU56" s="235"/>
      <c r="AV56" s="254"/>
    </row>
    <row r="57" spans="1:48">
      <c r="A57" s="143"/>
      <c r="B57" s="143"/>
      <c r="C57" s="143"/>
      <c r="D57" s="143"/>
      <c r="E57" s="143"/>
      <c r="F57" s="143"/>
      <c r="G57" s="147"/>
      <c r="H57" s="147"/>
      <c r="I57" s="147"/>
      <c r="J57" s="147"/>
      <c r="K57" s="147"/>
      <c r="L57" s="147"/>
      <c r="M57" s="147"/>
      <c r="N57" s="147"/>
      <c r="O57" s="147"/>
      <c r="P57" s="147"/>
      <c r="Q57" s="147"/>
      <c r="R57" s="147"/>
      <c r="S57" s="147"/>
      <c r="T57" s="147"/>
      <c r="U57" s="147"/>
      <c r="V57" s="147"/>
      <c r="W57" s="147"/>
      <c r="X57" s="147"/>
      <c r="Y57" s="385" t="s">
        <v>287</v>
      </c>
      <c r="Z57" s="386"/>
      <c r="AA57" s="386"/>
      <c r="AB57" s="386"/>
      <c r="AC57" s="386"/>
      <c r="AD57" s="386"/>
      <c r="AE57" s="386"/>
      <c r="AF57" s="386"/>
      <c r="AG57" s="386"/>
      <c r="AH57" s="386"/>
      <c r="AI57" s="386"/>
      <c r="AJ57" s="345"/>
      <c r="AK57" s="399"/>
      <c r="AL57" s="400"/>
      <c r="AM57" s="400"/>
      <c r="AN57" s="400"/>
      <c r="AO57" s="400"/>
      <c r="AP57" s="400"/>
      <c r="AQ57" s="340"/>
      <c r="AR57" s="340"/>
      <c r="AS57" s="340"/>
      <c r="AT57" s="340"/>
      <c r="AU57" s="340"/>
      <c r="AV57" s="341"/>
    </row>
    <row r="58" spans="1:48">
      <c r="A58" s="143"/>
      <c r="B58" s="143"/>
      <c r="C58" s="143"/>
      <c r="D58" s="143"/>
      <c r="E58" s="143"/>
      <c r="F58" s="143"/>
      <c r="G58" s="147"/>
      <c r="H58" s="147"/>
      <c r="I58" s="147"/>
      <c r="J58" s="147"/>
      <c r="K58" s="147"/>
      <c r="L58" s="147"/>
      <c r="M58" s="147"/>
      <c r="N58" s="147"/>
      <c r="O58" s="147"/>
      <c r="P58" s="147"/>
      <c r="Q58" s="147"/>
      <c r="R58" s="147"/>
      <c r="S58" s="147"/>
      <c r="T58" s="147"/>
      <c r="U58" s="147"/>
      <c r="V58" s="147"/>
      <c r="W58" s="147"/>
      <c r="X58" s="147"/>
      <c r="Y58" s="401" t="s">
        <v>284</v>
      </c>
      <c r="Z58" s="319"/>
      <c r="AA58" s="319"/>
      <c r="AB58" s="319"/>
      <c r="AC58" s="319"/>
      <c r="AD58" s="319"/>
      <c r="AE58" s="319"/>
      <c r="AF58" s="319"/>
      <c r="AG58" s="319"/>
      <c r="AH58" s="319"/>
      <c r="AI58" s="319"/>
      <c r="AJ58" s="320"/>
      <c r="AK58" s="397"/>
      <c r="AL58" s="398"/>
      <c r="AM58" s="398"/>
      <c r="AN58" s="398"/>
      <c r="AO58" s="398"/>
      <c r="AP58" s="398"/>
      <c r="AQ58" s="221"/>
      <c r="AR58" s="221"/>
      <c r="AS58" s="221"/>
      <c r="AT58" s="221"/>
      <c r="AU58" s="221"/>
      <c r="AV58" s="222"/>
    </row>
  </sheetData>
  <mergeCells count="462">
    <mergeCell ref="Y56:AJ56"/>
    <mergeCell ref="AK56:AV58"/>
    <mergeCell ref="Y57:AJ57"/>
    <mergeCell ref="Y58:AJ58"/>
    <mergeCell ref="A52:F52"/>
    <mergeCell ref="G52:L52"/>
    <mergeCell ref="M52:R52"/>
    <mergeCell ref="S52:X52"/>
    <mergeCell ref="Y52:AD52"/>
    <mergeCell ref="AE52:AJ52"/>
    <mergeCell ref="AK52:AV52"/>
    <mergeCell ref="G53:AV53"/>
    <mergeCell ref="A54:F55"/>
    <mergeCell ref="G54:L55"/>
    <mergeCell ref="M54:R55"/>
    <mergeCell ref="S54:X55"/>
    <mergeCell ref="Y54:AD55"/>
    <mergeCell ref="AE54:AJ55"/>
    <mergeCell ref="AK54:AV55"/>
    <mergeCell ref="Y48:AJ49"/>
    <mergeCell ref="AK48:AV49"/>
    <mergeCell ref="Y50:AD50"/>
    <mergeCell ref="AE50:AJ50"/>
    <mergeCell ref="AK50:AV50"/>
    <mergeCell ref="A51:F51"/>
    <mergeCell ref="G51:L51"/>
    <mergeCell ref="M51:R51"/>
    <mergeCell ref="S51:X51"/>
    <mergeCell ref="Y51:AD51"/>
    <mergeCell ref="AE51:AJ51"/>
    <mergeCell ref="AK51:AV51"/>
    <mergeCell ref="A46:F50"/>
    <mergeCell ref="G46:L50"/>
    <mergeCell ref="M46:R50"/>
    <mergeCell ref="S46:X50"/>
    <mergeCell ref="Y46:AJ47"/>
    <mergeCell ref="AK46:AV47"/>
    <mergeCell ref="B44:X45"/>
    <mergeCell ref="V4:AB5"/>
    <mergeCell ref="AC4:AV5"/>
    <mergeCell ref="A2:AV3"/>
    <mergeCell ref="A5:O6"/>
    <mergeCell ref="B7:O8"/>
    <mergeCell ref="B9:M10"/>
    <mergeCell ref="N9:AS10"/>
    <mergeCell ref="B11:M12"/>
    <mergeCell ref="N11:AS12"/>
    <mergeCell ref="AH29:AJ29"/>
    <mergeCell ref="AH30:AJ30"/>
    <mergeCell ref="AH31:AJ31"/>
    <mergeCell ref="AK27:AM27"/>
    <mergeCell ref="AK28:AM28"/>
    <mergeCell ref="AK29:AM29"/>
    <mergeCell ref="AK30:AM30"/>
    <mergeCell ref="AK31:AM31"/>
    <mergeCell ref="AN27:AP27"/>
    <mergeCell ref="AN28:AP28"/>
    <mergeCell ref="AN29:AP29"/>
    <mergeCell ref="AN30:AP30"/>
    <mergeCell ref="AT27:AV27"/>
    <mergeCell ref="AN33:AP33"/>
    <mergeCell ref="CG22:CI22"/>
    <mergeCell ref="AZ23:BB23"/>
    <mergeCell ref="BC23:BE23"/>
    <mergeCell ref="BF23:BH23"/>
    <mergeCell ref="BI23:BK23"/>
    <mergeCell ref="BL23:BN23"/>
    <mergeCell ref="BO23:BQ23"/>
    <mergeCell ref="BR23:BT23"/>
    <mergeCell ref="BU23:BW23"/>
    <mergeCell ref="BX23:BZ23"/>
    <mergeCell ref="CA23:CC23"/>
    <mergeCell ref="CD23:CF23"/>
    <mergeCell ref="CG23:CI23"/>
    <mergeCell ref="AZ22:BB22"/>
    <mergeCell ref="BC22:BE22"/>
    <mergeCell ref="BF22:BH22"/>
    <mergeCell ref="BI22:BK22"/>
    <mergeCell ref="BL22:BN22"/>
    <mergeCell ref="BO22:BQ22"/>
    <mergeCell ref="BR22:BT22"/>
    <mergeCell ref="BU22:BW22"/>
    <mergeCell ref="BX22:BZ22"/>
    <mergeCell ref="AT37:AV37"/>
    <mergeCell ref="AQ34:AS34"/>
    <mergeCell ref="AT34:AV34"/>
    <mergeCell ref="CA22:CC22"/>
    <mergeCell ref="CD22:CF22"/>
    <mergeCell ref="AQ33:AS33"/>
    <mergeCell ref="AT33:AV33"/>
    <mergeCell ref="AQ32:AS32"/>
    <mergeCell ref="AT32:AV32"/>
    <mergeCell ref="AQ31:AS31"/>
    <mergeCell ref="AT31:AV31"/>
    <mergeCell ref="AK33:AM33"/>
    <mergeCell ref="AK34:AM34"/>
    <mergeCell ref="AK35:AM35"/>
    <mergeCell ref="AN34:AP34"/>
    <mergeCell ref="AN35:AP35"/>
    <mergeCell ref="AK37:AM37"/>
    <mergeCell ref="AK38:AM38"/>
    <mergeCell ref="AK39:AM39"/>
    <mergeCell ref="AK40:AM40"/>
    <mergeCell ref="AN37:AP37"/>
    <mergeCell ref="AN38:AP38"/>
    <mergeCell ref="AN39:AP39"/>
    <mergeCell ref="AH33:AJ33"/>
    <mergeCell ref="AH34:AJ34"/>
    <mergeCell ref="AH35:AJ35"/>
    <mergeCell ref="AH36:AJ36"/>
    <mergeCell ref="AH37:AJ37"/>
    <mergeCell ref="AH38:AJ38"/>
    <mergeCell ref="AH39:AJ39"/>
    <mergeCell ref="AH40:AJ40"/>
    <mergeCell ref="AH41:AJ41"/>
    <mergeCell ref="AE33:AG33"/>
    <mergeCell ref="AE34:AG34"/>
    <mergeCell ref="AE35:AG35"/>
    <mergeCell ref="AE36:AG36"/>
    <mergeCell ref="AE37:AG37"/>
    <mergeCell ref="AE38:AG38"/>
    <mergeCell ref="AE39:AG39"/>
    <mergeCell ref="AE40:AG40"/>
    <mergeCell ref="AE41:AG41"/>
    <mergeCell ref="AB33:AD33"/>
    <mergeCell ref="AB34:AD34"/>
    <mergeCell ref="AB35:AD35"/>
    <mergeCell ref="AB36:AD36"/>
    <mergeCell ref="AB37:AD37"/>
    <mergeCell ref="AB38:AD38"/>
    <mergeCell ref="AB39:AD39"/>
    <mergeCell ref="AB40:AD40"/>
    <mergeCell ref="AB41:AD41"/>
    <mergeCell ref="Y33:AA33"/>
    <mergeCell ref="Y34:AA34"/>
    <mergeCell ref="Y35:AA35"/>
    <mergeCell ref="Y36:AA36"/>
    <mergeCell ref="Y37:AA37"/>
    <mergeCell ref="Y38:AA38"/>
    <mergeCell ref="Y39:AA39"/>
    <mergeCell ref="Y40:AA40"/>
    <mergeCell ref="Y41:AA41"/>
    <mergeCell ref="AK21:AM21"/>
    <mergeCell ref="AK22:AM22"/>
    <mergeCell ref="AK23:AM23"/>
    <mergeCell ref="AK24:AM24"/>
    <mergeCell ref="AK25:AM25"/>
    <mergeCell ref="AN17:AP17"/>
    <mergeCell ref="AN18:AP18"/>
    <mergeCell ref="AN19:AP19"/>
    <mergeCell ref="AN20:AP20"/>
    <mergeCell ref="AN21:AP21"/>
    <mergeCell ref="AN22:AP22"/>
    <mergeCell ref="AN23:AP23"/>
    <mergeCell ref="AN24:AP24"/>
    <mergeCell ref="AN25:AP25"/>
    <mergeCell ref="AE21:AG21"/>
    <mergeCell ref="AE22:AG22"/>
    <mergeCell ref="AE23:AG23"/>
    <mergeCell ref="AE24:AG24"/>
    <mergeCell ref="AE25:AG25"/>
    <mergeCell ref="AH17:AJ17"/>
    <mergeCell ref="AH18:AJ18"/>
    <mergeCell ref="AH19:AJ19"/>
    <mergeCell ref="AH20:AJ20"/>
    <mergeCell ref="AH21:AJ21"/>
    <mergeCell ref="AH22:AJ22"/>
    <mergeCell ref="AH23:AJ23"/>
    <mergeCell ref="AH24:AJ24"/>
    <mergeCell ref="AH25:AJ25"/>
    <mergeCell ref="Y21:AA21"/>
    <mergeCell ref="Y22:AA22"/>
    <mergeCell ref="Y23:AA23"/>
    <mergeCell ref="Y24:AA24"/>
    <mergeCell ref="Y25:AA25"/>
    <mergeCell ref="AB17:AD17"/>
    <mergeCell ref="AB18:AD18"/>
    <mergeCell ref="AB19:AD19"/>
    <mergeCell ref="AB20:AD20"/>
    <mergeCell ref="AB21:AD21"/>
    <mergeCell ref="AB22:AD22"/>
    <mergeCell ref="AB23:AD23"/>
    <mergeCell ref="AB24:AD24"/>
    <mergeCell ref="AB25:AD25"/>
    <mergeCell ref="V15:X15"/>
    <mergeCell ref="A15:F15"/>
    <mergeCell ref="G15:I15"/>
    <mergeCell ref="AQ15:AS15"/>
    <mergeCell ref="AT15:AV15"/>
    <mergeCell ref="Y17:AA17"/>
    <mergeCell ref="Y18:AA18"/>
    <mergeCell ref="Y19:AA19"/>
    <mergeCell ref="Y20:AA20"/>
    <mergeCell ref="AE17:AG17"/>
    <mergeCell ref="AE18:AG18"/>
    <mergeCell ref="AE19:AG19"/>
    <mergeCell ref="AE20:AG20"/>
    <mergeCell ref="AK17:AM17"/>
    <mergeCell ref="AK18:AM18"/>
    <mergeCell ref="AK19:AM19"/>
    <mergeCell ref="AK20:AM20"/>
    <mergeCell ref="A16:F16"/>
    <mergeCell ref="G16:I16"/>
    <mergeCell ref="J16:L16"/>
    <mergeCell ref="M16:O16"/>
    <mergeCell ref="P16:R16"/>
    <mergeCell ref="S16:U16"/>
    <mergeCell ref="V16:X16"/>
    <mergeCell ref="AQ16:AS16"/>
    <mergeCell ref="Y15:AA15"/>
    <mergeCell ref="AB15:AD15"/>
    <mergeCell ref="AE15:AG15"/>
    <mergeCell ref="AH15:AJ15"/>
    <mergeCell ref="AK15:AM15"/>
    <mergeCell ref="AN15:AP15"/>
    <mergeCell ref="Y16:AA16"/>
    <mergeCell ref="AB16:AD16"/>
    <mergeCell ref="AE16:AG16"/>
    <mergeCell ref="AH16:AJ16"/>
    <mergeCell ref="AK16:AM16"/>
    <mergeCell ref="AN16:AP16"/>
    <mergeCell ref="J15:L15"/>
    <mergeCell ref="M15:O15"/>
    <mergeCell ref="P15:R15"/>
    <mergeCell ref="S15:U15"/>
    <mergeCell ref="V19:X19"/>
    <mergeCell ref="AQ19:AS19"/>
    <mergeCell ref="AT16:AV16"/>
    <mergeCell ref="A17:F17"/>
    <mergeCell ref="J17:L17"/>
    <mergeCell ref="M17:O17"/>
    <mergeCell ref="P17:R17"/>
    <mergeCell ref="S17:U17"/>
    <mergeCell ref="V17:X17"/>
    <mergeCell ref="AQ17:AS17"/>
    <mergeCell ref="AT17:AV25"/>
    <mergeCell ref="A19:F19"/>
    <mergeCell ref="AQ20:AS20"/>
    <mergeCell ref="A21:F21"/>
    <mergeCell ref="G21:I21"/>
    <mergeCell ref="J21:L21"/>
    <mergeCell ref="M21:O21"/>
    <mergeCell ref="P21:R21"/>
    <mergeCell ref="S21:U21"/>
    <mergeCell ref="V21:X21"/>
    <mergeCell ref="A24:F24"/>
    <mergeCell ref="G24:I24"/>
    <mergeCell ref="J24:L24"/>
    <mergeCell ref="M24:O24"/>
    <mergeCell ref="P24:R24"/>
    <mergeCell ref="S24:U24"/>
    <mergeCell ref="V24:X24"/>
    <mergeCell ref="AQ24:AS24"/>
    <mergeCell ref="A22:F22"/>
    <mergeCell ref="J22:L22"/>
    <mergeCell ref="M22:O22"/>
    <mergeCell ref="P22:R22"/>
    <mergeCell ref="S22:U22"/>
    <mergeCell ref="V22:X22"/>
    <mergeCell ref="A23:F23"/>
    <mergeCell ref="J23:L23"/>
    <mergeCell ref="V25:X25"/>
    <mergeCell ref="AQ25:AS25"/>
    <mergeCell ref="A27:F27"/>
    <mergeCell ref="G27:I27"/>
    <mergeCell ref="J27:L27"/>
    <mergeCell ref="M27:O27"/>
    <mergeCell ref="P27:R27"/>
    <mergeCell ref="S27:U27"/>
    <mergeCell ref="V27:X27"/>
    <mergeCell ref="AQ27:AS27"/>
    <mergeCell ref="A25:F25"/>
    <mergeCell ref="G25:I25"/>
    <mergeCell ref="J25:L25"/>
    <mergeCell ref="M25:O25"/>
    <mergeCell ref="P25:R25"/>
    <mergeCell ref="S25:U25"/>
    <mergeCell ref="Y27:AA27"/>
    <mergeCell ref="AB27:AD27"/>
    <mergeCell ref="AE27:AG27"/>
    <mergeCell ref="AH27:AJ27"/>
    <mergeCell ref="A28:F28"/>
    <mergeCell ref="G28:I28"/>
    <mergeCell ref="J28:L28"/>
    <mergeCell ref="M28:O28"/>
    <mergeCell ref="P28:R28"/>
    <mergeCell ref="S28:U28"/>
    <mergeCell ref="V28:X28"/>
    <mergeCell ref="AQ28:AS28"/>
    <mergeCell ref="AT28:AV28"/>
    <mergeCell ref="Y28:AA28"/>
    <mergeCell ref="AB28:AD28"/>
    <mergeCell ref="AE28:AG28"/>
    <mergeCell ref="AH28:AJ28"/>
    <mergeCell ref="V29:X29"/>
    <mergeCell ref="AQ29:AS29"/>
    <mergeCell ref="AT29:AV29"/>
    <mergeCell ref="A30:F30"/>
    <mergeCell ref="G30:I30"/>
    <mergeCell ref="J30:L30"/>
    <mergeCell ref="M30:O30"/>
    <mergeCell ref="P30:R30"/>
    <mergeCell ref="S30:U30"/>
    <mergeCell ref="V30:X30"/>
    <mergeCell ref="A29:F29"/>
    <mergeCell ref="G29:I29"/>
    <mergeCell ref="J29:L29"/>
    <mergeCell ref="M29:O29"/>
    <mergeCell ref="P29:R29"/>
    <mergeCell ref="S29:U29"/>
    <mergeCell ref="AQ30:AS30"/>
    <mergeCell ref="AT30:AV30"/>
    <mergeCell ref="Y29:AA29"/>
    <mergeCell ref="Y30:AA30"/>
    <mergeCell ref="AB29:AD29"/>
    <mergeCell ref="AB30:AD30"/>
    <mergeCell ref="AE29:AG29"/>
    <mergeCell ref="AE30:AG30"/>
    <mergeCell ref="Y32:AA32"/>
    <mergeCell ref="AB32:AD32"/>
    <mergeCell ref="AE32:AG32"/>
    <mergeCell ref="AH32:AJ32"/>
    <mergeCell ref="AK32:AM32"/>
    <mergeCell ref="AN32:AP32"/>
    <mergeCell ref="A31:F31"/>
    <mergeCell ref="G31:I31"/>
    <mergeCell ref="J31:L31"/>
    <mergeCell ref="M31:O31"/>
    <mergeCell ref="P31:R31"/>
    <mergeCell ref="S31:U31"/>
    <mergeCell ref="V31:X31"/>
    <mergeCell ref="Y31:AA31"/>
    <mergeCell ref="AB31:AD31"/>
    <mergeCell ref="AE31:AG31"/>
    <mergeCell ref="AN31:AP31"/>
    <mergeCell ref="A33:F33"/>
    <mergeCell ref="G33:I33"/>
    <mergeCell ref="J33:L33"/>
    <mergeCell ref="M33:O33"/>
    <mergeCell ref="P33:R33"/>
    <mergeCell ref="S33:U33"/>
    <mergeCell ref="V33:X33"/>
    <mergeCell ref="A32:F32"/>
    <mergeCell ref="G32:I32"/>
    <mergeCell ref="J32:L32"/>
    <mergeCell ref="M32:O32"/>
    <mergeCell ref="P32:R32"/>
    <mergeCell ref="S32:U32"/>
    <mergeCell ref="V32:X32"/>
    <mergeCell ref="S36:U36"/>
    <mergeCell ref="V36:X36"/>
    <mergeCell ref="AQ36:AS36"/>
    <mergeCell ref="AT36:AV36"/>
    <mergeCell ref="A34:F34"/>
    <mergeCell ref="G34:I34"/>
    <mergeCell ref="J34:L34"/>
    <mergeCell ref="M34:O34"/>
    <mergeCell ref="P34:R34"/>
    <mergeCell ref="S34:U34"/>
    <mergeCell ref="V34:X34"/>
    <mergeCell ref="A35:F35"/>
    <mergeCell ref="G35:I35"/>
    <mergeCell ref="J35:L35"/>
    <mergeCell ref="M35:O35"/>
    <mergeCell ref="P35:R35"/>
    <mergeCell ref="S35:U35"/>
    <mergeCell ref="V35:X35"/>
    <mergeCell ref="AQ35:AS35"/>
    <mergeCell ref="AK36:AM36"/>
    <mergeCell ref="AN36:AP36"/>
    <mergeCell ref="AT35:AV35"/>
    <mergeCell ref="V37:X37"/>
    <mergeCell ref="AQ37:AS37"/>
    <mergeCell ref="A36:F36"/>
    <mergeCell ref="G36:I36"/>
    <mergeCell ref="M40:O40"/>
    <mergeCell ref="P40:R40"/>
    <mergeCell ref="S40:U40"/>
    <mergeCell ref="V40:X40"/>
    <mergeCell ref="AQ40:AS40"/>
    <mergeCell ref="A38:F38"/>
    <mergeCell ref="G38:I38"/>
    <mergeCell ref="J38:L38"/>
    <mergeCell ref="M38:O38"/>
    <mergeCell ref="P38:R38"/>
    <mergeCell ref="S38:U38"/>
    <mergeCell ref="A37:F37"/>
    <mergeCell ref="G37:I37"/>
    <mergeCell ref="J37:L37"/>
    <mergeCell ref="M37:O37"/>
    <mergeCell ref="P37:R37"/>
    <mergeCell ref="S37:U37"/>
    <mergeCell ref="J36:L36"/>
    <mergeCell ref="M36:O36"/>
    <mergeCell ref="P36:R36"/>
    <mergeCell ref="A39:F39"/>
    <mergeCell ref="G39:I39"/>
    <mergeCell ref="J39:L39"/>
    <mergeCell ref="M39:O39"/>
    <mergeCell ref="P39:R39"/>
    <mergeCell ref="S39:U39"/>
    <mergeCell ref="A40:F40"/>
    <mergeCell ref="G40:I40"/>
    <mergeCell ref="J40:L40"/>
    <mergeCell ref="A42:F42"/>
    <mergeCell ref="G42:I42"/>
    <mergeCell ref="J42:L42"/>
    <mergeCell ref="M42:O42"/>
    <mergeCell ref="P42:R42"/>
    <mergeCell ref="S42:U42"/>
    <mergeCell ref="V42:X42"/>
    <mergeCell ref="A41:F41"/>
    <mergeCell ref="G41:I41"/>
    <mergeCell ref="J41:L41"/>
    <mergeCell ref="M41:O41"/>
    <mergeCell ref="P41:R41"/>
    <mergeCell ref="S41:U41"/>
    <mergeCell ref="AQ42:AS42"/>
    <mergeCell ref="AT42:AV42"/>
    <mergeCell ref="V41:X41"/>
    <mergeCell ref="AQ41:AS41"/>
    <mergeCell ref="AT41:AV41"/>
    <mergeCell ref="V39:X39"/>
    <mergeCell ref="AQ39:AS39"/>
    <mergeCell ref="AT39:AV39"/>
    <mergeCell ref="V38:X38"/>
    <mergeCell ref="AQ38:AS38"/>
    <mergeCell ref="AT38:AV38"/>
    <mergeCell ref="Y42:AA42"/>
    <mergeCell ref="AB42:AD42"/>
    <mergeCell ref="AE42:AG42"/>
    <mergeCell ref="AH42:AJ42"/>
    <mergeCell ref="AK42:AM42"/>
    <mergeCell ref="AN42:AP42"/>
    <mergeCell ref="AN41:AP41"/>
    <mergeCell ref="AT40:AV40"/>
    <mergeCell ref="AN40:AP40"/>
    <mergeCell ref="AK41:AM41"/>
    <mergeCell ref="A18:F18"/>
    <mergeCell ref="J18:L18"/>
    <mergeCell ref="M18:O18"/>
    <mergeCell ref="P18:R18"/>
    <mergeCell ref="S18:U18"/>
    <mergeCell ref="V18:X18"/>
    <mergeCell ref="AQ18:AS18"/>
    <mergeCell ref="M23:O23"/>
    <mergeCell ref="P23:R23"/>
    <mergeCell ref="S23:U23"/>
    <mergeCell ref="V23:X23"/>
    <mergeCell ref="AQ23:AS23"/>
    <mergeCell ref="AQ21:AS21"/>
    <mergeCell ref="A20:F20"/>
    <mergeCell ref="J20:L20"/>
    <mergeCell ref="M20:O20"/>
    <mergeCell ref="P20:R20"/>
    <mergeCell ref="S20:U20"/>
    <mergeCell ref="V20:X20"/>
    <mergeCell ref="AQ22:AS22"/>
    <mergeCell ref="J19:L19"/>
    <mergeCell ref="M19:O19"/>
    <mergeCell ref="P19:R19"/>
    <mergeCell ref="S19:U19"/>
  </mergeCells>
  <phoneticPr fontId="18"/>
  <dataValidations count="2">
    <dataValidation type="list" allowBlank="1" showInputMessage="1" showErrorMessage="1" sqref="J17:AS17" xr:uid="{4058656B-8082-4912-AEA9-C4EBB12732CE}">
      <formula1>"休止,復活,休止と復活"</formula1>
    </dataValidation>
    <dataValidation type="list" allowBlank="1" showInputMessage="1" showErrorMessage="1" sqref="AK50:AR50" xr:uid="{1D6434DB-94C8-4A05-9C4D-C96ABFDF97C2}">
      <formula1>"該当,非該当"</formula1>
    </dataValidation>
  </dataValidations>
  <pageMargins left="0.11811023622047245" right="0.11811023622047245" top="0.35433070866141736" bottom="0.35433070866141736" header="0.31496062992125984" footer="0.31496062992125984"/>
  <pageSetup paperSize="9" scale="63" orientation="portrait" r:id="rId1"/>
  <colBreaks count="1" manualBreakCount="1">
    <brk id="48" min="1" max="46"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13</vt:i4>
      </vt:variant>
    </vt:vector>
  </HeadingPairs>
  <TitlesOfParts>
    <vt:vector size="31" baseType="lpstr">
      <vt:lpstr>注意事項</vt:lpstr>
      <vt:lpstr>様式第１号</vt:lpstr>
      <vt:lpstr>①複数施設集計表</vt:lpstr>
      <vt:lpstr>②農事用電力Ａ（低圧）シート</vt:lpstr>
      <vt:lpstr>②低圧電力シート</vt:lpstr>
      <vt:lpstr>②農事用電力Ａ（高圧）シート</vt:lpstr>
      <vt:lpstr>②ビジネス動力シート</vt:lpstr>
      <vt:lpstr>②従量電灯Ａシート</vt:lpstr>
      <vt:lpstr>②シンプルコースシート</vt:lpstr>
      <vt:lpstr>②スマートコースシート</vt:lpstr>
      <vt:lpstr>②定額電灯シート</vt:lpstr>
      <vt:lpstr>③支出を証明する書類</vt:lpstr>
      <vt:lpstr>④位置図</vt:lpstr>
      <vt:lpstr>⑤施設写真</vt:lpstr>
      <vt:lpstr>⑥預(貯)金通帳写</vt:lpstr>
      <vt:lpstr>⑦高圧契約証明</vt:lpstr>
      <vt:lpstr>⑧農事用以外証明</vt:lpstr>
      <vt:lpstr>検針日カレンダー</vt:lpstr>
      <vt:lpstr>①複数施設集計表!Print_Area</vt:lpstr>
      <vt:lpstr>②シンプルコースシート!Print_Area</vt:lpstr>
      <vt:lpstr>②スマートコースシート!Print_Area</vt:lpstr>
      <vt:lpstr>②ビジネス動力シート!Print_Area</vt:lpstr>
      <vt:lpstr>②従量電灯Ａシート!Print_Area</vt:lpstr>
      <vt:lpstr>②低圧電力シート!Print_Area</vt:lpstr>
      <vt:lpstr>②定額電灯シート!Print_Area</vt:lpstr>
      <vt:lpstr>'②農事用電力Ａ（高圧）シート'!Print_Area</vt:lpstr>
      <vt:lpstr>'②農事用電力Ａ（低圧）シート'!Print_Area</vt:lpstr>
      <vt:lpstr>④位置図!Print_Area</vt:lpstr>
      <vt:lpstr>注意事項!Print_Area</vt:lpstr>
      <vt:lpstr>様式第１号!Print_Area</vt:lpstr>
      <vt:lpstr>②定額電灯シート!Print_Titles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SL954</dc:creator>
  <cp:lastModifiedBy>SL629</cp:lastModifiedBy>
  <cp:lastPrinted>2024-03-14T00:41:40Z</cp:lastPrinted>
  <dcterms:created xsi:type="dcterms:W3CDTF">2023-01-31T02:54:18Z</dcterms:created>
  <dcterms:modified xsi:type="dcterms:W3CDTF">2024-03-14T00:55:03Z</dcterms:modified>
</cp:coreProperties>
</file>