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flsv\庁内共有\1_課(室)共有\財政部財政課\令和05年度(2023)\040104財政調査(財務_財務)\その他財政調査一般(03／2027)\0005397_（再送）【3_15（金）県〆切】令和４年度財政状況資料集の作成等について\03_県提出\"/>
    </mc:Choice>
  </mc:AlternateContent>
  <xr:revisionPtr revIDLastSave="0" documentId="13_ncr:1_{C72422E8-70F9-48BA-88BB-AE8E86DCDA31}" xr6:coauthVersionLast="47" xr6:coauthVersionMax="47" xr10:uidLastSave="{00000000-0000-0000-0000-000000000000}"/>
  <bookViews>
    <workbookView xWindow="1050" yWindow="-120" windowWidth="2787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CO34" i="10"/>
  <c r="CO35" i="10" s="1"/>
  <c r="CO36" i="10" s="1"/>
  <c r="CO37" i="10" s="1"/>
  <c r="CO38" i="10" s="1"/>
  <c r="CO39" i="10" s="1"/>
  <c r="CO40" i="10" s="1"/>
  <c r="CO41" i="10" s="1"/>
  <c r="CO42" i="10" s="1"/>
  <c r="BW34" i="10"/>
  <c r="BW35" i="10" s="1"/>
  <c r="BW36" i="10" s="1"/>
  <c r="BW37" i="10" s="1"/>
  <c r="BW38"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U34" i="10"/>
  <c r="U35" i="10" s="1"/>
  <c r="U36" i="10" s="1"/>
  <c r="U37" i="10" s="1"/>
  <c r="AM34" i="10" l="1"/>
  <c r="AM35" i="10" s="1"/>
  <c r="AM36" i="10" s="1"/>
  <c r="BE34" i="10"/>
  <c r="BE35" i="10" s="1"/>
  <c r="BE36" i="10" s="1"/>
</calcChain>
</file>

<file path=xl/sharedStrings.xml><?xml version="1.0" encoding="utf-8"?>
<sst xmlns="http://schemas.openxmlformats.org/spreadsheetml/2006/main" count="1036" uniqueCount="604">
  <si>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</si>
  <si>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</si>
  <si>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</si>
  <si>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</si>
  <si>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</si>
  <si>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</si>
  <si>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</si>
  <si>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</si>
  <si>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</si>
  <si>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</si>
  <si>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</si>
  <si>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</si>
  <si>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</si>
  <si>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</si>
  <si>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</si>
  <si>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</si>
  <si>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</si>
  <si>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</si>
  <si>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</si>
  <si>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</si>
  <si>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</si>
  <si>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</si>
  <si>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</si>
  <si>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</si>
  <si>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</si>
  <si>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</si>
  <si>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</si>
  <si>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</si>
  <si>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</si>
  <si>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</si>
  <si>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</si>
  <si>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</si>
  <si>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</si>
  <si>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</si>
  <si>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</si>
  <si>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</si>
  <si>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</si>
  <si>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</si>
  <si>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</si>
  <si>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</si>
  <si>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</si>
  <si>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</si>
  <si>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</si>
  <si>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</si>
  <si>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</si>
  <si>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</si>
  <si>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</si>
  <si>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</si>
  <si>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</si>
  <si>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</si>
  <si>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</si>
  <si>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</si>
  <si>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</si>
  <si>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</si>
  <si>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</si>
  <si>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</si>
  <si>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</si>
  <si>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</si>
  <si>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</si>
  <si>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</si>
  <si>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</si>
  <si>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</si>
  <si>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</si>
  <si>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</si>
  <si>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</si>
  <si>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</si>
  <si>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</si>
  <si>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</si>
  <si>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</si>
  <si>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</si>
  <si>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</si>
  <si>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</si>
  <si>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</si>
  <si>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</si>
  <si>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</si>
  <si>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</si>
  <si>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</si>
  <si>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</si>
  <si>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</si>
  <si>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</si>
  <si>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</si>
  <si>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</si>
  <si>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</si>
  <si>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</si>
  <si>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</si>
  <si>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</si>
  <si>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</si>
  <si>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</si>
  <si>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</si>
  <si>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</si>
  <si>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</si>
  <si>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</si>
  <si>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</si>
  <si>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</si>
  <si>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</si>
  <si>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</si>
  <si>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</si>
  <si>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</si>
  <si>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</si>
  <si>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</si>
  <si>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出雲市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</si>
  <si>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</si>
  <si>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</si>
  <si>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</si>
  <si>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</si>
  <si>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</si>
  <si>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</si>
  <si>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</si>
  <si>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</si>
  <si>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</si>
  <si>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</si>
  <si>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</si>
  <si>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</si>
  <si>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</si>
  <si>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</si>
  <si>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</si>
  <si>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</si>
  <si>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</si>
  <si>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</si>
  <si>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</si>
  <si>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</si>
  <si>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</si>
  <si>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</si>
  <si>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</si>
  <si>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</si>
  <si>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</si>
  <si>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</si>
  <si>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</si>
  <si>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</si>
  <si>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</si>
  <si>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</si>
  <si>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</si>
  <si>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</si>
  <si>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</si>
  <si>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</si>
  <si>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</si>
  <si>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</si>
  <si>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</si>
  <si>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</si>
  <si>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</si>
  <si>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</si>
  <si>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</si>
  <si>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</si>
  <si>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</si>
  <si>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</si>
  <si>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</si>
  <si>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</si>
  <si>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</si>
  <si>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</si>
  <si>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</si>
  <si>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</si>
  <si>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</si>
  <si>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</si>
  <si>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</si>
  <si>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</si>
  <si>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</si>
  <si>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</si>
  <si>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</si>
  <si>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</si>
  <si>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</si>
  <si>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</si>
  <si>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</si>
  <si>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</si>
  <si>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</si>
  <si>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</si>
  <si>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</si>
  <si>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</si>
  <si>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</si>
  <si>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</si>
  <si>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</si>
  <si>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</si>
  <si>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</si>
  <si>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</si>
  <si>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</si>
  <si>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</si>
  <si>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</si>
  <si>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</si>
  <si>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</si>
  <si>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</si>
  <si>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</si>
  <si>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</si>
  <si>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</si>
  <si>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</si>
  <si>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</si>
  <si>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</si>
  <si>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</si>
  <si>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</si>
  <si>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</si>
  <si>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</si>
  <si>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</si>
  <si>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</si>
  <si>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</si>
  <si>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</si>
  <si>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</si>
  <si>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</si>
  <si>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</si>
  <si>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</si>
  <si>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</si>
  <si>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</si>
  <si>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</si>
  <si>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</si>
  <si>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</si>
  <si>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</si>
  <si>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</si>
  <si>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</si>
  <si>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</si>
  <si>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</si>
  <si>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</si>
  <si>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</si>
  <si>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</si>
  <si>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</si>
  <si>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</si>
  <si>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</si>
  <si>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</si>
  <si>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</si>
  <si>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</si>
  <si>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島根県出雲市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</si>
  <si>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</si>
  <si>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</si>
  <si>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</si>
  <si>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</si>
  <si>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</si>
  <si>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</si>
  <si>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</si>
  <si>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</si>
  <si>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</si>
  <si>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</si>
  <si>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</si>
  <si>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</si>
  <si>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</si>
  <si>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</si>
  <si>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</si>
  <si>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</si>
  <si>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</si>
  <si>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</si>
  <si>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</si>
  <si>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</si>
  <si>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</si>
  <si>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</si>
  <si>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</si>
  <si>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</si>
  <si>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</si>
  <si>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</si>
  <si>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</si>
  <si>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</si>
  <si>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</si>
  <si>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</si>
  <si>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</si>
  <si>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</si>
  <si>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</si>
  <si>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</si>
  <si>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</si>
  <si>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</si>
  <si>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</si>
  <si>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</si>
  <si>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</si>
  <si>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</si>
  <si>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</si>
  <si>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</si>
  <si>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</si>
  <si>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</si>
  <si>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</si>
  <si>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</si>
  <si>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</si>
  <si>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</si>
  <si>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</si>
  <si>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</si>
  <si>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</si>
  <si>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</si>
  <si>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</si>
  <si>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</si>
  <si>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</si>
  <si>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</si>
  <si>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</si>
  <si>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</si>
  <si>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</si>
  <si>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</si>
  <si>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</si>
  <si>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</si>
  <si>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</si>
  <si>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</si>
  <si>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</si>
  <si>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</si>
  <si>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</si>
  <si>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</si>
  <si>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</si>
  <si>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</si>
  <si>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</si>
  <si>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</si>
  <si>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</si>
  <si>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</si>
  <si>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</si>
  <si>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</si>
  <si>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</si>
  <si>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</si>
  <si>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</si>
  <si>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</si>
  <si>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</si>
  <si>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</si>
  <si>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</si>
  <si>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</si>
  <si>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</si>
  <si>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</si>
  <si>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</si>
  <si>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</si>
  <si>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</si>
  <si>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</si>
  <si>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</si>
  <si>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</si>
  <si>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</si>
  <si>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</si>
  <si>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</si>
  <si>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</si>
  <si>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</si>
  <si>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</si>
  <si>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</si>
  <si>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</si>
  <si>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</si>
  <si>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</si>
  <si>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</si>
  <si>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</si>
  <si>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</si>
  <si>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</si>
  <si>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</si>
  <si>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</si>
  <si>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</si>
  <si>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</si>
  <si>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</si>
  <si>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</si>
  <si>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</si>
  <si>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</si>
  <si>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</si>
  <si>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</si>
  <si>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</si>
  <si>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</si>
  <si>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</si>
  <si>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</si>
  <si>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</si>
  <si>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</si>
  <si>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</si>
  <si>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</si>
  <si>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</si>
  <si>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</si>
  <si>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</si>
  <si>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</si>
  <si>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</si>
  <si>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</si>
  <si>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</si>
  <si>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</si>
  <si>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</si>
  <si>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</si>
  <si>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</si>
  <si>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</si>
  <si>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</si>
  <si>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</si>
  <si>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</si>
  <si>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</si>
  <si>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</si>
  <si>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</si>
  <si>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</si>
  <si>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</si>
  <si>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</si>
  <si>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</si>
  <si>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</si>
  <si>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</si>
  <si>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</si>
  <si>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</si>
  <si>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</si>
  <si>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</si>
  <si>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島根県出雲市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</si>
  <si>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</si>
  <si>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</si>
  <si>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</si>
  <si>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</si>
  <si>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</si>
  <si>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</si>
  <si>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</si>
  <si>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</si>
  <si>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</si>
  <si>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</si>
  <si>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</si>
  <si>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</si>
  <si>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</si>
  <si>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</si>
  <si>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</si>
  <si>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</si>
  <si>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</si>
  <si>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</si>
  <si>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</si>
  <si>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</si>
  <si>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t>
    <phoneticPr fontId="5"/>
  </si>
  <si>
    <t>ご縁ネット事業</t>
    <phoneticPr fontId="5"/>
  </si>
  <si>
    <t>-</t>
    <phoneticPr fontId="5"/>
  </si>
  <si>
    <t>高野令一育英奨学事業</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</si>
  <si>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</si>
  <si>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</si>
  <si>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</si>
  <si>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</si>
  <si>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</si>
  <si>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</si>
  <si>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</si>
  <si>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</si>
  <si>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</si>
  <si>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</si>
  <si>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</si>
  <si>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</si>
  <si>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</si>
  <si>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</si>
  <si>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</si>
  <si>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国民健康保険橋波診療所事業</t>
    <phoneticPr fontId="5"/>
  </si>
  <si>
    <t>介護保険事業</t>
    <phoneticPr fontId="5"/>
  </si>
  <si>
    <t>後期高齢者医療事業</t>
    <phoneticPr fontId="5"/>
  </si>
  <si>
    <t>水道事業</t>
    <phoneticPr fontId="5"/>
  </si>
  <si>
    <t>法適用企業</t>
    <phoneticPr fontId="5"/>
  </si>
  <si>
    <t>病院事業</t>
    <phoneticPr fontId="5"/>
  </si>
  <si>
    <t>下水道事業</t>
    <phoneticPr fontId="5"/>
  </si>
  <si>
    <t>法適用企業</t>
    <phoneticPr fontId="5"/>
  </si>
  <si>
    <t>浄化槽設置事業</t>
    <phoneticPr fontId="5"/>
  </si>
  <si>
    <t>法非適用企業</t>
    <phoneticPr fontId="5"/>
  </si>
  <si>
    <t>風力発電事業</t>
    <phoneticPr fontId="5"/>
  </si>
  <si>
    <t>企業用地造成事業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</si>
  <si>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</si>
  <si>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</si>
  <si>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</si>
  <si>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</si>
  <si>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</si>
  <si>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</si>
  <si>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</si>
  <si>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</si>
  <si>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</si>
  <si>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</si>
  <si>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</si>
  <si>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</si>
  <si>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</si>
  <si>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</si>
  <si>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</si>
  <si>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</si>
  <si>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</si>
  <si>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</si>
  <si>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</si>
  <si>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</si>
  <si>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</si>
  <si>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</si>
  <si>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</si>
  <si>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</si>
  <si>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</si>
  <si>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</si>
  <si>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</si>
  <si>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</si>
  <si>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</si>
  <si>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</si>
  <si>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</si>
  <si>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</si>
  <si>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</si>
  <si>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</si>
  <si>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</si>
  <si>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</si>
  <si>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</si>
  <si>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</si>
  <si>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</si>
  <si>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</si>
  <si>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</si>
  <si>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</si>
  <si>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</si>
  <si>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</si>
  <si>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</si>
  <si>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</si>
  <si>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</si>
  <si>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</si>
  <si>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</si>
  <si>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</si>
  <si>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</si>
  <si>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</si>
  <si>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</si>
  <si>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</si>
  <si>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</si>
  <si>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</si>
  <si>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</si>
  <si>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</si>
  <si>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</si>
  <si>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</si>
  <si>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</si>
  <si>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</si>
  <si>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</si>
  <si>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</si>
  <si>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</si>
  <si>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</si>
  <si>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</si>
  <si>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</si>
  <si>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</si>
  <si>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</si>
  <si>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</si>
  <si>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</si>
  <si>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</si>
  <si>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</si>
  <si>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</si>
  <si>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</si>
  <si>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</si>
  <si>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</si>
  <si>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</si>
  <si>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</si>
  <si>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</si>
  <si>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</si>
  <si>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</si>
  <si>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</si>
  <si>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</si>
  <si>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</si>
  <si>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</si>
  <si>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</si>
  <si>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</si>
  <si>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</si>
  <si>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</si>
  <si>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</si>
  <si>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</si>
  <si>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</si>
  <si>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</si>
  <si>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</si>
  <si>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</si>
  <si>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</si>
  <si>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</si>
  <si>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</si>
  <si>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</si>
  <si>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</si>
  <si>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</si>
  <si>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</si>
  <si>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</si>
  <si>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</si>
  <si>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</si>
  <si>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</si>
  <si>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</si>
  <si>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</si>
  <si>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</si>
  <si>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</si>
  <si>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</si>
  <si>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</si>
  <si>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</si>
  <si>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</si>
  <si>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</si>
  <si>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</si>
  <si>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</si>
  <si>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</si>
  <si>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</si>
  <si>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</si>
  <si>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</si>
  <si>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</si>
  <si>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</si>
  <si>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</si>
  <si>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</si>
  <si>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</si>
  <si>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</si>
  <si>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</si>
  <si>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</si>
  <si>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</si>
  <si>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</si>
  <si>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</si>
  <si>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</si>
  <si>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</si>
  <si>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</si>
  <si>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</si>
  <si>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</si>
  <si>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</si>
  <si>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</si>
  <si>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</si>
  <si>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</si>
  <si>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</si>
  <si>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</si>
  <si>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</si>
  <si>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</si>
  <si>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0.08</t>
  </si>
  <si>
    <t>水道事業</t>
  </si>
  <si>
    <t>一般会計</t>
  </si>
  <si>
    <t>下水道事業</t>
  </si>
  <si>
    <t>病院事業</t>
  </si>
  <si>
    <t>介護保険事業</t>
  </si>
  <si>
    <t>国民健康保険事業</t>
  </si>
  <si>
    <t>後期高齢者医療事業</t>
  </si>
  <si>
    <t>診療所事業</t>
  </si>
  <si>
    <t>その他会計（赤字）</t>
  </si>
  <si>
    <t>その他会計（黒字）</t>
  </si>
  <si>
    <t>H30</t>
    <phoneticPr fontId="5"/>
  </si>
  <si>
    <t>R01</t>
    <phoneticPr fontId="5"/>
  </si>
  <si>
    <t>R02</t>
    <phoneticPr fontId="5"/>
  </si>
  <si>
    <t>R03</t>
    <phoneticPr fontId="5"/>
  </si>
  <si>
    <t>R04</t>
    <phoneticPr fontId="5"/>
  </si>
  <si>
    <t>地域振興基金</t>
    <rPh sb="0" eb="6">
      <t>チイキシンコウキキン</t>
    </rPh>
    <phoneticPr fontId="5"/>
  </si>
  <si>
    <t>「日本の心のふるさと出雲」応援基金</t>
    <rPh sb="1" eb="3">
      <t>ニホン</t>
    </rPh>
    <rPh sb="4" eb="5">
      <t>ココロ</t>
    </rPh>
    <rPh sb="10" eb="12">
      <t>イズモ</t>
    </rPh>
    <rPh sb="13" eb="15">
      <t>オウエン</t>
    </rPh>
    <rPh sb="15" eb="17">
      <t>キキン</t>
    </rPh>
    <phoneticPr fontId="5"/>
  </si>
  <si>
    <t>公共施設整備基金</t>
    <rPh sb="0" eb="4">
      <t>コウキョウシセツ</t>
    </rPh>
    <rPh sb="4" eb="8">
      <t>セイビキキン</t>
    </rPh>
    <phoneticPr fontId="5"/>
  </si>
  <si>
    <t>高野令一育英奨学基金</t>
    <rPh sb="0" eb="2">
      <t>コウノ</t>
    </rPh>
    <rPh sb="2" eb="4">
      <t>レイイチ</t>
    </rPh>
    <rPh sb="4" eb="6">
      <t>イクエイ</t>
    </rPh>
    <rPh sb="6" eb="8">
      <t>ショウガク</t>
    </rPh>
    <rPh sb="8" eb="10">
      <t>キキン</t>
    </rPh>
    <phoneticPr fontId="5"/>
  </si>
  <si>
    <t>防災行政無線施設及び情報通信施設整備基金</t>
    <rPh sb="0" eb="6">
      <t>ボウサイギョウセイムセン</t>
    </rPh>
    <rPh sb="6" eb="8">
      <t>シセツ</t>
    </rPh>
    <rPh sb="8" eb="9">
      <t>オヨ</t>
    </rPh>
    <rPh sb="10" eb="12">
      <t>ジョウホウ</t>
    </rPh>
    <rPh sb="12" eb="16">
      <t>ツウシンシセツ</t>
    </rPh>
    <rPh sb="16" eb="20">
      <t>セイビキキン</t>
    </rPh>
    <phoneticPr fontId="5"/>
  </si>
  <si>
    <t>島根県市町村総合事務組合</t>
    <rPh sb="0" eb="3">
      <t>シマネケン</t>
    </rPh>
    <rPh sb="3" eb="6">
      <t>シチョウソン</t>
    </rPh>
    <rPh sb="6" eb="12">
      <t>ソウゴウジムクミアイ</t>
    </rPh>
    <phoneticPr fontId="2"/>
  </si>
  <si>
    <t>島根県後期高齢者医療広域連合（普通会計）</t>
    <rPh sb="0" eb="3">
      <t>シマネケン</t>
    </rPh>
    <rPh sb="3" eb="8">
      <t>コウキコウレイシャ</t>
    </rPh>
    <rPh sb="8" eb="10">
      <t>イリョウ</t>
    </rPh>
    <rPh sb="10" eb="12">
      <t>コウイキ</t>
    </rPh>
    <rPh sb="12" eb="14">
      <t>レンゴウ</t>
    </rPh>
    <rPh sb="15" eb="19">
      <t>フツウカイケイ</t>
    </rPh>
    <phoneticPr fontId="2"/>
  </si>
  <si>
    <t>島根県後期高齢者医療広域連合（特別会計）</t>
    <rPh sb="0" eb="3">
      <t>シマネケン</t>
    </rPh>
    <rPh sb="3" eb="8">
      <t>コウキコウレイシャ</t>
    </rPh>
    <rPh sb="8" eb="10">
      <t>イリョウ</t>
    </rPh>
    <rPh sb="10" eb="14">
      <t>コウイキレンゴウ</t>
    </rPh>
    <rPh sb="15" eb="19">
      <t>トクベツカイケイ</t>
    </rPh>
    <phoneticPr fontId="2"/>
  </si>
  <si>
    <t>斐川宍道水道企業団（上水道会計）</t>
    <rPh sb="0" eb="2">
      <t>ヒカワ</t>
    </rPh>
    <rPh sb="2" eb="4">
      <t>シンジ</t>
    </rPh>
    <rPh sb="4" eb="9">
      <t>スイドウキギョウダン</t>
    </rPh>
    <rPh sb="10" eb="15">
      <t>ジョウスイドウカイケイ</t>
    </rPh>
    <phoneticPr fontId="2"/>
  </si>
  <si>
    <t>斐川宍道水道企業団（工業用水事業会計）</t>
    <rPh sb="0" eb="2">
      <t>ヒカワ</t>
    </rPh>
    <rPh sb="2" eb="4">
      <t>シンジ</t>
    </rPh>
    <rPh sb="4" eb="9">
      <t>スイドウキギョウダン</t>
    </rPh>
    <rPh sb="10" eb="14">
      <t>コウギョウヨウスイ</t>
    </rPh>
    <rPh sb="14" eb="18">
      <t>ジギョウカイケイ</t>
    </rPh>
    <phoneticPr fontId="2"/>
  </si>
  <si>
    <t>-</t>
    <phoneticPr fontId="2"/>
  </si>
  <si>
    <t>出雲市土地開発公社</t>
    <rPh sb="0" eb="3">
      <t>イズモシ</t>
    </rPh>
    <rPh sb="3" eb="9">
      <t>トチカイハツコウシャ</t>
    </rPh>
    <phoneticPr fontId="2"/>
  </si>
  <si>
    <t>公益財団法人出雲市芸術文化振興財団</t>
    <rPh sb="0" eb="6">
      <t>コウエキザイダンホウジン</t>
    </rPh>
    <rPh sb="6" eb="9">
      <t>イズモシ</t>
    </rPh>
    <rPh sb="9" eb="13">
      <t>ゲイジュツブンカ</t>
    </rPh>
    <rPh sb="13" eb="17">
      <t>シンコウザイダン</t>
    </rPh>
    <phoneticPr fontId="2"/>
  </si>
  <si>
    <t>一般財団法人出雲市都市公社</t>
    <rPh sb="0" eb="6">
      <t>イッパンザイダンホウジン</t>
    </rPh>
    <rPh sb="6" eb="8">
      <t>イズモ</t>
    </rPh>
    <rPh sb="8" eb="9">
      <t>シ</t>
    </rPh>
    <rPh sb="9" eb="13">
      <t>トシコウシャ</t>
    </rPh>
    <phoneticPr fontId="2"/>
  </si>
  <si>
    <t>株式会社すばる企画</t>
    <rPh sb="0" eb="4">
      <t>カブシキガイシャ</t>
    </rPh>
    <rPh sb="7" eb="9">
      <t>キカク</t>
    </rPh>
    <phoneticPr fontId="2"/>
  </si>
  <si>
    <t>出雲ターミナル株式会社</t>
    <rPh sb="0" eb="2">
      <t>イズモ</t>
    </rPh>
    <rPh sb="7" eb="11">
      <t>カブシキガイシャ</t>
    </rPh>
    <phoneticPr fontId="2"/>
  </si>
  <si>
    <t>有限会社エコプラント佐田</t>
    <rPh sb="0" eb="4">
      <t>ユウゲンガイシャ</t>
    </rPh>
    <rPh sb="10" eb="12">
      <t>サダ</t>
    </rPh>
    <phoneticPr fontId="2"/>
  </si>
  <si>
    <t>公益財団法人斐川町農業公社</t>
    <rPh sb="0" eb="6">
      <t>コウエキザイダンホウジン</t>
    </rPh>
    <rPh sb="6" eb="9">
      <t>ヒカワチョウ</t>
    </rPh>
    <rPh sb="9" eb="11">
      <t>ノウギョウ</t>
    </rPh>
    <rPh sb="11" eb="13">
      <t>コウシャ</t>
    </rPh>
    <phoneticPr fontId="2"/>
  </si>
  <si>
    <t>有限会社グリーンサポート斐川</t>
    <rPh sb="0" eb="4">
      <t>ユウゲンガイシャ</t>
    </rPh>
    <rPh sb="12" eb="14">
      <t>ヒカワ</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</si>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</sst>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48064</c:v>
                </c:pt>
                <c:pt idx="1">
                  <c:v>56662</c:v>
                </c:pt>
                <c:pt idx="2">
                  <c:v>60285</c:v>
                </c:pt>
                <c:pt idx="3">
                  <c:v>52714</c:v>
                </c:pt>
                <c:pt idx="4">
                  <c:v>46001</c:v>
                </c:pt>
              </c:numCache>
            </c:numRef>
          </c:val>
          <c:smooth val="0"/>
          <c:extLst>
            <c:ext xmlns:c16="http://schemas.microsoft.com/office/drawing/2014/chart" uri="{C3380CC4-5D6E-409C-BE32-E72D297353CC}">
              <c16:uniqueId val="{00000000-0478-4BED-AC06-E86435ED4F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50847</c:v>
                </c:pt>
                <c:pt idx="1">
                  <c:v>59009</c:v>
                </c:pt>
                <c:pt idx="2">
                  <c:v>99919</c:v>
                </c:pt>
                <c:pt idx="3">
                  <c:v>114197</c:v>
                </c:pt>
                <c:pt idx="4">
                  <c:v>53041</c:v>
                </c:pt>
              </c:numCache>
            </c:numRef>
          </c:val>
          <c:smooth val="0"/>
          <c:extLst>
            <c:ext xmlns:c16="http://schemas.microsoft.com/office/drawing/2014/chart" uri="{C3380CC4-5D6E-409C-BE32-E72D297353CC}">
              <c16:uniqueId val="{00000001-0478-4BED-AC06-E86435ED4F3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2.86</c:v>
                </c:pt>
                <c:pt idx="1">
                  <c:v>2.2400000000000002</c:v>
                </c:pt>
                <c:pt idx="2">
                  <c:v>1.44</c:v>
                </c:pt>
                <c:pt idx="3">
                  <c:v>3.3</c:v>
                </c:pt>
                <c:pt idx="4">
                  <c:v>3.32</c:v>
                </c:pt>
              </c:numCache>
            </c:numRef>
          </c:val>
          <c:extLst>
            <c:ext xmlns:c16="http://schemas.microsoft.com/office/drawing/2014/chart" uri="{C3380CC4-5D6E-409C-BE32-E72D297353CC}">
              <c16:uniqueId val="{00000000-3FCA-473D-8651-C3F9F1AD97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6.1</c:v>
                </c:pt>
                <c:pt idx="1">
                  <c:v>6.16</c:v>
                </c:pt>
                <c:pt idx="2">
                  <c:v>6.09</c:v>
                </c:pt>
                <c:pt idx="3">
                  <c:v>5.9</c:v>
                </c:pt>
                <c:pt idx="4">
                  <c:v>6.06</c:v>
                </c:pt>
              </c:numCache>
            </c:numRef>
          </c:val>
          <c:extLst>
            <c:ext xmlns:c16="http://schemas.microsoft.com/office/drawing/2014/chart" uri="{C3380CC4-5D6E-409C-BE32-E72D297353CC}">
              <c16:uniqueId val="{00000001-3FCA-473D-8651-C3F9F1AD97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0.73</c:v>
                </c:pt>
                <c:pt idx="1">
                  <c:v>0.48</c:v>
                </c:pt>
                <c:pt idx="2">
                  <c:v>0.54</c:v>
                </c:pt>
                <c:pt idx="3">
                  <c:v>3.12</c:v>
                </c:pt>
                <c:pt idx="4">
                  <c:v>-0.08</c:v>
                </c:pt>
              </c:numCache>
            </c:numRef>
          </c:val>
          <c:smooth val="0"/>
          <c:extLst>
            <c:ext xmlns:c16="http://schemas.microsoft.com/office/drawing/2014/chart" uri="{C3380CC4-5D6E-409C-BE32-E72D297353CC}">
              <c16:uniqueId val="{00000002-3FCA-473D-8651-C3F9F1AD97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0.28999999999999998</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0-9D8C-4D63-A727-7561BF57BB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8C-4D63-A727-7561BF57BBDE}"/>
            </c:ext>
          </c:extLst>
        </c:ser>
        <c:ser>
          <c:idx val="2"/>
          <c:order val="2"/>
          <c:tx>
            <c:strRef>
              <c:f>データシート!$A$29</c:f>
              <c:strCache>
                <c:ptCount val="1"/>
                <c:pt idx="0">
                  <c:v>診療所事業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9D8C-4D63-A727-7561BF57BBDE}"/>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c:v>
                </c:pt>
                <c:pt idx="2">
                  <c:v>#N/A</c:v>
                </c:pt>
                <c:pt idx="3">
                  <c:v>0.12</c:v>
                </c:pt>
                <c:pt idx="4">
                  <c:v>#N/A</c:v>
                </c:pt>
                <c:pt idx="5">
                  <c:v>0.11</c:v>
                </c:pt>
                <c:pt idx="6">
                  <c:v>#N/A</c:v>
                </c:pt>
                <c:pt idx="7">
                  <c:v>0.12</c:v>
                </c:pt>
                <c:pt idx="8">
                  <c:v>#N/A</c:v>
                </c:pt>
                <c:pt idx="9">
                  <c:v>0.13</c:v>
                </c:pt>
              </c:numCache>
            </c:numRef>
          </c:val>
          <c:extLst>
            <c:ext xmlns:c16="http://schemas.microsoft.com/office/drawing/2014/chart" uri="{C3380CC4-5D6E-409C-BE32-E72D297353CC}">
              <c16:uniqueId val="{00000003-9D8C-4D63-A727-7561BF57BBDE}"/>
            </c:ext>
          </c:extLst>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1.69</c:v>
                </c:pt>
                <c:pt idx="2">
                  <c:v>#N/A</c:v>
                </c:pt>
                <c:pt idx="3">
                  <c:v>1.03</c:v>
                </c:pt>
                <c:pt idx="4">
                  <c:v>#N/A</c:v>
                </c:pt>
                <c:pt idx="5">
                  <c:v>0.95</c:v>
                </c:pt>
                <c:pt idx="6">
                  <c:v>#N/A</c:v>
                </c:pt>
                <c:pt idx="7">
                  <c:v>1.06</c:v>
                </c:pt>
                <c:pt idx="8">
                  <c:v>#N/A</c:v>
                </c:pt>
                <c:pt idx="9">
                  <c:v>1</c:v>
                </c:pt>
              </c:numCache>
            </c:numRef>
          </c:val>
          <c:extLst>
            <c:ext xmlns:c16="http://schemas.microsoft.com/office/drawing/2014/chart" uri="{C3380CC4-5D6E-409C-BE32-E72D297353CC}">
              <c16:uniqueId val="{00000004-9D8C-4D63-A727-7561BF57BBDE}"/>
            </c:ext>
          </c:extLst>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0.64</c:v>
                </c:pt>
                <c:pt idx="2">
                  <c:v>#N/A</c:v>
                </c:pt>
                <c:pt idx="3">
                  <c:v>0.72</c:v>
                </c:pt>
                <c:pt idx="4">
                  <c:v>#N/A</c:v>
                </c:pt>
                <c:pt idx="5">
                  <c:v>0.51</c:v>
                </c:pt>
                <c:pt idx="6">
                  <c:v>#N/A</c:v>
                </c:pt>
                <c:pt idx="7">
                  <c:v>1.04</c:v>
                </c:pt>
                <c:pt idx="8">
                  <c:v>#N/A</c:v>
                </c:pt>
                <c:pt idx="9">
                  <c:v>1.66</c:v>
                </c:pt>
              </c:numCache>
            </c:numRef>
          </c:val>
          <c:extLst>
            <c:ext xmlns:c16="http://schemas.microsoft.com/office/drawing/2014/chart" uri="{C3380CC4-5D6E-409C-BE32-E72D297353CC}">
              <c16:uniqueId val="{00000005-9D8C-4D63-A727-7561BF57BBDE}"/>
            </c:ext>
          </c:extLst>
        </c:ser>
        <c:ser>
          <c:idx val="6"/>
          <c:order val="6"/>
          <c:tx>
            <c:strRef>
              <c:f>データシート!$A$33</c:f>
              <c:strCache>
                <c:ptCount val="1"/>
                <c:pt idx="0">
                  <c:v>病院事業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1.46</c:v>
                </c:pt>
                <c:pt idx="2">
                  <c:v>#N/A</c:v>
                </c:pt>
                <c:pt idx="3">
                  <c:v>1.18</c:v>
                </c:pt>
                <c:pt idx="4">
                  <c:v>#N/A</c:v>
                </c:pt>
                <c:pt idx="5">
                  <c:v>1.39</c:v>
                </c:pt>
                <c:pt idx="6">
                  <c:v>#N/A</c:v>
                </c:pt>
                <c:pt idx="7">
                  <c:v>1.89</c:v>
                </c:pt>
                <c:pt idx="8">
                  <c:v>#N/A</c:v>
                </c:pt>
                <c:pt idx="9">
                  <c:v>3.2</c:v>
                </c:pt>
              </c:numCache>
            </c:numRef>
          </c:val>
          <c:extLst>
            <c:ext xmlns:c16="http://schemas.microsoft.com/office/drawing/2014/chart" uri="{C3380CC4-5D6E-409C-BE32-E72D297353CC}">
              <c16:uniqueId val="{00000006-9D8C-4D63-A727-7561BF57BBDE}"/>
            </c:ext>
          </c:extLst>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1.6</c:v>
                </c:pt>
                <c:pt idx="2">
                  <c:v>#N/A</c:v>
                </c:pt>
                <c:pt idx="3">
                  <c:v>1.23</c:v>
                </c:pt>
                <c:pt idx="4">
                  <c:v>#N/A</c:v>
                </c:pt>
                <c:pt idx="5">
                  <c:v>1.31</c:v>
                </c:pt>
                <c:pt idx="6">
                  <c:v>#N/A</c:v>
                </c:pt>
                <c:pt idx="7">
                  <c:v>2.23</c:v>
                </c:pt>
                <c:pt idx="8">
                  <c:v>#N/A</c:v>
                </c:pt>
                <c:pt idx="9">
                  <c:v>3.25</c:v>
                </c:pt>
              </c:numCache>
            </c:numRef>
          </c:val>
          <c:extLst>
            <c:ext xmlns:c16="http://schemas.microsoft.com/office/drawing/2014/chart" uri="{C3380CC4-5D6E-409C-BE32-E72D297353CC}">
              <c16:uniqueId val="{00000007-9D8C-4D63-A727-7561BF57BBD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2.84</c:v>
                </c:pt>
                <c:pt idx="2">
                  <c:v>#N/A</c:v>
                </c:pt>
                <c:pt idx="3">
                  <c:v>2.23</c:v>
                </c:pt>
                <c:pt idx="4">
                  <c:v>#N/A</c:v>
                </c:pt>
                <c:pt idx="5">
                  <c:v>1.43</c:v>
                </c:pt>
                <c:pt idx="6">
                  <c:v>#N/A</c:v>
                </c:pt>
                <c:pt idx="7">
                  <c:v>3.29</c:v>
                </c:pt>
                <c:pt idx="8">
                  <c:v>#N/A</c:v>
                </c:pt>
                <c:pt idx="9">
                  <c:v>3.29</c:v>
                </c:pt>
              </c:numCache>
            </c:numRef>
          </c:val>
          <c:extLst>
            <c:ext xmlns:c16="http://schemas.microsoft.com/office/drawing/2014/chart" uri="{C3380CC4-5D6E-409C-BE32-E72D297353CC}">
              <c16:uniqueId val="{00000008-9D8C-4D63-A727-7561BF57BBDE}"/>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3.62</c:v>
                </c:pt>
                <c:pt idx="2">
                  <c:v>#N/A</c:v>
                </c:pt>
                <c:pt idx="3">
                  <c:v>3.73</c:v>
                </c:pt>
                <c:pt idx="4">
                  <c:v>#N/A</c:v>
                </c:pt>
                <c:pt idx="5">
                  <c:v>3.51</c:v>
                </c:pt>
                <c:pt idx="6">
                  <c:v>#N/A</c:v>
                </c:pt>
                <c:pt idx="7">
                  <c:v>3.63</c:v>
                </c:pt>
                <c:pt idx="8">
                  <c:v>#N/A</c:v>
                </c:pt>
                <c:pt idx="9">
                  <c:v>3.91</c:v>
                </c:pt>
              </c:numCache>
            </c:numRef>
          </c:val>
          <c:extLst>
            <c:ext xmlns:c16="http://schemas.microsoft.com/office/drawing/2014/chart" uri="{C3380CC4-5D6E-409C-BE32-E72D297353CC}">
              <c16:uniqueId val="{00000009-9D8C-4D63-A727-7561BF57BB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10295</c:v>
                </c:pt>
                <c:pt idx="5">
                  <c:v>10026</c:v>
                </c:pt>
                <c:pt idx="8">
                  <c:v>9652</c:v>
                </c:pt>
                <c:pt idx="11">
                  <c:v>9234</c:v>
                </c:pt>
                <c:pt idx="14">
                  <c:v>8959</c:v>
                </c:pt>
              </c:numCache>
            </c:numRef>
          </c:val>
          <c:extLst>
            <c:ext xmlns:c16="http://schemas.microsoft.com/office/drawing/2014/chart" uri="{C3380CC4-5D6E-409C-BE32-E72D297353CC}">
              <c16:uniqueId val="{00000000-3324-4890-8D6E-2E6F8C62DF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24-4890-8D6E-2E6F8C62DF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118</c:v>
                </c:pt>
                <c:pt idx="3">
                  <c:v>102</c:v>
                </c:pt>
                <c:pt idx="6">
                  <c:v>76</c:v>
                </c:pt>
                <c:pt idx="9">
                  <c:v>104</c:v>
                </c:pt>
                <c:pt idx="12">
                  <c:v>123</c:v>
                </c:pt>
              </c:numCache>
            </c:numRef>
          </c:val>
          <c:extLst>
            <c:ext xmlns:c16="http://schemas.microsoft.com/office/drawing/2014/chart" uri="{C3380CC4-5D6E-409C-BE32-E72D297353CC}">
              <c16:uniqueId val="{00000002-3324-4890-8D6E-2E6F8C62DF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c:v>
                </c:pt>
                <c:pt idx="3">
                  <c:v>22</c:v>
                </c:pt>
                <c:pt idx="6">
                  <c:v>19</c:v>
                </c:pt>
                <c:pt idx="9">
                  <c:v>21</c:v>
                </c:pt>
                <c:pt idx="12">
                  <c:v>20</c:v>
                </c:pt>
              </c:numCache>
            </c:numRef>
          </c:val>
          <c:extLst>
            <c:ext xmlns:c16="http://schemas.microsoft.com/office/drawing/2014/chart" uri="{C3380CC4-5D6E-409C-BE32-E72D297353CC}">
              <c16:uniqueId val="{00000003-3324-4890-8D6E-2E6F8C62DF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3594</c:v>
                </c:pt>
                <c:pt idx="3">
                  <c:v>3936</c:v>
                </c:pt>
                <c:pt idx="6">
                  <c:v>3935</c:v>
                </c:pt>
                <c:pt idx="9">
                  <c:v>3906</c:v>
                </c:pt>
                <c:pt idx="12">
                  <c:v>3895</c:v>
                </c:pt>
              </c:numCache>
            </c:numRef>
          </c:val>
          <c:extLst>
            <c:ext xmlns:c16="http://schemas.microsoft.com/office/drawing/2014/chart" uri="{C3380CC4-5D6E-409C-BE32-E72D297353CC}">
              <c16:uniqueId val="{00000004-3324-4890-8D6E-2E6F8C62DF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24-4890-8D6E-2E6F8C62DF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24-4890-8D6E-2E6F8C62DF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11348</c:v>
                </c:pt>
                <c:pt idx="3">
                  <c:v>10570</c:v>
                </c:pt>
                <c:pt idx="6">
                  <c:v>10175</c:v>
                </c:pt>
                <c:pt idx="9">
                  <c:v>9966</c:v>
                </c:pt>
                <c:pt idx="12">
                  <c:v>9657</c:v>
                </c:pt>
              </c:numCache>
            </c:numRef>
          </c:val>
          <c:extLst>
            <c:ext xmlns:c16="http://schemas.microsoft.com/office/drawing/2014/chart" uri="{C3380CC4-5D6E-409C-BE32-E72D297353CC}">
              <c16:uniqueId val="{00000007-3324-4890-8D6E-2E6F8C62DF6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4781</c:v>
                </c:pt>
                <c:pt idx="2">
                  <c:v>#N/A</c:v>
                </c:pt>
                <c:pt idx="3">
                  <c:v>#N/A</c:v>
                </c:pt>
                <c:pt idx="4">
                  <c:v>4604</c:v>
                </c:pt>
                <c:pt idx="5">
                  <c:v>#N/A</c:v>
                </c:pt>
                <c:pt idx="6">
                  <c:v>#N/A</c:v>
                </c:pt>
                <c:pt idx="7">
                  <c:v>4553</c:v>
                </c:pt>
                <c:pt idx="8">
                  <c:v>#N/A</c:v>
                </c:pt>
                <c:pt idx="9">
                  <c:v>#N/A</c:v>
                </c:pt>
                <c:pt idx="10">
                  <c:v>4763</c:v>
                </c:pt>
                <c:pt idx="11">
                  <c:v>#N/A</c:v>
                </c:pt>
                <c:pt idx="12">
                  <c:v>#N/A</c:v>
                </c:pt>
                <c:pt idx="13">
                  <c:v>4736</c:v>
                </c:pt>
                <c:pt idx="14">
                  <c:v>#N/A</c:v>
                </c:pt>
              </c:numCache>
            </c:numRef>
          </c:val>
          <c:smooth val="0"/>
          <c:extLst>
            <c:ext xmlns:c16="http://schemas.microsoft.com/office/drawing/2014/chart" uri="{C3380CC4-5D6E-409C-BE32-E72D297353CC}">
              <c16:uniqueId val="{00000008-3324-4890-8D6E-2E6F8C62DF6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102270</c:v>
                </c:pt>
                <c:pt idx="5">
                  <c:v>98349</c:v>
                </c:pt>
                <c:pt idx="8">
                  <c:v>97118</c:v>
                </c:pt>
                <c:pt idx="11">
                  <c:v>96121</c:v>
                </c:pt>
                <c:pt idx="14">
                  <c:v>91124</c:v>
                </c:pt>
              </c:numCache>
            </c:numRef>
          </c:val>
          <c:extLst>
            <c:ext xmlns:c16="http://schemas.microsoft.com/office/drawing/2014/chart" uri="{C3380CC4-5D6E-409C-BE32-E72D297353CC}">
              <c16:uniqueId val="{00000000-2059-44C7-B83C-93548FF9DE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3725</c:v>
                </c:pt>
                <c:pt idx="5">
                  <c:v>3449</c:v>
                </c:pt>
                <c:pt idx="8">
                  <c:v>2811</c:v>
                </c:pt>
                <c:pt idx="11">
                  <c:v>2743</c:v>
                </c:pt>
                <c:pt idx="14">
                  <c:v>2908</c:v>
                </c:pt>
              </c:numCache>
            </c:numRef>
          </c:val>
          <c:extLst>
            <c:ext xmlns:c16="http://schemas.microsoft.com/office/drawing/2014/chart" uri="{C3380CC4-5D6E-409C-BE32-E72D297353CC}">
              <c16:uniqueId val="{00000001-2059-44C7-B83C-93548FF9DE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8156</c:v>
                </c:pt>
                <c:pt idx="5">
                  <c:v>8661</c:v>
                </c:pt>
                <c:pt idx="8">
                  <c:v>8565</c:v>
                </c:pt>
                <c:pt idx="11">
                  <c:v>8778</c:v>
                </c:pt>
                <c:pt idx="14">
                  <c:v>10141</c:v>
                </c:pt>
              </c:numCache>
            </c:numRef>
          </c:val>
          <c:extLst>
            <c:ext xmlns:c16="http://schemas.microsoft.com/office/drawing/2014/chart" uri="{C3380CC4-5D6E-409C-BE32-E72D297353CC}">
              <c16:uniqueId val="{00000002-2059-44C7-B83C-93548FF9DE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59-44C7-B83C-93548FF9DE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59-44C7-B83C-93548FF9DE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10</c:v>
                </c:pt>
                <c:pt idx="3">
                  <c:v>8</c:v>
                </c:pt>
                <c:pt idx="6">
                  <c:v>6</c:v>
                </c:pt>
                <c:pt idx="9">
                  <c:v>8</c:v>
                </c:pt>
                <c:pt idx="12">
                  <c:v>6</c:v>
                </c:pt>
              </c:numCache>
            </c:numRef>
          </c:val>
          <c:extLst>
            <c:ext xmlns:c16="http://schemas.microsoft.com/office/drawing/2014/chart" uri="{C3380CC4-5D6E-409C-BE32-E72D297353CC}">
              <c16:uniqueId val="{00000005-2059-44C7-B83C-93548FF9DE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7967</c:v>
                </c:pt>
                <c:pt idx="3">
                  <c:v>7774</c:v>
                </c:pt>
                <c:pt idx="6">
                  <c:v>8000</c:v>
                </c:pt>
                <c:pt idx="9">
                  <c:v>8362</c:v>
                </c:pt>
                <c:pt idx="12">
                  <c:v>8649</c:v>
                </c:pt>
              </c:numCache>
            </c:numRef>
          </c:val>
          <c:extLst>
            <c:ext xmlns:c16="http://schemas.microsoft.com/office/drawing/2014/chart" uri="{C3380CC4-5D6E-409C-BE32-E72D297353CC}">
              <c16:uniqueId val="{00000006-2059-44C7-B83C-93548FF9DE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434</c:v>
                </c:pt>
                <c:pt idx="3">
                  <c:v>418</c:v>
                </c:pt>
                <c:pt idx="6">
                  <c:v>373</c:v>
                </c:pt>
                <c:pt idx="9">
                  <c:v>348</c:v>
                </c:pt>
                <c:pt idx="12">
                  <c:v>327</c:v>
                </c:pt>
              </c:numCache>
            </c:numRef>
          </c:val>
          <c:extLst>
            <c:ext xmlns:c16="http://schemas.microsoft.com/office/drawing/2014/chart" uri="{C3380CC4-5D6E-409C-BE32-E72D297353CC}">
              <c16:uniqueId val="{00000007-2059-44C7-B83C-93548FF9DE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66239</c:v>
                </c:pt>
                <c:pt idx="3">
                  <c:v>63756</c:v>
                </c:pt>
                <c:pt idx="6">
                  <c:v>61838</c:v>
                </c:pt>
                <c:pt idx="9">
                  <c:v>58406</c:v>
                </c:pt>
                <c:pt idx="12">
                  <c:v>58727</c:v>
                </c:pt>
              </c:numCache>
            </c:numRef>
          </c:val>
          <c:extLst>
            <c:ext xmlns:c16="http://schemas.microsoft.com/office/drawing/2014/chart" uri="{C3380CC4-5D6E-409C-BE32-E72D297353CC}">
              <c16:uniqueId val="{00000008-2059-44C7-B83C-93548FF9DE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502</c:v>
                </c:pt>
                <c:pt idx="3">
                  <c:v>407</c:v>
                </c:pt>
                <c:pt idx="6">
                  <c:v>337</c:v>
                </c:pt>
                <c:pt idx="9">
                  <c:v>437</c:v>
                </c:pt>
                <c:pt idx="12">
                  <c:v>369</c:v>
                </c:pt>
              </c:numCache>
            </c:numRef>
          </c:val>
          <c:extLst>
            <c:ext xmlns:c16="http://schemas.microsoft.com/office/drawing/2014/chart" uri="{C3380CC4-5D6E-409C-BE32-E72D297353CC}">
              <c16:uniqueId val="{00000009-2059-44C7-B83C-93548FF9DE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98132</c:v>
                </c:pt>
                <c:pt idx="3">
                  <c:v>94851</c:v>
                </c:pt>
                <c:pt idx="6">
                  <c:v>96064</c:v>
                </c:pt>
                <c:pt idx="9">
                  <c:v>99529</c:v>
                </c:pt>
                <c:pt idx="12">
                  <c:v>94808</c:v>
                </c:pt>
              </c:numCache>
            </c:numRef>
          </c:val>
          <c:extLst>
            <c:ext xmlns:c16="http://schemas.microsoft.com/office/drawing/2014/chart" uri="{C3380CC4-5D6E-409C-BE32-E72D297353CC}">
              <c16:uniqueId val="{0000000A-2059-44C7-B83C-93548FF9DEC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59132</c:v>
                </c:pt>
                <c:pt idx="2">
                  <c:v>#N/A</c:v>
                </c:pt>
                <c:pt idx="3">
                  <c:v>#N/A</c:v>
                </c:pt>
                <c:pt idx="4">
                  <c:v>56755</c:v>
                </c:pt>
                <c:pt idx="5">
                  <c:v>#N/A</c:v>
                </c:pt>
                <c:pt idx="6">
                  <c:v>#N/A</c:v>
                </c:pt>
                <c:pt idx="7">
                  <c:v>58123</c:v>
                </c:pt>
                <c:pt idx="8">
                  <c:v>#N/A</c:v>
                </c:pt>
                <c:pt idx="9">
                  <c:v>#N/A</c:v>
                </c:pt>
                <c:pt idx="10">
                  <c:v>59450</c:v>
                </c:pt>
                <c:pt idx="11">
                  <c:v>#N/A</c:v>
                </c:pt>
                <c:pt idx="12">
                  <c:v>#N/A</c:v>
                </c:pt>
                <c:pt idx="13">
                  <c:v>58714</c:v>
                </c:pt>
                <c:pt idx="14">
                  <c:v>#N/A</c:v>
                </c:pt>
              </c:numCache>
            </c:numRef>
          </c:val>
          <c:smooth val="0"/>
          <c:extLst>
            <c:ext xmlns:c16="http://schemas.microsoft.com/office/drawing/2014/chart" uri="{C3380CC4-5D6E-409C-BE32-E72D297353CC}">
              <c16:uniqueId val="{0000000B-2059-44C7-B83C-93548FF9DEC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2787</c:v>
                </c:pt>
                <c:pt idx="1">
                  <c:v>2782</c:v>
                </c:pt>
                <c:pt idx="2">
                  <c:v>2779</c:v>
                </c:pt>
              </c:numCache>
            </c:numRef>
          </c:val>
          <c:extLst>
            <c:ext xmlns:c16="http://schemas.microsoft.com/office/drawing/2014/chart" uri="{C3380CC4-5D6E-409C-BE32-E72D297353CC}">
              <c16:uniqueId val="{00000000-1F1E-4217-B641-BB719B088D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2144</c:v>
                </c:pt>
                <c:pt idx="1">
                  <c:v>1974</c:v>
                </c:pt>
                <c:pt idx="2">
                  <c:v>2755</c:v>
                </c:pt>
              </c:numCache>
            </c:numRef>
          </c:val>
          <c:extLst>
            <c:ext xmlns:c16="http://schemas.microsoft.com/office/drawing/2014/chart" uri="{C3380CC4-5D6E-409C-BE32-E72D297353CC}">
              <c16:uniqueId val="{00000001-1F1E-4217-B641-BB719B088D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5791</c:v>
                </c:pt>
                <c:pt idx="1">
                  <c:v>5631</c:v>
                </c:pt>
                <c:pt idx="2">
                  <c:v>5440</c:v>
                </c:pt>
              </c:numCache>
            </c:numRef>
          </c:val>
          <c:extLst>
            <c:ext xmlns:c16="http://schemas.microsoft.com/office/drawing/2014/chart" uri="{C3380CC4-5D6E-409C-BE32-E72D297353CC}">
              <c16:uniqueId val="{00000002-1F1E-4217-B641-BB719B088DA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普通建設事業に伴う元利償還金が大きな割合を占めている。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特に合併直前に各市町及び一部事務組合で、ごみ処理、し尿処理施設等生活基盤のための大型普通建設事業を相次いで進めており、また、合併後には、道路・街路事業を積極的に実施し、新庁舎建設等の大型プロジェクトにも取り組んできたこと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元利償還金は、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年度に実施した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繰上償還等の効果により、前年度比で約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億円の減となった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出雲エネルギーセンター及び出雲だんだんとまとアリーナ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出雲市総合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体育館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の元利償還の影響</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により一時的に増加するものの、以降は逓減する見込みである。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合併前後に発行した地方債発行額の現在高</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及び公営企業債等繰入見込額は平成</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年度と比較し減少しているものの、依然として高い比率で推移している。</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地方債現在高については、</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年度に完成した出雲エネルギーセンターに対する借入により一時的に増えたものの、令和</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年度には新規発行債の抑制等により</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前年度比で約</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一方、公営企業債等繰入見込額については、公営企業債の残高は減少しているものの、資本費平準化債の発行等の影響により前年度比で約</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実質公債費比率と同様、依然として高水準にあることから、引続き新規発行債の抑制に努め、健全化判断比率の適正化を図る。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島根県出雲市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コミュニティセンターの管理運営費に充当するため地域振興基金から</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億円、寄附者の意思に即した事業に充当するため「日本の心</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ふるさと出雲」応援基金から</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、平田行政センター・平田コミュニティセンター複合施設整備事業などの公共施設整備に充当するため公共施設整備基金から</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を取崩した</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決算剰余金を減債基金へ</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億円、「日本の心のふるさと出雲」応援寄附金を「日本の心のふるさと出雲」応援基金へ</a:t>
          </a:r>
          <a:r>
            <a:rPr kumimoji="1" lang="en-US" altLang="ja-JP" sz="1100">
              <a:solidFill>
                <a:schemeClr val="dk1"/>
              </a:solidFill>
              <a:effectLst/>
              <a:latin typeface="+mn-lt"/>
              <a:ea typeface="+mn-ea"/>
              <a:cs typeface="+mn-cs"/>
            </a:rPr>
            <a:t>10.5</a:t>
          </a:r>
          <a:r>
            <a:rPr kumimoji="1" lang="ja-JP" altLang="ja-JP" sz="1100">
              <a:solidFill>
                <a:schemeClr val="dk1"/>
              </a:solidFill>
              <a:effectLst/>
              <a:latin typeface="+mn-lt"/>
              <a:ea typeface="+mn-ea"/>
              <a:cs typeface="+mn-cs"/>
            </a:rPr>
            <a:t>億円積立てた</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などにより、基金全体としては対前年比約</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大規模事業等の本格化に伴い、特定目的基金を活用することとしており、基金全体として中長期的には減少傾向にある。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地域振興基金　　　　　合併特例法に基づく地域の振興に資する事業の充当</a:t>
          </a:r>
          <a:endParaRPr lang="ja-JP" altLang="ja-JP" sz="1400">
            <a:effectLst/>
          </a:endParaRPr>
        </a:p>
        <a:p>
          <a:r>
            <a:rPr kumimoji="1" lang="ja-JP" altLang="ja-JP" sz="1100">
              <a:solidFill>
                <a:schemeClr val="dk1"/>
              </a:solidFill>
              <a:effectLst/>
              <a:latin typeface="+mn-lt"/>
              <a:ea typeface="+mn-ea"/>
              <a:cs typeface="+mn-cs"/>
            </a:rPr>
            <a:t>　公共施設整備基金　　　公共施設の整備に充当</a:t>
          </a:r>
          <a:endParaRPr lang="ja-JP" altLang="ja-JP" sz="1400">
            <a:effectLst/>
          </a:endParaRPr>
        </a:p>
        <a:p>
          <a:r>
            <a:rPr kumimoji="1" lang="ja-JP" altLang="ja-JP" sz="1100">
              <a:solidFill>
                <a:schemeClr val="dk1"/>
              </a:solidFill>
              <a:effectLst/>
              <a:latin typeface="+mn-lt"/>
              <a:ea typeface="+mn-ea"/>
              <a:cs typeface="+mn-cs"/>
            </a:rPr>
            <a:t>　高野令一育英奨学基金　高野令一育英奨学事業に充当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地域振興基金や</a:t>
          </a:r>
          <a:r>
            <a:rPr kumimoji="1" lang="ja-JP" altLang="en-US" sz="1100">
              <a:solidFill>
                <a:schemeClr val="dk1"/>
              </a:solidFill>
              <a:effectLst/>
              <a:latin typeface="+mn-lt"/>
              <a:ea typeface="+mn-ea"/>
              <a:cs typeface="+mn-cs"/>
            </a:rPr>
            <a:t>公共施設整備基金</a:t>
          </a:r>
          <a:r>
            <a:rPr kumimoji="1" lang="ja-JP" altLang="ja-JP" sz="1100">
              <a:solidFill>
                <a:schemeClr val="dk1"/>
              </a:solidFill>
              <a:effectLst/>
              <a:latin typeface="+mn-lt"/>
              <a:ea typeface="+mn-ea"/>
              <a:cs typeface="+mn-cs"/>
            </a:rPr>
            <a:t>等の取崩額が、「日本の心ふるさと出雲」応援基金や高野令一育英奨学基金の積立額を上回ったことにより減となった。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地域振興に資する事業へ地域振興基金を充当するほか、公共施設の整備に公共施設整備基金をする予定のため、逓減していく見込み。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普通会計に含める特別会計</a:t>
          </a:r>
          <a:r>
            <a:rPr kumimoji="1" lang="ja-JP" altLang="en-US" sz="1100">
              <a:solidFill>
                <a:sysClr val="windowText" lastClr="000000"/>
              </a:solidFill>
              <a:effectLst/>
              <a:latin typeface="+mn-lt"/>
              <a:ea typeface="+mn-ea"/>
              <a:cs typeface="+mn-cs"/>
            </a:rPr>
            <a:t>廃止に伴い</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特別会計決算剰余金分</a:t>
          </a:r>
          <a:r>
            <a:rPr kumimoji="1" lang="ja-JP" altLang="ja-JP" sz="1100">
              <a:solidFill>
                <a:sysClr val="windowText" lastClr="000000"/>
              </a:solidFill>
              <a:effectLst/>
              <a:latin typeface="+mn-lt"/>
              <a:ea typeface="+mn-ea"/>
              <a:cs typeface="+mn-cs"/>
            </a:rPr>
            <a:t>の取崩を行ったが、</a:t>
          </a:r>
          <a:r>
            <a:rPr kumimoji="1" lang="ja-JP" altLang="en-US" sz="1100">
              <a:solidFill>
                <a:sysClr val="windowText" lastClr="000000"/>
              </a:solidFill>
              <a:effectLst/>
              <a:latin typeface="+mn-lt"/>
              <a:ea typeface="+mn-ea"/>
              <a:cs typeface="+mn-cs"/>
            </a:rPr>
            <a:t>一般会計にそれを積立てたため、</a:t>
          </a:r>
          <a:r>
            <a:rPr kumimoji="1" lang="ja-JP" altLang="ja-JP" sz="1100">
              <a:solidFill>
                <a:sysClr val="windowText" lastClr="000000"/>
              </a:solidFill>
              <a:effectLst/>
              <a:latin typeface="+mn-lt"/>
              <a:ea typeface="+mn-ea"/>
              <a:cs typeface="+mn-cs"/>
            </a:rPr>
            <a:t>対前年度で大きな増減は生じなかった。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年度に策定した財政計画（</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2031</a:t>
          </a:r>
          <a:r>
            <a:rPr kumimoji="1" lang="ja-JP" altLang="ja-JP" sz="1100">
              <a:solidFill>
                <a:schemeClr val="dk1"/>
              </a:solidFill>
              <a:effectLst/>
              <a:latin typeface="+mn-lt"/>
              <a:ea typeface="+mn-ea"/>
              <a:cs typeface="+mn-cs"/>
            </a:rPr>
            <a:t>年）の中で、収支不足に対応するため、基金からの繰入れを一定程度予定しているが、将来的に基金が枯渇することがないよう、最低でも基金残高（財政調整基金と減債基金の合計）</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億円以上を確保することとしている。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決算剰余金を</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億円積立てたことにより</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年度に策定した財政計画（</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2031</a:t>
          </a:r>
          <a:r>
            <a:rPr kumimoji="1" lang="ja-JP" altLang="ja-JP" sz="1100">
              <a:solidFill>
                <a:schemeClr val="dk1"/>
              </a:solidFill>
              <a:effectLst/>
              <a:latin typeface="+mn-lt"/>
              <a:ea typeface="+mn-ea"/>
              <a:cs typeface="+mn-cs"/>
            </a:rPr>
            <a:t>年）の中で、収支不足に対応するため、基金からの繰入れを一定程度予定しているが、将来的に基金が枯渇することがないよう、最低でも基金残高（財政調整基金と減債基金の合計）</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億円以上を確保することとしている。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173,835
169,165
624.32
88,646,252
85,922,704
1,522,026
45,858,849
94,808,401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担税力の乏しい地域性などの理由から、前年度と同様に類似団体中下位の</a:t>
          </a:r>
          <a:r>
            <a:rPr kumimoji="1" lang="en-US" altLang="ja-JP" sz="1300" baseline="0">
              <a:latin typeface="ＭＳ Ｐゴシック" panose="020B0600070205080204" pitchFamily="50" charset="-128"/>
              <a:ea typeface="ＭＳ Ｐゴシック" panose="020B0600070205080204" pitchFamily="50" charset="-128"/>
            </a:rPr>
            <a:t>0.56</a:t>
          </a:r>
          <a:r>
            <a:rPr kumimoji="1" lang="ja-JP" altLang="en-US" sz="1300" baseline="0">
              <a:latin typeface="ＭＳ Ｐゴシック" panose="020B0600070205080204" pitchFamily="50" charset="-128"/>
              <a:ea typeface="ＭＳ Ｐゴシック" panose="020B0600070205080204" pitchFamily="50" charset="-128"/>
            </a:rPr>
            <a:t>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引続き、地場産業への支援や企業誘致等による雇用の創出など、税収を増やすための取組を推進し、自主財源確保に努める。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24342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167869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24342</xdr:rowOff>
    </xdr:from>
    <xdr:to>
      <xdr:col>24</xdr:col>
      <xdr:colOff>12700</xdr:colOff>
      <xdr:row>44</xdr:row>
      <xdr:rowOff>24342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52510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15875</xdr:rowOff>
    </xdr:from>
    <xdr:to>
      <xdr:col>19</xdr:col>
      <xdr:colOff>184150</xdr:colOff>
      <xdr:row>40</xdr:row>
      <xdr:rowOff>117475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115358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106892</xdr:rowOff>
    </xdr:from>
    <xdr:to>
      <xdr:col>15</xdr:col>
      <xdr:colOff>133350</xdr:colOff>
      <xdr:row>40</xdr:row>
      <xdr:rowOff>37042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135467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167217</xdr:rowOff>
    </xdr:from>
    <xdr:to>
      <xdr:col>11</xdr:col>
      <xdr:colOff>82550</xdr:colOff>
      <xdr:row>40</xdr:row>
      <xdr:rowOff>97367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111777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1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歳出については、人件費は増加したが、公債費や物件費が減少したことにより、前年度比で歳出減となった。歳入については、臨時財政対策債の発行可能額の減により、結果として経常収支比率は前年度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ポイント増加したが、類似団体平均より</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ポイント低い</a:t>
          </a:r>
          <a:r>
            <a:rPr kumimoji="1" lang="en-US" altLang="ja-JP" sz="1300">
              <a:latin typeface="ＭＳ Ｐゴシック" panose="020B0600070205080204" pitchFamily="50" charset="-128"/>
              <a:ea typeface="ＭＳ Ｐゴシック" panose="020B0600070205080204" pitchFamily="50" charset="-128"/>
            </a:rPr>
            <a:t>82.9%</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今後、景気回復等により地方税の増加は見込まれるものの、普通交付税は減少する見込みであり、引続き行政改革に取り組み、経常経費の縮減を図ることにより数値改善に努める。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67</xdr:row>
      <xdr:rowOff>147574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70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35052</xdr:rowOff>
    </xdr:from>
    <xdr:to>
      <xdr:col>23</xdr:col>
      <xdr:colOff>133350</xdr:colOff>
      <xdr:row>60</xdr:row>
      <xdr:rowOff>64008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32205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35052</xdr:rowOff>
    </xdr:from>
    <xdr:to>
      <xdr:col>19</xdr:col>
      <xdr:colOff>133350</xdr:colOff>
      <xdr:row>62</xdr:row>
      <xdr:rowOff>87884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322052"/>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112014</xdr:rowOff>
    </xdr:from>
    <xdr:to>
      <xdr:col>19</xdr:col>
      <xdr:colOff>184150</xdr:colOff>
      <xdr:row>62</xdr:row>
      <xdr:rowOff>42164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26941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5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1016</xdr:rowOff>
    </xdr:from>
    <xdr:to>
      <xdr:col>15</xdr:col>
      <xdr:colOff>82550</xdr:colOff>
      <xdr:row>62</xdr:row>
      <xdr:rowOff>87884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309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97282</xdr:rowOff>
    </xdr:from>
    <xdr:to>
      <xdr:col>15</xdr:col>
      <xdr:colOff>133350</xdr:colOff>
      <xdr:row>64</xdr:row>
      <xdr:rowOff>27432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12209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1016</xdr:rowOff>
    </xdr:from>
    <xdr:to>
      <xdr:col>11</xdr:col>
      <xdr:colOff>31750</xdr:colOff>
      <xdr:row>63</xdr:row>
      <xdr:rowOff>61214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630916"/>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164355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13208</xdr:rowOff>
    </xdr:from>
    <xdr:to>
      <xdr:col>23</xdr:col>
      <xdr:colOff>184150</xdr:colOff>
      <xdr:row>60</xdr:row>
      <xdr:rowOff>114808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29735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4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155702</xdr:rowOff>
    </xdr:from>
    <xdr:to>
      <xdr:col>19</xdr:col>
      <xdr:colOff>184150</xdr:colOff>
      <xdr:row>60</xdr:row>
      <xdr:rowOff>85852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96029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37084</xdr:rowOff>
    </xdr:from>
    <xdr:to>
      <xdr:col>15</xdr:col>
      <xdr:colOff>133350</xdr:colOff>
      <xdr:row>62</xdr:row>
      <xdr:rowOff>138684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121666</xdr:rowOff>
    </xdr:from>
    <xdr:to>
      <xdr:col>11</xdr:col>
      <xdr:colOff>82550</xdr:colOff>
      <xdr:row>62</xdr:row>
      <xdr:rowOff>51816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61993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122191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前年度比で、物件費は減少したものの、人件費の増加が上回ったため、決算額が増となり、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人当たりの決算額も増となった。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今後、民間で実施可能な部分については、委託化を検討するとともに、</a:t>
          </a:r>
          <a:r>
            <a:rPr kumimoji="1" lang="en-US" altLang="ja-JP" sz="1300">
              <a:latin typeface="ＭＳ Ｐゴシック" panose="020B0600070205080204" pitchFamily="50" charset="-128"/>
              <a:ea typeface="ＭＳ Ｐゴシック" panose="020B0600070205080204" pitchFamily="50" charset="-128"/>
            </a:rPr>
            <a:t>AI</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RPA</a:t>
          </a:r>
          <a:r>
            <a:rPr kumimoji="1" lang="ja-JP" altLang="en-US" sz="1300">
              <a:latin typeface="ＭＳ Ｐゴシック" panose="020B0600070205080204" pitchFamily="50" charset="-128"/>
              <a:ea typeface="ＭＳ Ｐゴシック" panose="020B0600070205080204" pitchFamily="50" charset="-128"/>
            </a:rPr>
            <a:t>等のデジタル活用を推進し、コスト削減に努める。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108945</xdr:rowOff>
    </xdr:from>
    <xdr:to>
      <xdr:col>23</xdr:col>
      <xdr:colOff>133350</xdr:colOff>
      <xdr:row>88</xdr:row>
      <xdr:rowOff>52322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167845"/>
          <a:ext cx="0" cy="972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24399</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1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52322</xdr:rowOff>
    </xdr:from>
    <xdr:to>
      <xdr:col>24</xdr:col>
      <xdr:colOff>12700</xdr:colOff>
      <xdr:row>88</xdr:row>
      <xdr:rowOff>52322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3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23872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91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108945</xdr:rowOff>
    </xdr:from>
    <xdr:to>
      <xdr:col>24</xdr:col>
      <xdr:colOff>12700</xdr:colOff>
      <xdr:row>82</xdr:row>
      <xdr:rowOff>108945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16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47334</xdr:rowOff>
    </xdr:from>
    <xdr:to>
      <xdr:col>23</xdr:col>
      <xdr:colOff>133350</xdr:colOff>
      <xdr:row>85</xdr:row>
      <xdr:rowOff>112868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620584"/>
          <a:ext cx="838200" cy="6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167862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9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151335</xdr:rowOff>
    </xdr:from>
    <xdr:to>
      <xdr:col>23</xdr:col>
      <xdr:colOff>184150</xdr:colOff>
      <xdr:row>85</xdr:row>
      <xdr:rowOff>81485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5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67650</xdr:rowOff>
    </xdr:from>
    <xdr:to>
      <xdr:col>19</xdr:col>
      <xdr:colOff>133350</xdr:colOff>
      <xdr:row>85</xdr:row>
      <xdr:rowOff>47334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69450"/>
          <a:ext cx="889000" cy="15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82322</xdr:rowOff>
    </xdr:from>
    <xdr:to>
      <xdr:col>19</xdr:col>
      <xdr:colOff>184150</xdr:colOff>
      <xdr:row>85</xdr:row>
      <xdr:rowOff>12472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8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22649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2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86739</xdr:rowOff>
    </xdr:from>
    <xdr:to>
      <xdr:col>15</xdr:col>
      <xdr:colOff>82550</xdr:colOff>
      <xdr:row>84</xdr:row>
      <xdr:rowOff>67650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17089"/>
          <a:ext cx="889000" cy="15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41890</xdr:rowOff>
    </xdr:from>
    <xdr:to>
      <xdr:col>15</xdr:col>
      <xdr:colOff>133350</xdr:colOff>
      <xdr:row>83</xdr:row>
      <xdr:rowOff>143490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7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153667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4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10750</xdr:rowOff>
    </xdr:from>
    <xdr:to>
      <xdr:col>11</xdr:col>
      <xdr:colOff>31750</xdr:colOff>
      <xdr:row>83</xdr:row>
      <xdr:rowOff>86739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41100"/>
          <a:ext cx="889000" cy="7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27580</xdr:rowOff>
    </xdr:from>
    <xdr:to>
      <xdr:col>11</xdr:col>
      <xdr:colOff>82550</xdr:colOff>
      <xdr:row>82</xdr:row>
      <xdr:rowOff>129180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139357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101967</xdr:rowOff>
    </xdr:from>
    <xdr:to>
      <xdr:col>7</xdr:col>
      <xdr:colOff>31750</xdr:colOff>
      <xdr:row>82</xdr:row>
      <xdr:rowOff>32117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8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42294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5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62068</xdr:rowOff>
    </xdr:from>
    <xdr:to>
      <xdr:col>23</xdr:col>
      <xdr:colOff>184150</xdr:colOff>
      <xdr:row>85</xdr:row>
      <xdr:rowOff>163668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6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34145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60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167984</xdr:rowOff>
    </xdr:from>
    <xdr:to>
      <xdr:col>19</xdr:col>
      <xdr:colOff>184150</xdr:colOff>
      <xdr:row>85</xdr:row>
      <xdr:rowOff>98134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6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82911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56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16850</xdr:rowOff>
    </xdr:from>
    <xdr:to>
      <xdr:col>15</xdr:col>
      <xdr:colOff>133350</xdr:colOff>
      <xdr:row>84</xdr:row>
      <xdr:rowOff>118450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1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103227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0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35939</xdr:rowOff>
    </xdr:from>
    <xdr:to>
      <xdr:col>11</xdr:col>
      <xdr:colOff>82550</xdr:colOff>
      <xdr:row>83</xdr:row>
      <xdr:rowOff>137539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122316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5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131400</xdr:rowOff>
    </xdr:from>
    <xdr:to>
      <xdr:col>7</xdr:col>
      <xdr:colOff>31750</xdr:colOff>
      <xdr:row>83</xdr:row>
      <xdr:rowOff>61550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9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46327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年度まで行っていた給与カットが終了した以降のラスパイレス指数はほぼ横ばいとなっているが、類似団体平均よりも</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ポイント低く、全国市平均よりも低い</a:t>
          </a:r>
          <a:r>
            <a:rPr kumimoji="1" lang="en-US" altLang="ja-JP" sz="1300">
              <a:latin typeface="ＭＳ Ｐゴシック" panose="020B0600070205080204" pitchFamily="50" charset="-128"/>
              <a:ea typeface="ＭＳ Ｐゴシック" panose="020B0600070205080204" pitchFamily="50" charset="-128"/>
            </a:rPr>
            <a:t>98.4</a:t>
          </a:r>
          <a:r>
            <a:rPr kumimoji="1" lang="ja-JP" altLang="en-US" sz="1300">
              <a:latin typeface="ＭＳ Ｐゴシック" panose="020B0600070205080204" pitchFamily="50" charset="-128"/>
              <a:ea typeface="ＭＳ Ｐゴシック" panose="020B0600070205080204" pitchFamily="50" charset="-128"/>
            </a:rPr>
            <a:t>となっている。引続き適正化を図る。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92711</xdr:rowOff>
    </xdr:from>
    <xdr:to>
      <xdr:col>81</xdr:col>
      <xdr:colOff>44450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08711"/>
          <a:ext cx="0" cy="15443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7638</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92711</xdr:rowOff>
    </xdr:from>
    <xdr:to>
      <xdr:col>81</xdr:col>
      <xdr:colOff>133350</xdr:colOff>
      <xdr:row>80</xdr:row>
      <xdr:rowOff>92711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84</xdr:row>
      <xdr:rowOff>58420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46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58420</xdr:rowOff>
    </xdr:from>
    <xdr:to>
      <xdr:col>77</xdr:col>
      <xdr:colOff>44450</xdr:colOff>
      <xdr:row>85</xdr:row>
      <xdr:rowOff>7620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4602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5080</xdr:rowOff>
    </xdr:from>
    <xdr:to>
      <xdr:col>77</xdr:col>
      <xdr:colOff>95250</xdr:colOff>
      <xdr:row>85</xdr:row>
      <xdr:rowOff>106680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91457</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6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130811</xdr:rowOff>
    </xdr:from>
    <xdr:to>
      <xdr:col>72</xdr:col>
      <xdr:colOff>203200</xdr:colOff>
      <xdr:row>85</xdr:row>
      <xdr:rowOff>7620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5326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139716</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130811</xdr:rowOff>
    </xdr:from>
    <xdr:to>
      <xdr:col>68</xdr:col>
      <xdr:colOff>152400</xdr:colOff>
      <xdr:row>85</xdr:row>
      <xdr:rowOff>55880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53261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139716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7620</xdr:rowOff>
    </xdr:from>
    <xdr:to>
      <xdr:col>81</xdr:col>
      <xdr:colOff>95250</xdr:colOff>
      <xdr:row>84</xdr:row>
      <xdr:rowOff>109220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24147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7620</xdr:rowOff>
    </xdr:from>
    <xdr:to>
      <xdr:col>77</xdr:col>
      <xdr:colOff>95250</xdr:colOff>
      <xdr:row>84</xdr:row>
      <xdr:rowOff>109220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119397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128270</xdr:rowOff>
    </xdr:from>
    <xdr:to>
      <xdr:col>73</xdr:col>
      <xdr:colOff>44450</xdr:colOff>
      <xdr:row>85</xdr:row>
      <xdr:rowOff>58420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68597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80011</xdr:rowOff>
    </xdr:from>
    <xdr:to>
      <xdr:col>68</xdr:col>
      <xdr:colOff>203200</xdr:colOff>
      <xdr:row>85</xdr:row>
      <xdr:rowOff>10161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20338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5080</xdr:rowOff>
    </xdr:from>
    <xdr:to>
      <xdr:col>64</xdr:col>
      <xdr:colOff>152400</xdr:colOff>
      <xdr:row>85</xdr:row>
      <xdr:rowOff>106680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116857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事務の縮減等による減少要因はあったものの、業務増に伴う職員の採用及び機構改革に伴う職員の採用等による増加要因もあり、前年度比で</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今後も事務事業の見直しを進めながら、行政改革に即した適切な人員配置に努める。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67</xdr:row>
      <xdr:rowOff>168487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71100"/>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140564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6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168487</xdr:rowOff>
    </xdr:from>
    <xdr:to>
      <xdr:col>81</xdr:col>
      <xdr:colOff>133350</xdr:colOff>
      <xdr:row>67</xdr:row>
      <xdr:rowOff>168487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65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60537</xdr:rowOff>
    </xdr:from>
    <xdr:to>
      <xdr:col>81</xdr:col>
      <xdr:colOff>44450</xdr:colOff>
      <xdr:row>62</xdr:row>
      <xdr:rowOff>116840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69043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110507</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138430</xdr:rowOff>
    </xdr:from>
    <xdr:to>
      <xdr:col>81</xdr:col>
      <xdr:colOff>95250</xdr:colOff>
      <xdr:row>63</xdr:row>
      <xdr:rowOff>68580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60537</xdr:rowOff>
    </xdr:from>
    <xdr:to>
      <xdr:col>77</xdr:col>
      <xdr:colOff>44450</xdr:colOff>
      <xdr:row>62</xdr:row>
      <xdr:rowOff>68580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6904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57996</xdr:rowOff>
    </xdr:from>
    <xdr:to>
      <xdr:col>77</xdr:col>
      <xdr:colOff>95250</xdr:colOff>
      <xdr:row>62</xdr:row>
      <xdr:rowOff>159596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144373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44450</xdr:rowOff>
    </xdr:from>
    <xdr:to>
      <xdr:col>72</xdr:col>
      <xdr:colOff>203200</xdr:colOff>
      <xdr:row>62</xdr:row>
      <xdr:rowOff>68580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674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116840</xdr:rowOff>
    </xdr:from>
    <xdr:to>
      <xdr:col>73</xdr:col>
      <xdr:colOff>44450</xdr:colOff>
      <xdr:row>62</xdr:row>
      <xdr:rowOff>46990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57167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143510</xdr:rowOff>
    </xdr:from>
    <xdr:to>
      <xdr:col>68</xdr:col>
      <xdr:colOff>152400</xdr:colOff>
      <xdr:row>62</xdr:row>
      <xdr:rowOff>44450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6019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60537</xdr:rowOff>
    </xdr:from>
    <xdr:to>
      <xdr:col>68</xdr:col>
      <xdr:colOff>203200</xdr:colOff>
      <xdr:row>61</xdr:row>
      <xdr:rowOff>162137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864</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151554</xdr:rowOff>
    </xdr:from>
    <xdr:to>
      <xdr:col>64</xdr:col>
      <xdr:colOff>152400</xdr:colOff>
      <xdr:row>61</xdr:row>
      <xdr:rowOff>81704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91881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66040</xdr:rowOff>
    </xdr:from>
    <xdr:to>
      <xdr:col>81</xdr:col>
      <xdr:colOff>95250</xdr:colOff>
      <xdr:row>62</xdr:row>
      <xdr:rowOff>167640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82567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9737</xdr:rowOff>
    </xdr:from>
    <xdr:to>
      <xdr:col>77</xdr:col>
      <xdr:colOff>95250</xdr:colOff>
      <xdr:row>62</xdr:row>
      <xdr:rowOff>111337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121514</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17780</xdr:rowOff>
    </xdr:from>
    <xdr:to>
      <xdr:col>73</xdr:col>
      <xdr:colOff>44450</xdr:colOff>
      <xdr:row>62</xdr:row>
      <xdr:rowOff>119380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104157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165100</xdr:rowOff>
    </xdr:from>
    <xdr:to>
      <xdr:col>68</xdr:col>
      <xdr:colOff>203200</xdr:colOff>
      <xdr:row>62</xdr:row>
      <xdr:rowOff>95250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80027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92710</xdr:rowOff>
    </xdr:from>
    <xdr:to>
      <xdr:col>64</xdr:col>
      <xdr:colOff>152400</xdr:colOff>
      <xdr:row>62</xdr:row>
      <xdr:rowOff>22860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7637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前年度に実施した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市債の繰上償還及び市債の新規発行額の抑制により、前年度比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ポイント減少したものの、類似団体中最下位の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本市の公債費は、合併前後の積極的な社会基盤整備に係る起債償還により高水準の状態が続いているため、引き続き市債の新規発行額の抑制により、数値改善に努める。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44</xdr:row>
      <xdr:rowOff>44450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430010"/>
          <a:ext cx="0" cy="11582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44450</xdr:rowOff>
    </xdr:from>
    <xdr:to>
      <xdr:col>81</xdr:col>
      <xdr:colOff>44450</xdr:colOff>
      <xdr:row>44</xdr:row>
      <xdr:rowOff>52494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75882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52494</xdr:rowOff>
    </xdr:from>
    <xdr:to>
      <xdr:col>77</xdr:col>
      <xdr:colOff>44450</xdr:colOff>
      <xdr:row>44</xdr:row>
      <xdr:rowOff>76623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75962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76623</xdr:rowOff>
    </xdr:from>
    <xdr:to>
      <xdr:col>72</xdr:col>
      <xdr:colOff>203200</xdr:colOff>
      <xdr:row>45</xdr:row>
      <xdr:rowOff>17780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6204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19896</xdr:rowOff>
    </xdr:from>
    <xdr:to>
      <xdr:col>73</xdr:col>
      <xdr:colOff>44450</xdr:colOff>
      <xdr:row>40</xdr:row>
      <xdr:rowOff>121496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131673</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17780</xdr:rowOff>
    </xdr:from>
    <xdr:to>
      <xdr:col>68</xdr:col>
      <xdr:colOff>152400</xdr:colOff>
      <xdr:row>45</xdr:row>
      <xdr:rowOff>114300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77330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165100</xdr:rowOff>
    </xdr:from>
    <xdr:to>
      <xdr:col>81</xdr:col>
      <xdr:colOff>95250</xdr:colOff>
      <xdr:row>44</xdr:row>
      <xdr:rowOff>95250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60977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1694</xdr:rowOff>
    </xdr:from>
    <xdr:to>
      <xdr:col>77</xdr:col>
      <xdr:colOff>95250</xdr:colOff>
      <xdr:row>44</xdr:row>
      <xdr:rowOff>103294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88071</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25823</xdr:rowOff>
    </xdr:from>
    <xdr:to>
      <xdr:col>73</xdr:col>
      <xdr:colOff>44450</xdr:colOff>
      <xdr:row>44</xdr:row>
      <xdr:rowOff>127423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112200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138430</xdr:rowOff>
    </xdr:from>
    <xdr:to>
      <xdr:col>68</xdr:col>
      <xdr:colOff>203200</xdr:colOff>
      <xdr:row>45</xdr:row>
      <xdr:rowOff>68580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53357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63500</xdr:rowOff>
    </xdr:from>
    <xdr:to>
      <xdr:col>64</xdr:col>
      <xdr:colOff>152400</xdr:colOff>
      <xdr:row>45</xdr:row>
      <xdr:rowOff>165100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149877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市債の償還が進み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地方債現在高が減少する一方、公営企業債等繰入見込額の増、臨時財政対策債発行可能額の減少に伴う標準財政規模の減等の影響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ポイント増加し、類似団体中最下位の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引き続き市債の新規発行額の抑制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により、数値改善に努める。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36237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70667"/>
          <a:ext cx="0" cy="1266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8314</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60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36237</xdr:rowOff>
    </xdr:from>
    <xdr:to>
      <xdr:col>81</xdr:col>
      <xdr:colOff>133350</xdr:colOff>
      <xdr:row>21</xdr:row>
      <xdr:rowOff>36237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63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20151</xdr:rowOff>
    </xdr:from>
    <xdr:to>
      <xdr:col>81</xdr:col>
      <xdr:colOff>44450</xdr:colOff>
      <xdr:row>21</xdr:row>
      <xdr:rowOff>36237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179800" y="3620601"/>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20151</xdr:rowOff>
    </xdr:from>
    <xdr:to>
      <xdr:col>77</xdr:col>
      <xdr:colOff>44450</xdr:colOff>
      <xdr:row>21</xdr:row>
      <xdr:rowOff>47498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3620601"/>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103082</xdr:rowOff>
    </xdr:from>
    <xdr:to>
      <xdr:col>77</xdr:col>
      <xdr:colOff>95250</xdr:colOff>
      <xdr:row>14</xdr:row>
      <xdr:rowOff>33232</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3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43409</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10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47498</xdr:rowOff>
    </xdr:from>
    <xdr:to>
      <xdr:col>72</xdr:col>
      <xdr:colOff>203200</xdr:colOff>
      <xdr:row>21</xdr:row>
      <xdr:rowOff>53933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3647948"/>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28152</xdr:rowOff>
    </xdr:from>
    <xdr:to>
      <xdr:col>73</xdr:col>
      <xdr:colOff>44450</xdr:colOff>
      <xdr:row>14</xdr:row>
      <xdr:rowOff>129752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139929</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53933</xdr:rowOff>
    </xdr:from>
    <xdr:to>
      <xdr:col>68</xdr:col>
      <xdr:colOff>152400</xdr:colOff>
      <xdr:row>21</xdr:row>
      <xdr:rowOff>106214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3654383"/>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67564</xdr:rowOff>
    </xdr:from>
    <xdr:to>
      <xdr:col>68</xdr:col>
      <xdr:colOff>203200</xdr:colOff>
      <xdr:row>14</xdr:row>
      <xdr:rowOff>169164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4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7891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23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48260</xdr:rowOff>
    </xdr:from>
    <xdr:to>
      <xdr:col>64</xdr:col>
      <xdr:colOff>152400</xdr:colOff>
      <xdr:row>14</xdr:row>
      <xdr:rowOff>149860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160037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156887</xdr:rowOff>
    </xdr:from>
    <xdr:to>
      <xdr:col>81</xdr:col>
      <xdr:colOff>95250</xdr:colOff>
      <xdr:row>21</xdr:row>
      <xdr:rowOff>87037</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358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52764</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348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140801</xdr:rowOff>
    </xdr:from>
    <xdr:to>
      <xdr:col>77</xdr:col>
      <xdr:colOff>95250</xdr:colOff>
      <xdr:row>21</xdr:row>
      <xdr:rowOff>70951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35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55728</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3656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168148</xdr:rowOff>
    </xdr:from>
    <xdr:to>
      <xdr:col>73</xdr:col>
      <xdr:colOff>44450</xdr:colOff>
      <xdr:row>21</xdr:row>
      <xdr:rowOff>98298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35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83075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36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3133</xdr:rowOff>
    </xdr:from>
    <xdr:to>
      <xdr:col>68</xdr:col>
      <xdr:colOff>203200</xdr:colOff>
      <xdr:row>21</xdr:row>
      <xdr:rowOff>104733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36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89510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6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55414</xdr:rowOff>
    </xdr:from>
    <xdr:to>
      <xdr:col>64</xdr:col>
      <xdr:colOff>152400</xdr:colOff>
      <xdr:row>21</xdr:row>
      <xdr:rowOff>157014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6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141791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74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173,835
169,165
624.32
88,646,252
85,922,704
1,522,026
45,858,849
94,808,401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ポイント増加したものの、類似団体平均と比較して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また、公営企業会計の人件費に充てる繰出金といった人件費に準ずる費用を合計した場合の人口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人当たりの決算額は、類似団体平均並みとなっている。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引続き、比率と金額の両面において、人件費の抑制に努める。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38100</xdr:rowOff>
    </xdr:from>
    <xdr:to>
      <xdr:col>24</xdr:col>
      <xdr:colOff>25400</xdr:colOff>
      <xdr:row>42</xdr:row>
      <xdr:rowOff>63500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674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35577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63500</xdr:rowOff>
    </xdr:from>
    <xdr:to>
      <xdr:col>24</xdr:col>
      <xdr:colOff>114300</xdr:colOff>
      <xdr:row>42</xdr:row>
      <xdr:rowOff>63500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124477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38100</xdr:rowOff>
    </xdr:from>
    <xdr:to>
      <xdr:col>24</xdr:col>
      <xdr:colOff>114300</xdr:colOff>
      <xdr:row>34</xdr:row>
      <xdr:rowOff>38100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82550</xdr:rowOff>
    </xdr:from>
    <xdr:to>
      <xdr:col>24</xdr:col>
      <xdr:colOff>25400</xdr:colOff>
      <xdr:row>36</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83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158750</xdr:rowOff>
    </xdr:from>
    <xdr:to>
      <xdr:col>24</xdr:col>
      <xdr:colOff>76200</xdr:colOff>
      <xdr:row>38</xdr:row>
      <xdr:rowOff>88900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82550</xdr:rowOff>
    </xdr:from>
    <xdr:to>
      <xdr:col>19</xdr:col>
      <xdr:colOff>187325</xdr:colOff>
      <xdr:row>36</xdr:row>
      <xdr:rowOff>63500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83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95250</xdr:rowOff>
    </xdr:from>
    <xdr:to>
      <xdr:col>20</xdr:col>
      <xdr:colOff>38100</xdr:colOff>
      <xdr:row>38</xdr:row>
      <xdr:rowOff>25400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133350</xdr:rowOff>
    </xdr:from>
    <xdr:to>
      <xdr:col>15</xdr:col>
      <xdr:colOff>98425</xdr:colOff>
      <xdr:row>36</xdr:row>
      <xdr:rowOff>63500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34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88900</xdr:rowOff>
    </xdr:from>
    <xdr:to>
      <xdr:col>15</xdr:col>
      <xdr:colOff>149225</xdr:colOff>
      <xdr:row>39</xdr:row>
      <xdr:rowOff>19050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3827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133350</xdr:rowOff>
    </xdr:from>
    <xdr:to>
      <xdr:col>11</xdr:col>
      <xdr:colOff>9525</xdr:colOff>
      <xdr:row>35</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34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165100</xdr:rowOff>
    </xdr:from>
    <xdr:to>
      <xdr:col>11</xdr:col>
      <xdr:colOff>60325</xdr:colOff>
      <xdr:row>37</xdr:row>
      <xdr:rowOff>95250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80027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31750</xdr:rowOff>
    </xdr:from>
    <xdr:to>
      <xdr:col>20</xdr:col>
      <xdr:colOff>38100</xdr:colOff>
      <xdr:row>35</xdr:row>
      <xdr:rowOff>133350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143527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0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12700</xdr:rowOff>
    </xdr:from>
    <xdr:to>
      <xdr:col>15</xdr:col>
      <xdr:colOff>149225</xdr:colOff>
      <xdr:row>36</xdr:row>
      <xdr:rowOff>114300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124477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82550</xdr:rowOff>
    </xdr:from>
    <xdr:to>
      <xdr:col>11</xdr:col>
      <xdr:colOff>60325</xdr:colOff>
      <xdr:row>36</xdr:row>
      <xdr:rowOff>12700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22877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前年度比で</a:t>
          </a:r>
          <a:r>
            <a:rPr kumimoji="1" lang="en-US" altLang="ja-JP" sz="1300" baseline="0">
              <a:latin typeface="ＭＳ Ｐゴシック" panose="020B0600070205080204" pitchFamily="50" charset="-128"/>
              <a:ea typeface="ＭＳ Ｐゴシック" panose="020B0600070205080204" pitchFamily="50" charset="-128"/>
            </a:rPr>
            <a:t>0.1</a:t>
          </a:r>
          <a:r>
            <a:rPr kumimoji="1" lang="ja-JP" altLang="en-US" sz="1300" baseline="0">
              <a:latin typeface="ＭＳ Ｐゴシック" panose="020B0600070205080204" pitchFamily="50" charset="-128"/>
              <a:ea typeface="ＭＳ Ｐゴシック" panose="020B0600070205080204" pitchFamily="50" charset="-128"/>
            </a:rPr>
            <a:t>ポイント減少し、類似団体平均と比較しても</a:t>
          </a:r>
          <a:r>
            <a:rPr kumimoji="1" lang="en-US" altLang="ja-JP" sz="1300" baseline="0">
              <a:latin typeface="ＭＳ Ｐゴシック" panose="020B0600070205080204" pitchFamily="50" charset="-128"/>
              <a:ea typeface="ＭＳ Ｐゴシック" panose="020B0600070205080204" pitchFamily="50" charset="-128"/>
            </a:rPr>
            <a:t>3.1</a:t>
          </a:r>
          <a:r>
            <a:rPr kumimoji="1" lang="ja-JP" altLang="en-US" sz="1300" baseline="0">
              <a:latin typeface="ＭＳ Ｐゴシック" panose="020B0600070205080204" pitchFamily="50" charset="-128"/>
              <a:ea typeface="ＭＳ Ｐゴシック" panose="020B0600070205080204" pitchFamily="50" charset="-128"/>
            </a:rPr>
            <a:t>ポイント低くなっている。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しかしながら、公共施設を多く抱えていることにより、その維持管理費が経常的な財政負担となっている。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今後、更なる公共施設の整備等もあることから、公共施設のあり方指針等に基づき、統廃合及び譲渡等を検討し、維持管理コストの縮小を図り、数値の改善に努める。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60706</xdr:rowOff>
    </xdr:from>
    <xdr:to>
      <xdr:col>82</xdr:col>
      <xdr:colOff>107950</xdr:colOff>
      <xdr:row>21</xdr:row>
      <xdr:rowOff>106426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89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147083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3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60706</xdr:rowOff>
    </xdr:from>
    <xdr:to>
      <xdr:col>82</xdr:col>
      <xdr:colOff>196850</xdr:colOff>
      <xdr:row>13</xdr:row>
      <xdr:rowOff>60706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83566</xdr:rowOff>
    </xdr:from>
    <xdr:to>
      <xdr:col>82</xdr:col>
      <xdr:colOff>107950</xdr:colOff>
      <xdr:row>15</xdr:row>
      <xdr:rowOff>92710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553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101854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64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83566</xdr:rowOff>
    </xdr:from>
    <xdr:to>
      <xdr:col>73</xdr:col>
      <xdr:colOff>180975</xdr:colOff>
      <xdr:row>15</xdr:row>
      <xdr:rowOff>101854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55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10414</xdr:rowOff>
    </xdr:from>
    <xdr:to>
      <xdr:col>69</xdr:col>
      <xdr:colOff>92075</xdr:colOff>
      <xdr:row>15</xdr:row>
      <xdr:rowOff>83566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821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112285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32766</xdr:rowOff>
    </xdr:from>
    <xdr:to>
      <xdr:col>82</xdr:col>
      <xdr:colOff>158750</xdr:colOff>
      <xdr:row>15</xdr:row>
      <xdr:rowOff>134366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49293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4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51054</xdr:rowOff>
    </xdr:from>
    <xdr:to>
      <xdr:col>74</xdr:col>
      <xdr:colOff>31750</xdr:colOff>
      <xdr:row>15</xdr:row>
      <xdr:rowOff>152654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162831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32766</xdr:rowOff>
    </xdr:from>
    <xdr:to>
      <xdr:col>69</xdr:col>
      <xdr:colOff>142875</xdr:colOff>
      <xdr:row>15</xdr:row>
      <xdr:rowOff>134366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ポイント低くなっているものの、ほぼ横ばいである。類似団体平均と比較して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ポイント低くなっているが、引続き、資格審査の適正化や各種手当等の見直しを進め、数値の改善に努める。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56</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091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年度まで類似団体平均を大きく上回っているのは、繰出金の占める割合が類似団体平均のそれを上回っていたためである。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令和元年度に下水道事業の法適化を実施したことにより、以降は類似団体平均並みで推移している。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引続き、公営企業会計及び各特別会計において、料金の適正化に努める。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61685</xdr:rowOff>
    </xdr:from>
    <xdr:to>
      <xdr:col>82</xdr:col>
      <xdr:colOff>107950</xdr:colOff>
      <xdr:row>58</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8977085"/>
          <a:ext cx="0" cy="109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99077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127000</xdr:rowOff>
    </xdr:from>
    <xdr:to>
      <xdr:col>82</xdr:col>
      <xdr:colOff>196850</xdr:colOff>
      <xdr:row>58</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148062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61685</xdr:rowOff>
    </xdr:from>
    <xdr:to>
      <xdr:col>82</xdr:col>
      <xdr:colOff>196850</xdr:colOff>
      <xdr:row>52</xdr:row>
      <xdr:rowOff>61685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61685</xdr:rowOff>
    </xdr:from>
    <xdr:to>
      <xdr:col>82</xdr:col>
      <xdr:colOff>107950</xdr:colOff>
      <xdr:row>56</xdr:row>
      <xdr:rowOff>94343</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62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43742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61685</xdr:rowOff>
    </xdr:from>
    <xdr:to>
      <xdr:col>78</xdr:col>
      <xdr:colOff>69850</xdr:colOff>
      <xdr:row>57</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62885"/>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102507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282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61</xdr:row>
      <xdr:rowOff>53522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728200"/>
          <a:ext cx="889000" cy="78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2722</xdr:rowOff>
    </xdr:from>
    <xdr:to>
      <xdr:col>69</xdr:col>
      <xdr:colOff>142875</xdr:colOff>
      <xdr:row>57</xdr:row>
      <xdr:rowOff>104322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89099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43543</xdr:rowOff>
    </xdr:from>
    <xdr:to>
      <xdr:col>82</xdr:col>
      <xdr:colOff>158750</xdr:colOff>
      <xdr:row>56</xdr:row>
      <xdr:rowOff>145143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15620</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10885</xdr:rowOff>
    </xdr:from>
    <xdr:to>
      <xdr:col>78</xdr:col>
      <xdr:colOff>120650</xdr:colOff>
      <xdr:row>56</xdr:row>
      <xdr:rowOff>112485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97262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51707</xdr:rowOff>
    </xdr:from>
    <xdr:to>
      <xdr:col>74</xdr:col>
      <xdr:colOff>31750</xdr:colOff>
      <xdr:row>57</xdr:row>
      <xdr:rowOff>153307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138084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2722</xdr:rowOff>
    </xdr:from>
    <xdr:to>
      <xdr:col>65</xdr:col>
      <xdr:colOff>53975</xdr:colOff>
      <xdr:row>61</xdr:row>
      <xdr:rowOff>104322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89099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類似団体平均よりも大幅に低いのは、消防や一般廃棄物処理等について一部事務組合を構成せず、直接人件費、物件費として計上しているためである。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経常収支比率における割合は低いものの、引続き補助金等の見直しを継続し、適正化に努める。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41</xdr:row>
      <xdr:rowOff>80735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51500"/>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52812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80735</xdr:rowOff>
    </xdr:from>
    <xdr:to>
      <xdr:col>82</xdr:col>
      <xdr:colOff>196850</xdr:colOff>
      <xdr:row>41</xdr:row>
      <xdr:rowOff>80735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167822</xdr:rowOff>
    </xdr:from>
    <xdr:to>
      <xdr:col>82</xdr:col>
      <xdr:colOff>107950</xdr:colOff>
      <xdr:row>34</xdr:row>
      <xdr:rowOff>7257</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8256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10177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167822</xdr:rowOff>
    </xdr:from>
    <xdr:to>
      <xdr:col>78</xdr:col>
      <xdr:colOff>69850</xdr:colOff>
      <xdr:row>34</xdr:row>
      <xdr:rowOff>18143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825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27214</xdr:rowOff>
    </xdr:from>
    <xdr:to>
      <xdr:col>78</xdr:col>
      <xdr:colOff>120650</xdr:colOff>
      <xdr:row>36</xdr:row>
      <xdr:rowOff>128814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113591</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18143</xdr:rowOff>
    </xdr:from>
    <xdr:to>
      <xdr:col>73</xdr:col>
      <xdr:colOff>180975</xdr:colOff>
      <xdr:row>34</xdr:row>
      <xdr:rowOff>61686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847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59872</xdr:rowOff>
    </xdr:from>
    <xdr:to>
      <xdr:col>74</xdr:col>
      <xdr:colOff>31750</xdr:colOff>
      <xdr:row>36</xdr:row>
      <xdr:rowOff>161472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146249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110672</xdr:rowOff>
    </xdr:from>
    <xdr:to>
      <xdr:col>69</xdr:col>
      <xdr:colOff>92075</xdr:colOff>
      <xdr:row>34</xdr:row>
      <xdr:rowOff>61686</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597072"/>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127907</xdr:rowOff>
    </xdr:from>
    <xdr:to>
      <xdr:col>82</xdr:col>
      <xdr:colOff>158750</xdr:colOff>
      <xdr:row>34</xdr:row>
      <xdr:rowOff>58057</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144434</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117022</xdr:rowOff>
    </xdr:from>
    <xdr:to>
      <xdr:col>78</xdr:col>
      <xdr:colOff>120650</xdr:colOff>
      <xdr:row>34</xdr:row>
      <xdr:rowOff>47172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57349</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54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138793</xdr:rowOff>
    </xdr:from>
    <xdr:to>
      <xdr:col>74</xdr:col>
      <xdr:colOff>31750</xdr:colOff>
      <xdr:row>34</xdr:row>
      <xdr:rowOff>68943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79120</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10886</xdr:rowOff>
    </xdr:from>
    <xdr:to>
      <xdr:col>69</xdr:col>
      <xdr:colOff>142875</xdr:colOff>
      <xdr:row>34</xdr:row>
      <xdr:rowOff>112486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122663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59872</xdr:rowOff>
    </xdr:from>
    <xdr:to>
      <xdr:col>65</xdr:col>
      <xdr:colOff>53975</xdr:colOff>
      <xdr:row>32</xdr:row>
      <xdr:rowOff>161472</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199</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新規発行債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の抑制に努めた結果、前年度比で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ポイント改善したものの、合併前後の積極的な社会基盤整備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起債償還により引続き高い状態が続いており、類似団体中下位の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公債費及び公債費に準ずる費用の人口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人当たり決算額が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27,246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円と、類似団体中で最も高い数値であった。引続き、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市債の新規発行額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を抑制する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数値の改善に努める。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44704</xdr:rowOff>
    </xdr:from>
    <xdr:to>
      <xdr:col>24</xdr:col>
      <xdr:colOff>25400</xdr:colOff>
      <xdr:row>79</xdr:row>
      <xdr:rowOff>56135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32004"/>
          <a:ext cx="0" cy="868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28212</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57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56135</xdr:rowOff>
    </xdr:from>
    <xdr:to>
      <xdr:col>24</xdr:col>
      <xdr:colOff>114300</xdr:colOff>
      <xdr:row>79</xdr:row>
      <xdr:rowOff>56135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60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131081</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44704</xdr:rowOff>
    </xdr:from>
    <xdr:to>
      <xdr:col>24</xdr:col>
      <xdr:colOff>114300</xdr:colOff>
      <xdr:row>74</xdr:row>
      <xdr:rowOff>44704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78</xdr:row>
      <xdr:rowOff>131572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477239"/>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131572</xdr:rowOff>
    </xdr:from>
    <xdr:to>
      <xdr:col>19</xdr:col>
      <xdr:colOff>187325</xdr:colOff>
      <xdr:row>79</xdr:row>
      <xdr:rowOff>19558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5046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149352</xdr:rowOff>
    </xdr:from>
    <xdr:to>
      <xdr:col>20</xdr:col>
      <xdr:colOff>38100</xdr:colOff>
      <xdr:row>77</xdr:row>
      <xdr:rowOff>79502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89679</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19558</xdr:rowOff>
    </xdr:from>
    <xdr:to>
      <xdr:col>15</xdr:col>
      <xdr:colOff>98425</xdr:colOff>
      <xdr:row>79</xdr:row>
      <xdr:rowOff>33274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5641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163068</xdr:rowOff>
    </xdr:from>
    <xdr:to>
      <xdr:col>15</xdr:col>
      <xdr:colOff>149225</xdr:colOff>
      <xdr:row>77</xdr:row>
      <xdr:rowOff>93218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33274</xdr:rowOff>
    </xdr:from>
    <xdr:to>
      <xdr:col>11</xdr:col>
      <xdr:colOff>9525</xdr:colOff>
      <xdr:row>79</xdr:row>
      <xdr:rowOff>115570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5778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133366</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3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80772</xdr:rowOff>
    </xdr:from>
    <xdr:to>
      <xdr:col>20</xdr:col>
      <xdr:colOff>38100</xdr:colOff>
      <xdr:row>79</xdr:row>
      <xdr:rowOff>10922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167149</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140208</xdr:rowOff>
    </xdr:from>
    <xdr:to>
      <xdr:col>15</xdr:col>
      <xdr:colOff>149225</xdr:colOff>
      <xdr:row>79</xdr:row>
      <xdr:rowOff>70358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55135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153924</xdr:rowOff>
    </xdr:from>
    <xdr:to>
      <xdr:col>11</xdr:col>
      <xdr:colOff>60325</xdr:colOff>
      <xdr:row>79</xdr:row>
      <xdr:rowOff>84074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68851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64770</xdr:rowOff>
    </xdr:from>
    <xdr:to>
      <xdr:col>6</xdr:col>
      <xdr:colOff>171450</xdr:colOff>
      <xdr:row>79</xdr:row>
      <xdr:rowOff>166370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151147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類似団体平均で大きく下回っているのは、経常収支比率に占める公債費の割合が高いためである。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引続き、投資的経費を抑え、繰上償還等により公債費の抑制を図るほか、その他の経費についても見直しを継続し、経常収支比率の改善に努める。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79</xdr:row>
      <xdr:rowOff>120142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4114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92219</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120142</xdr:rowOff>
    </xdr:from>
    <xdr:to>
      <xdr:col>82</xdr:col>
      <xdr:colOff>196850</xdr:colOff>
      <xdr:row>79</xdr:row>
      <xdr:rowOff>120142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xdr:rowOff>
    </xdr:from>
    <xdr:to>
      <xdr:col>82</xdr:col>
      <xdr:colOff>107950</xdr:colOff>
      <xdr:row>74</xdr:row>
      <xdr:rowOff>53848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27000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xdr:rowOff>
    </xdr:from>
    <xdr:to>
      <xdr:col>78</xdr:col>
      <xdr:colOff>69850</xdr:colOff>
      <xdr:row>74</xdr:row>
      <xdr:rowOff>140716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70000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85852</xdr:rowOff>
    </xdr:from>
    <xdr:to>
      <xdr:col>73</xdr:col>
      <xdr:colOff>180975</xdr:colOff>
      <xdr:row>74</xdr:row>
      <xdr:rowOff>140716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7731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85852</xdr:rowOff>
    </xdr:from>
    <xdr:to>
      <xdr:col>69</xdr:col>
      <xdr:colOff>92075</xdr:colOff>
      <xdr:row>74</xdr:row>
      <xdr:rowOff>113284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7731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55135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23131</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3048</xdr:rowOff>
    </xdr:from>
    <xdr:to>
      <xdr:col>82</xdr:col>
      <xdr:colOff>158750</xdr:colOff>
      <xdr:row>74</xdr:row>
      <xdr:rowOff>104648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83075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133350</xdr:rowOff>
    </xdr:from>
    <xdr:to>
      <xdr:col>78</xdr:col>
      <xdr:colOff>120650</xdr:colOff>
      <xdr:row>74</xdr:row>
      <xdr:rowOff>63500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73677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41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89916</xdr:rowOff>
    </xdr:from>
    <xdr:to>
      <xdr:col>74</xdr:col>
      <xdr:colOff>31750</xdr:colOff>
      <xdr:row>75</xdr:row>
      <xdr:rowOff>20066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30243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35052</xdr:rowOff>
    </xdr:from>
    <xdr:to>
      <xdr:col>69</xdr:col>
      <xdr:colOff>142875</xdr:colOff>
      <xdr:row>74</xdr:row>
      <xdr:rowOff>136652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146829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62484</xdr:rowOff>
    </xdr:from>
    <xdr:to>
      <xdr:col>65</xdr:col>
      <xdr:colOff>53975</xdr:colOff>
      <xdr:row>74</xdr:row>
      <xdr:rowOff>164084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2811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102045</xdr:rowOff>
    </xdr:from>
    <xdr:to>
      <xdr:col>29</xdr:col>
      <xdr:colOff>127000</xdr:colOff>
      <xdr:row>18</xdr:row>
      <xdr:rowOff>138925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35620"/>
          <a:ext cx="0" cy="12370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111002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138925</xdr:rowOff>
    </xdr:from>
    <xdr:to>
      <xdr:col>30</xdr:col>
      <xdr:colOff>25400</xdr:colOff>
      <xdr:row>18</xdr:row>
      <xdr:rowOff>138925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2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16972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7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102045</xdr:rowOff>
    </xdr:from>
    <xdr:to>
      <xdr:col>30</xdr:col>
      <xdr:colOff>25400</xdr:colOff>
      <xdr:row>11</xdr:row>
      <xdr:rowOff>102045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356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143802</xdr:rowOff>
    </xdr:from>
    <xdr:to>
      <xdr:col>29</xdr:col>
      <xdr:colOff>127000</xdr:colOff>
      <xdr:row>16</xdr:row>
      <xdr:rowOff>8128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63177"/>
          <a:ext cx="647700" cy="35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51655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499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35128</xdr:rowOff>
    </xdr:from>
    <xdr:to>
      <xdr:col>29</xdr:col>
      <xdr:colOff>177800</xdr:colOff>
      <xdr:row>15</xdr:row>
      <xdr:rowOff>136728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4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8128</xdr:rowOff>
    </xdr:from>
    <xdr:to>
      <xdr:col>26</xdr:col>
      <xdr:colOff>50800</xdr:colOff>
      <xdr:row>16</xdr:row>
      <xdr:rowOff>32093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98953"/>
          <a:ext cx="698500" cy="23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69075</xdr:rowOff>
    </xdr:from>
    <xdr:to>
      <xdr:col>26</xdr:col>
      <xdr:colOff>101600</xdr:colOff>
      <xdr:row>15</xdr:row>
      <xdr:rowOff>170675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9402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5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32093</xdr:rowOff>
    </xdr:from>
    <xdr:to>
      <xdr:col>22</xdr:col>
      <xdr:colOff>114300</xdr:colOff>
      <xdr:row>16</xdr:row>
      <xdr:rowOff>120561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22918"/>
          <a:ext cx="698500" cy="88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151867</xdr:rowOff>
    </xdr:from>
    <xdr:to>
      <xdr:col>22</xdr:col>
      <xdr:colOff>165100</xdr:colOff>
      <xdr:row>16</xdr:row>
      <xdr:rowOff>82017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92194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4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120561</xdr:rowOff>
    </xdr:from>
    <xdr:to>
      <xdr:col>18</xdr:col>
      <xdr:colOff>177800</xdr:colOff>
      <xdr:row>16</xdr:row>
      <xdr:rowOff>147307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11386"/>
          <a:ext cx="698500" cy="26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113424</xdr:rowOff>
    </xdr:from>
    <xdr:to>
      <xdr:col>19</xdr:col>
      <xdr:colOff>38100</xdr:colOff>
      <xdr:row>17</xdr:row>
      <xdr:rowOff>43574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28351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148514</xdr:rowOff>
    </xdr:from>
    <xdr:to>
      <xdr:col>15</xdr:col>
      <xdr:colOff>101600</xdr:colOff>
      <xdr:row>17</xdr:row>
      <xdr:rowOff>78664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63441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93002</xdr:rowOff>
    </xdr:from>
    <xdr:to>
      <xdr:col>29</xdr:col>
      <xdr:colOff>177800</xdr:colOff>
      <xdr:row>16</xdr:row>
      <xdr:rowOff>23152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12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65079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8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128778</xdr:rowOff>
    </xdr:from>
    <xdr:to>
      <xdr:col>26</xdr:col>
      <xdr:colOff>101600</xdr:colOff>
      <xdr:row>16</xdr:row>
      <xdr:rowOff>58928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48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43705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34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152743</xdr:rowOff>
    </xdr:from>
    <xdr:to>
      <xdr:col>22</xdr:col>
      <xdr:colOff>165100</xdr:colOff>
      <xdr:row>16</xdr:row>
      <xdr:rowOff>82893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72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67670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5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69761</xdr:rowOff>
    </xdr:from>
    <xdr:to>
      <xdr:col>19</xdr:col>
      <xdr:colOff>38100</xdr:colOff>
      <xdr:row>16</xdr:row>
      <xdr:rowOff>171361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60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10088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96507</xdr:rowOff>
    </xdr:from>
    <xdr:to>
      <xdr:col>15</xdr:col>
      <xdr:colOff>101600</xdr:colOff>
      <xdr:row>17</xdr:row>
      <xdr:rowOff>26657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87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36834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212877</xdr:rowOff>
    </xdr:from>
    <xdr:to>
      <xdr:col>29</xdr:col>
      <xdr:colOff>127000</xdr:colOff>
      <xdr:row>37</xdr:row>
      <xdr:rowOff>192075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37427"/>
          <a:ext cx="0" cy="11793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164152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192075</xdr:rowOff>
    </xdr:from>
    <xdr:to>
      <xdr:col>30</xdr:col>
      <xdr:colOff>25400</xdr:colOff>
      <xdr:row>37</xdr:row>
      <xdr:rowOff>192075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16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127804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212877</xdr:rowOff>
    </xdr:from>
    <xdr:to>
      <xdr:col>30</xdr:col>
      <xdr:colOff>25400</xdr:colOff>
      <xdr:row>33</xdr:row>
      <xdr:rowOff>212877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37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212115</xdr:rowOff>
    </xdr:from>
    <xdr:to>
      <xdr:col>29</xdr:col>
      <xdr:colOff>127000</xdr:colOff>
      <xdr:row>33</xdr:row>
      <xdr:rowOff>212877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136665"/>
          <a:ext cx="647700" cy="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187571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97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215494</xdr:rowOff>
    </xdr:from>
    <xdr:to>
      <xdr:col>29</xdr:col>
      <xdr:colOff>177800</xdr:colOff>
      <xdr:row>35</xdr:row>
      <xdr:rowOff>317094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25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212115</xdr:rowOff>
    </xdr:from>
    <xdr:to>
      <xdr:col>26</xdr:col>
      <xdr:colOff>50800</xdr:colOff>
      <xdr:row>33</xdr:row>
      <xdr:rowOff>257988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136665"/>
          <a:ext cx="698500" cy="45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218999</xdr:rowOff>
    </xdr:from>
    <xdr:to>
      <xdr:col>26</xdr:col>
      <xdr:colOff>101600</xdr:colOff>
      <xdr:row>35</xdr:row>
      <xdr:rowOff>320599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9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305376</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15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248577</xdr:rowOff>
    </xdr:from>
    <xdr:to>
      <xdr:col>22</xdr:col>
      <xdr:colOff>114300</xdr:colOff>
      <xdr:row>33</xdr:row>
      <xdr:rowOff>257988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173127"/>
          <a:ext cx="698500" cy="9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188405</xdr:rowOff>
    </xdr:from>
    <xdr:to>
      <xdr:col>22</xdr:col>
      <xdr:colOff>165100</xdr:colOff>
      <xdr:row>35</xdr:row>
      <xdr:rowOff>290005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274782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214630</xdr:rowOff>
    </xdr:from>
    <xdr:to>
      <xdr:col>18</xdr:col>
      <xdr:colOff>177800</xdr:colOff>
      <xdr:row>33</xdr:row>
      <xdr:rowOff>248577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139180"/>
          <a:ext cx="698500" cy="33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159601</xdr:rowOff>
    </xdr:from>
    <xdr:to>
      <xdr:col>19</xdr:col>
      <xdr:colOff>38100</xdr:colOff>
      <xdr:row>35</xdr:row>
      <xdr:rowOff>261201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245978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5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171412</xdr:rowOff>
    </xdr:from>
    <xdr:to>
      <xdr:col>15</xdr:col>
      <xdr:colOff>101600</xdr:colOff>
      <xdr:row>35</xdr:row>
      <xdr:rowOff>273012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257789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6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162077</xdr:rowOff>
    </xdr:from>
    <xdr:to>
      <xdr:col>29</xdr:col>
      <xdr:colOff>177800</xdr:colOff>
      <xdr:row>33</xdr:row>
      <xdr:rowOff>263677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086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108754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03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161315</xdr:rowOff>
    </xdr:from>
    <xdr:to>
      <xdr:col>26</xdr:col>
      <xdr:colOff>101600</xdr:colOff>
      <xdr:row>33</xdr:row>
      <xdr:rowOff>262915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085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101642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585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207188</xdr:rowOff>
    </xdr:from>
    <xdr:to>
      <xdr:col>22</xdr:col>
      <xdr:colOff>165100</xdr:colOff>
      <xdr:row>33</xdr:row>
      <xdr:rowOff>308788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131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147515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590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197777</xdr:rowOff>
    </xdr:from>
    <xdr:to>
      <xdr:col>19</xdr:col>
      <xdr:colOff>38100</xdr:colOff>
      <xdr:row>33</xdr:row>
      <xdr:rowOff>299377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122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138104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589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163830</xdr:rowOff>
    </xdr:from>
    <xdr:to>
      <xdr:col>15</xdr:col>
      <xdr:colOff>101600</xdr:colOff>
      <xdr:row>33</xdr:row>
      <xdr:rowOff>265430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088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104157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173,835
169,165
624.32
88,646,252
85,922,704
1,522,026
45,858,849
94,808,401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5374</xdr:rowOff>
    </xdr:from>
    <xdr:to>
      <xdr:col>24</xdr:col>
      <xdr:colOff>62865</xdr:colOff>
      <xdr:row>37</xdr:row>
      <xdr:rowOff>63439</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48874"/>
          <a:ext cx="127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67266</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41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63439</xdr:rowOff>
    </xdr:from>
    <xdr:to>
      <xdr:col>24</xdr:col>
      <xdr:colOff>152400</xdr:colOff>
      <xdr:row>37</xdr:row>
      <xdr:rowOff>63439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40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123501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2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5374</xdr:rowOff>
    </xdr:from>
    <xdr:to>
      <xdr:col>24</xdr:col>
      <xdr:colOff>152400</xdr:colOff>
      <xdr:row>30</xdr:row>
      <xdr:rowOff>5374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65862</xdr:rowOff>
    </xdr:from>
    <xdr:to>
      <xdr:col>24</xdr:col>
      <xdr:colOff>63500</xdr:colOff>
      <xdr:row>33</xdr:row>
      <xdr:rowOff>121138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723712"/>
          <a:ext cx="838200" cy="5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31071</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68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52644</xdr:rowOff>
    </xdr:from>
    <xdr:to>
      <xdr:col>24</xdr:col>
      <xdr:colOff>114300</xdr:colOff>
      <xdr:row>33</xdr:row>
      <xdr:rowOff>154244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1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121138</xdr:rowOff>
    </xdr:from>
    <xdr:to>
      <xdr:col>19</xdr:col>
      <xdr:colOff>177800</xdr:colOff>
      <xdr:row>34</xdr:row>
      <xdr:rowOff>986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778988"/>
          <a:ext cx="889000" cy="5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84282</xdr:rowOff>
    </xdr:from>
    <xdr:to>
      <xdr:col>20</xdr:col>
      <xdr:colOff>38100</xdr:colOff>
      <xdr:row>34</xdr:row>
      <xdr:rowOff>14432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74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5559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3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986</xdr:rowOff>
    </xdr:from>
    <xdr:to>
      <xdr:col>15</xdr:col>
      <xdr:colOff>50800</xdr:colOff>
      <xdr:row>34</xdr:row>
      <xdr:rowOff>168961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830286"/>
          <a:ext cx="889000" cy="16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29967</xdr:rowOff>
    </xdr:from>
    <xdr:to>
      <xdr:col>15</xdr:col>
      <xdr:colOff>101600</xdr:colOff>
      <xdr:row>34</xdr:row>
      <xdr:rowOff>131567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85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122694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95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168961</xdr:rowOff>
    </xdr:from>
    <xdr:to>
      <xdr:col>10</xdr:col>
      <xdr:colOff>114300</xdr:colOff>
      <xdr:row>35</xdr:row>
      <xdr:rowOff>23068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998261"/>
          <a:ext cx="889000" cy="2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162326</xdr:rowOff>
    </xdr:from>
    <xdr:to>
      <xdr:col>10</xdr:col>
      <xdr:colOff>165100</xdr:colOff>
      <xdr:row>36</xdr:row>
      <xdr:rowOff>92476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16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83603</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25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159309</xdr:rowOff>
    </xdr:from>
    <xdr:to>
      <xdr:col>6</xdr:col>
      <xdr:colOff>38100</xdr:colOff>
      <xdr:row>36</xdr:row>
      <xdr:rowOff>89459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16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80586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25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15062</xdr:rowOff>
    </xdr:from>
    <xdr:to>
      <xdr:col>24</xdr:col>
      <xdr:colOff>114300</xdr:colOff>
      <xdr:row>33</xdr:row>
      <xdr:rowOff>116662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6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37939</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52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70338</xdr:rowOff>
    </xdr:from>
    <xdr:to>
      <xdr:col>20</xdr:col>
      <xdr:colOff>38100</xdr:colOff>
      <xdr:row>34</xdr:row>
      <xdr:rowOff>488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7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17015</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5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121636</xdr:rowOff>
    </xdr:from>
    <xdr:to>
      <xdr:col>15</xdr:col>
      <xdr:colOff>101600</xdr:colOff>
      <xdr:row>34</xdr:row>
      <xdr:rowOff>51786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7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68313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55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118161</xdr:rowOff>
    </xdr:from>
    <xdr:to>
      <xdr:col>10</xdr:col>
      <xdr:colOff>165100</xdr:colOff>
      <xdr:row>35</xdr:row>
      <xdr:rowOff>48311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94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64838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7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143718</xdr:rowOff>
    </xdr:from>
    <xdr:to>
      <xdr:col>6</xdr:col>
      <xdr:colOff>38100</xdr:colOff>
      <xdr:row>35</xdr:row>
      <xdr:rowOff>73868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9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90395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74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143548</xdr:rowOff>
    </xdr:from>
    <xdr:to>
      <xdr:col>24</xdr:col>
      <xdr:colOff>62865</xdr:colOff>
      <xdr:row>58</xdr:row>
      <xdr:rowOff>13818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4598"/>
          <a:ext cx="1270" cy="1413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17645</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13818</xdr:rowOff>
    </xdr:from>
    <xdr:to>
      <xdr:col>24</xdr:col>
      <xdr:colOff>152400</xdr:colOff>
      <xdr:row>58</xdr:row>
      <xdr:rowOff>13818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90225</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143548</xdr:rowOff>
    </xdr:from>
    <xdr:to>
      <xdr:col>24</xdr:col>
      <xdr:colOff>152400</xdr:colOff>
      <xdr:row>49</xdr:row>
      <xdr:rowOff>143548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41402</xdr:rowOff>
    </xdr:from>
    <xdr:to>
      <xdr:col>24</xdr:col>
      <xdr:colOff>63500</xdr:colOff>
      <xdr:row>54</xdr:row>
      <xdr:rowOff>128575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299702"/>
          <a:ext cx="8382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145699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0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167272</xdr:rowOff>
    </xdr:from>
    <xdr:to>
      <xdr:col>24</xdr:col>
      <xdr:colOff>114300</xdr:colOff>
      <xdr:row>55</xdr:row>
      <xdr:rowOff>97422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42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128575</xdr:rowOff>
    </xdr:from>
    <xdr:to>
      <xdr:col>19</xdr:col>
      <xdr:colOff>177800</xdr:colOff>
      <xdr:row>56</xdr:row>
      <xdr:rowOff>43879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386875"/>
          <a:ext cx="889000" cy="25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92634</xdr:rowOff>
    </xdr:from>
    <xdr:to>
      <xdr:col>20</xdr:col>
      <xdr:colOff>38100</xdr:colOff>
      <xdr:row>56</xdr:row>
      <xdr:rowOff>22784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13911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43879</xdr:rowOff>
    </xdr:from>
    <xdr:to>
      <xdr:col>15</xdr:col>
      <xdr:colOff>50800</xdr:colOff>
      <xdr:row>56</xdr:row>
      <xdr:rowOff>77901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45079"/>
          <a:ext cx="889000" cy="3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49429</xdr:rowOff>
    </xdr:from>
    <xdr:to>
      <xdr:col>15</xdr:col>
      <xdr:colOff>101600</xdr:colOff>
      <xdr:row>57</xdr:row>
      <xdr:rowOff>151029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142156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91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77901</xdr:rowOff>
    </xdr:from>
    <xdr:to>
      <xdr:col>10</xdr:col>
      <xdr:colOff>114300</xdr:colOff>
      <xdr:row>57</xdr:row>
      <xdr:rowOff>19494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79101"/>
          <a:ext cx="889000" cy="1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111303</xdr:rowOff>
    </xdr:from>
    <xdr:to>
      <xdr:col>10</xdr:col>
      <xdr:colOff>165100</xdr:colOff>
      <xdr:row>58</xdr:row>
      <xdr:rowOff>41453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8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32580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97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104292</xdr:rowOff>
    </xdr:from>
    <xdr:to>
      <xdr:col>6</xdr:col>
      <xdr:colOff>38100</xdr:colOff>
      <xdr:row>59</xdr:row>
      <xdr:rowOff>34442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4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25569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1014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162052</xdr:rowOff>
    </xdr:from>
    <xdr:to>
      <xdr:col>24</xdr:col>
      <xdr:colOff>114300</xdr:colOff>
      <xdr:row>54</xdr:row>
      <xdr:rowOff>92202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24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13479</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10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77775</xdr:rowOff>
    </xdr:from>
    <xdr:to>
      <xdr:col>20</xdr:col>
      <xdr:colOff>38100</xdr:colOff>
      <xdr:row>55</xdr:row>
      <xdr:rowOff>7925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33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24452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11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164529</xdr:rowOff>
    </xdr:from>
    <xdr:to>
      <xdr:col>15</xdr:col>
      <xdr:colOff>101600</xdr:colOff>
      <xdr:row>56</xdr:row>
      <xdr:rowOff>94679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111206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36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27101</xdr:rowOff>
    </xdr:from>
    <xdr:to>
      <xdr:col>10</xdr:col>
      <xdr:colOff>165100</xdr:colOff>
      <xdr:row>56</xdr:row>
      <xdr:rowOff>128701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145228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4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140144</xdr:rowOff>
    </xdr:from>
    <xdr:to>
      <xdr:col>6</xdr:col>
      <xdr:colOff>38100</xdr:colOff>
      <xdr:row>57</xdr:row>
      <xdr:rowOff>70294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86821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5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54627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129413</xdr:rowOff>
    </xdr:from>
    <xdr:to>
      <xdr:col>24</xdr:col>
      <xdr:colOff>62865</xdr:colOff>
      <xdr:row>78</xdr:row>
      <xdr:rowOff>154560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0913"/>
          <a:ext cx="1270" cy="1396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158387</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154560</xdr:rowOff>
    </xdr:from>
    <xdr:to>
      <xdr:col>24</xdr:col>
      <xdr:colOff>152400</xdr:colOff>
      <xdr:row>78</xdr:row>
      <xdr:rowOff>154560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2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76090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129413</xdr:rowOff>
    </xdr:from>
    <xdr:to>
      <xdr:col>24</xdr:col>
      <xdr:colOff>152400</xdr:colOff>
      <xdr:row>70</xdr:row>
      <xdr:rowOff>129413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1682</xdr:rowOff>
    </xdr:from>
    <xdr:to>
      <xdr:col>24</xdr:col>
      <xdr:colOff>63500</xdr:colOff>
      <xdr:row>77</xdr:row>
      <xdr:rowOff>15542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03332"/>
          <a:ext cx="838200" cy="1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87203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774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64326</xdr:rowOff>
    </xdr:from>
    <xdr:to>
      <xdr:col>24</xdr:col>
      <xdr:colOff>114300</xdr:colOff>
      <xdr:row>75</xdr:row>
      <xdr:rowOff>165925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230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540</xdr:rowOff>
    </xdr:from>
    <xdr:to>
      <xdr:col>19</xdr:col>
      <xdr:colOff>177800</xdr:colOff>
      <xdr:row>77</xdr:row>
      <xdr:rowOff>15542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202190"/>
          <a:ext cx="889000" cy="1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76612</xdr:rowOff>
    </xdr:from>
    <xdr:to>
      <xdr:col>20</xdr:col>
      <xdr:colOff>38100</xdr:colOff>
      <xdr:row>76</xdr:row>
      <xdr:rowOff>6762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3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23289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1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540</xdr:rowOff>
    </xdr:from>
    <xdr:to>
      <xdr:col>15</xdr:col>
      <xdr:colOff>50800</xdr:colOff>
      <xdr:row>77</xdr:row>
      <xdr:rowOff>22543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202190"/>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104045</xdr:rowOff>
    </xdr:from>
    <xdr:to>
      <xdr:col>15</xdr:col>
      <xdr:colOff>101600</xdr:colOff>
      <xdr:row>76</xdr:row>
      <xdr:rowOff>34195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50722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3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22543</xdr:rowOff>
    </xdr:from>
    <xdr:to>
      <xdr:col>10</xdr:col>
      <xdr:colOff>114300</xdr:colOff>
      <xdr:row>77</xdr:row>
      <xdr:rowOff>55404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24193"/>
          <a:ext cx="889000" cy="3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13463</xdr:rowOff>
    </xdr:from>
    <xdr:to>
      <xdr:col>10</xdr:col>
      <xdr:colOff>165100</xdr:colOff>
      <xdr:row>76</xdr:row>
      <xdr:rowOff>115063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4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131589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81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151764</xdr:rowOff>
    </xdr:from>
    <xdr:to>
      <xdr:col>6</xdr:col>
      <xdr:colOff>38100</xdr:colOff>
      <xdr:row>76</xdr:row>
      <xdr:rowOff>81914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1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98442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78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122332</xdr:rowOff>
    </xdr:from>
    <xdr:to>
      <xdr:col>24</xdr:col>
      <xdr:colOff>114300</xdr:colOff>
      <xdr:row>77</xdr:row>
      <xdr:rowOff>52482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5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100759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3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136192</xdr:rowOff>
    </xdr:from>
    <xdr:to>
      <xdr:col>20</xdr:col>
      <xdr:colOff>38100</xdr:colOff>
      <xdr:row>77</xdr:row>
      <xdr:rowOff>66342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6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57469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5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121190</xdr:rowOff>
    </xdr:from>
    <xdr:to>
      <xdr:col>15</xdr:col>
      <xdr:colOff>101600</xdr:colOff>
      <xdr:row>77</xdr:row>
      <xdr:rowOff>51340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1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42467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2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143193</xdr:rowOff>
    </xdr:from>
    <xdr:to>
      <xdr:col>10</xdr:col>
      <xdr:colOff>165100</xdr:colOff>
      <xdr:row>77</xdr:row>
      <xdr:rowOff>73343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64470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6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4604</xdr:rowOff>
    </xdr:from>
    <xdr:to>
      <xdr:col>6</xdr:col>
      <xdr:colOff>38100</xdr:colOff>
      <xdr:row>77</xdr:row>
      <xdr:rowOff>106204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97331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29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11847</xdr:rowOff>
    </xdr:from>
    <xdr:to>
      <xdr:col>24</xdr:col>
      <xdr:colOff>62865</xdr:colOff>
      <xdr:row>99</xdr:row>
      <xdr:rowOff>94111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785247"/>
          <a:ext cx="1270" cy="1282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97938</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7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94111</xdr:rowOff>
    </xdr:from>
    <xdr:to>
      <xdr:col>24</xdr:col>
      <xdr:colOff>152400</xdr:colOff>
      <xdr:row>99</xdr:row>
      <xdr:rowOff>94111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6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129974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56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11847</xdr:rowOff>
    </xdr:from>
    <xdr:to>
      <xdr:col>24</xdr:col>
      <xdr:colOff>152400</xdr:colOff>
      <xdr:row>92</xdr:row>
      <xdr:rowOff>11847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78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18379</xdr:rowOff>
    </xdr:from>
    <xdr:to>
      <xdr:col>24</xdr:col>
      <xdr:colOff>63500</xdr:colOff>
      <xdr:row>94</xdr:row>
      <xdr:rowOff>7308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448879"/>
          <a:ext cx="838200" cy="67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144594</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3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166167</xdr:rowOff>
    </xdr:from>
    <xdr:to>
      <xdr:col>24</xdr:col>
      <xdr:colOff>114300</xdr:colOff>
      <xdr:row>96</xdr:row>
      <xdr:rowOff>96317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18379</xdr:rowOff>
    </xdr:from>
    <xdr:to>
      <xdr:col>19</xdr:col>
      <xdr:colOff>177800</xdr:colOff>
      <xdr:row>94</xdr:row>
      <xdr:rowOff>88232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448879"/>
          <a:ext cx="889000" cy="75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108266</xdr:rowOff>
    </xdr:from>
    <xdr:to>
      <xdr:col>20</xdr:col>
      <xdr:colOff>38100</xdr:colOff>
      <xdr:row>94</xdr:row>
      <xdr:rowOff>38416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0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29543</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145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88232</xdr:rowOff>
    </xdr:from>
    <xdr:to>
      <xdr:col>15</xdr:col>
      <xdr:colOff>50800</xdr:colOff>
      <xdr:row>95</xdr:row>
      <xdr:rowOff>77978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204532"/>
          <a:ext cx="889000" cy="16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167244</xdr:rowOff>
    </xdr:from>
    <xdr:to>
      <xdr:col>15</xdr:col>
      <xdr:colOff>101600</xdr:colOff>
      <xdr:row>98</xdr:row>
      <xdr:rowOff>97394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9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88521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89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77978</xdr:rowOff>
    </xdr:from>
    <xdr:to>
      <xdr:col>10</xdr:col>
      <xdr:colOff>114300</xdr:colOff>
      <xdr:row>96</xdr:row>
      <xdr:rowOff>62891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365728"/>
          <a:ext cx="889000" cy="1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58365</xdr:rowOff>
    </xdr:from>
    <xdr:to>
      <xdr:col>10</xdr:col>
      <xdr:colOff>165100</xdr:colOff>
      <xdr:row>98</xdr:row>
      <xdr:rowOff>159965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8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151092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9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21430</xdr:rowOff>
    </xdr:from>
    <xdr:to>
      <xdr:col>6</xdr:col>
      <xdr:colOff>38100</xdr:colOff>
      <xdr:row>99</xdr:row>
      <xdr:rowOff>123030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99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114157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708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127958</xdr:rowOff>
    </xdr:from>
    <xdr:to>
      <xdr:col>24</xdr:col>
      <xdr:colOff>114300</xdr:colOff>
      <xdr:row>94</xdr:row>
      <xdr:rowOff>58108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0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150835</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92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139029</xdr:rowOff>
    </xdr:from>
    <xdr:to>
      <xdr:col>20</xdr:col>
      <xdr:colOff>38100</xdr:colOff>
      <xdr:row>90</xdr:row>
      <xdr:rowOff>69179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39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85706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17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37432</xdr:rowOff>
    </xdr:from>
    <xdr:to>
      <xdr:col>15</xdr:col>
      <xdr:colOff>101600</xdr:colOff>
      <xdr:row>94</xdr:row>
      <xdr:rowOff>139032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15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155559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92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27178</xdr:rowOff>
    </xdr:from>
    <xdr:to>
      <xdr:col>10</xdr:col>
      <xdr:colOff>165100</xdr:colOff>
      <xdr:row>95</xdr:row>
      <xdr:rowOff>128778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31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145305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09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12091</xdr:rowOff>
    </xdr:from>
    <xdr:to>
      <xdr:col>6</xdr:col>
      <xdr:colOff>38100</xdr:colOff>
      <xdr:row>96</xdr:row>
      <xdr:rowOff>113691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4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130218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24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41130</xdr:rowOff>
    </xdr:from>
    <xdr:to>
      <xdr:col>54</xdr:col>
      <xdr:colOff>189865</xdr:colOff>
      <xdr:row>39</xdr:row>
      <xdr:rowOff>60027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6213330"/>
          <a:ext cx="1270" cy="533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63854</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75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60027</xdr:rowOff>
    </xdr:from>
    <xdr:to>
      <xdr:col>55</xdr:col>
      <xdr:colOff>88900</xdr:colOff>
      <xdr:row>39</xdr:row>
      <xdr:rowOff>60027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746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159257</xdr:rowOff>
    </xdr:from>
    <xdr:ext cx="534377"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98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41130</xdr:rowOff>
    </xdr:from>
    <xdr:to>
      <xdr:col>55</xdr:col>
      <xdr:colOff>88900</xdr:colOff>
      <xdr:row>36</xdr:row>
      <xdr:rowOff>41130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621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85021</xdr:rowOff>
    </xdr:from>
    <xdr:to>
      <xdr:col>55</xdr:col>
      <xdr:colOff>0</xdr:colOff>
      <xdr:row>37</xdr:row>
      <xdr:rowOff>140876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428671"/>
          <a:ext cx="838200" cy="5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511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18154</xdr:rowOff>
    </xdr:from>
    <xdr:to>
      <xdr:col>55</xdr:col>
      <xdr:colOff>50800</xdr:colOff>
      <xdr:row>38</xdr:row>
      <xdr:rowOff>119754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5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60506</xdr:rowOff>
    </xdr:from>
    <xdr:to>
      <xdr:col>50</xdr:col>
      <xdr:colOff>114300</xdr:colOff>
      <xdr:row>37</xdr:row>
      <xdr:rowOff>140876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375456"/>
          <a:ext cx="889000" cy="110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65387</xdr:rowOff>
    </xdr:from>
    <xdr:to>
      <xdr:col>50</xdr:col>
      <xdr:colOff>165100</xdr:colOff>
      <xdr:row>38</xdr:row>
      <xdr:rowOff>166987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58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158114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67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60506</xdr:rowOff>
    </xdr:from>
    <xdr:to>
      <xdr:col>45</xdr:col>
      <xdr:colOff>177800</xdr:colOff>
      <xdr:row>38</xdr:row>
      <xdr:rowOff>57611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375456"/>
          <a:ext cx="889000" cy="119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3338</xdr:rowOff>
    </xdr:from>
    <xdr:to>
      <xdr:col>46</xdr:col>
      <xdr:colOff>38100</xdr:colOff>
      <xdr:row>32</xdr:row>
      <xdr:rowOff>104938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48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96065</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58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57611</xdr:rowOff>
    </xdr:from>
    <xdr:to>
      <xdr:col>41</xdr:col>
      <xdr:colOff>50800</xdr:colOff>
      <xdr:row>39</xdr:row>
      <xdr:rowOff>120324</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572711"/>
          <a:ext cx="889000" cy="2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152135</xdr:rowOff>
    </xdr:from>
    <xdr:to>
      <xdr:col>41</xdr:col>
      <xdr:colOff>101600</xdr:colOff>
      <xdr:row>39</xdr:row>
      <xdr:rowOff>82285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66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73412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75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24925</xdr:rowOff>
    </xdr:from>
    <xdr:to>
      <xdr:col>36</xdr:col>
      <xdr:colOff>165100</xdr:colOff>
      <xdr:row>39</xdr:row>
      <xdr:rowOff>126525</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71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143052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48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34221</xdr:rowOff>
    </xdr:from>
    <xdr:to>
      <xdr:col>55</xdr:col>
      <xdr:colOff>50800</xdr:colOff>
      <xdr:row>37</xdr:row>
      <xdr:rowOff>135821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37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57098</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2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90076</xdr:rowOff>
    </xdr:from>
    <xdr:to>
      <xdr:col>50</xdr:col>
      <xdr:colOff>165100</xdr:colOff>
      <xdr:row>38</xdr:row>
      <xdr:rowOff>20225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4337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36753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20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9706</xdr:rowOff>
    </xdr:from>
    <xdr:to>
      <xdr:col>46</xdr:col>
      <xdr:colOff>38100</xdr:colOff>
      <xdr:row>31</xdr:row>
      <xdr:rowOff>111306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3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127833</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09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6811</xdr:rowOff>
    </xdr:from>
    <xdr:to>
      <xdr:col>41</xdr:col>
      <xdr:colOff>101600</xdr:colOff>
      <xdr:row>38</xdr:row>
      <xdr:rowOff>108411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124938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29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69524</xdr:rowOff>
    </xdr:from>
    <xdr:to>
      <xdr:col>36</xdr:col>
      <xdr:colOff>165100</xdr:colOff>
      <xdr:row>39</xdr:row>
      <xdr:rowOff>171124</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75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162251</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84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7031</xdr:rowOff>
    </xdr:from>
    <xdr:to>
      <xdr:col>54</xdr:col>
      <xdr:colOff>189865</xdr:colOff>
      <xdr:row>58</xdr:row>
      <xdr:rowOff>44031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9436781"/>
          <a:ext cx="1270" cy="551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47858</xdr:rowOff>
    </xdr:from>
    <xdr:ext cx="534377"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999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44031</xdr:rowOff>
    </xdr:from>
    <xdr:to>
      <xdr:col>55</xdr:col>
      <xdr:colOff>88900</xdr:colOff>
      <xdr:row>58</xdr:row>
      <xdr:rowOff>44031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99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125158</xdr:rowOff>
    </xdr:from>
    <xdr:ext cx="534377"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921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7031</xdr:rowOff>
    </xdr:from>
    <xdr:to>
      <xdr:col>55</xdr:col>
      <xdr:colOff>88900</xdr:colOff>
      <xdr:row>55</xdr:row>
      <xdr:rowOff>7031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943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103826</xdr:rowOff>
    </xdr:from>
    <xdr:to>
      <xdr:col>55</xdr:col>
      <xdr:colOff>0</xdr:colOff>
      <xdr:row>56</xdr:row>
      <xdr:rowOff>73716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9639300" y="8676326"/>
          <a:ext cx="838200" cy="99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116296</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71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137869</xdr:rowOff>
    </xdr:from>
    <xdr:to>
      <xdr:col>55</xdr:col>
      <xdr:colOff>50800</xdr:colOff>
      <xdr:row>57</xdr:row>
      <xdr:rowOff>68019</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73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103826</xdr:rowOff>
    </xdr:from>
    <xdr:to>
      <xdr:col>50</xdr:col>
      <xdr:colOff>114300</xdr:colOff>
      <xdr:row>51</xdr:row>
      <xdr:rowOff>165515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8750300" y="8676326"/>
          <a:ext cx="889000" cy="23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28256</xdr:rowOff>
    </xdr:from>
    <xdr:to>
      <xdr:col>50</xdr:col>
      <xdr:colOff>165100</xdr:colOff>
      <xdr:row>56</xdr:row>
      <xdr:rowOff>129856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6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120983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72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165515</xdr:rowOff>
    </xdr:from>
    <xdr:to>
      <xdr:col>45</xdr:col>
      <xdr:colOff>177800</xdr:colOff>
      <xdr:row>55</xdr:row>
      <xdr:rowOff>147717</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7861300" y="8909465"/>
          <a:ext cx="889000" cy="66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76082</xdr:rowOff>
    </xdr:from>
    <xdr:to>
      <xdr:col>46</xdr:col>
      <xdr:colOff>38100</xdr:colOff>
      <xdr:row>56</xdr:row>
      <xdr:rowOff>6232</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50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168809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59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147717</xdr:rowOff>
    </xdr:from>
    <xdr:to>
      <xdr:col>41</xdr:col>
      <xdr:colOff>50800</xdr:colOff>
      <xdr:row>56</xdr:row>
      <xdr:rowOff>109541</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flipV="1">
          <a:off x="6972300" y="9577467"/>
          <a:ext cx="889000" cy="1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135241</xdr:rowOff>
    </xdr:from>
    <xdr:to>
      <xdr:col>41</xdr:col>
      <xdr:colOff>101600</xdr:colOff>
      <xdr:row>56</xdr:row>
      <xdr:rowOff>65391</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56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56518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65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104184</xdr:rowOff>
    </xdr:from>
    <xdr:to>
      <xdr:col>36</xdr:col>
      <xdr:colOff>165100</xdr:colOff>
      <xdr:row>57</xdr:row>
      <xdr:rowOff>34334</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70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25461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79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22916</xdr:rowOff>
    </xdr:from>
    <xdr:to>
      <xdr:col>55</xdr:col>
      <xdr:colOff>50800</xdr:colOff>
      <xdr:row>56</xdr:row>
      <xdr:rowOff>124516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962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45793</xdr:rowOff>
    </xdr:from>
    <xdr:ext cx="534377"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947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53026</xdr:rowOff>
    </xdr:from>
    <xdr:to>
      <xdr:col>50</xdr:col>
      <xdr:colOff>165100</xdr:colOff>
      <xdr:row>50</xdr:row>
      <xdr:rowOff>154626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86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171153</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39795" y="840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114715</xdr:rowOff>
    </xdr:from>
    <xdr:to>
      <xdr:col>46</xdr:col>
      <xdr:colOff>38100</xdr:colOff>
      <xdr:row>52</xdr:row>
      <xdr:rowOff>44865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88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61392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3111" y="863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96917</xdr:rowOff>
    </xdr:from>
    <xdr:to>
      <xdr:col>41</xdr:col>
      <xdr:colOff>101600</xdr:colOff>
      <xdr:row>56</xdr:row>
      <xdr:rowOff>27067</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95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43594</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4111" y="93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58741</xdr:rowOff>
    </xdr:from>
    <xdr:to>
      <xdr:col>36</xdr:col>
      <xdr:colOff>165100</xdr:colOff>
      <xdr:row>56</xdr:row>
      <xdr:rowOff>160341</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965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5418</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5111" y="943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110916</xdr:rowOff>
    </xdr:from>
    <xdr:to>
      <xdr:col>54</xdr:col>
      <xdr:colOff>189865</xdr:colOff>
      <xdr:row>79</xdr:row>
      <xdr:rowOff>25761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3141116"/>
          <a:ext cx="1270" cy="42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29588</xdr:rowOff>
    </xdr:from>
    <xdr:ext cx="378565"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574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25761</xdr:rowOff>
    </xdr:from>
    <xdr:to>
      <xdr:col>55</xdr:col>
      <xdr:colOff>88900</xdr:colOff>
      <xdr:row>79</xdr:row>
      <xdr:rowOff>25761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570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57593</xdr:rowOff>
    </xdr:from>
    <xdr:ext cx="534377"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291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110916</xdr:rowOff>
    </xdr:from>
    <xdr:to>
      <xdr:col>55</xdr:col>
      <xdr:colOff>88900</xdr:colOff>
      <xdr:row>76</xdr:row>
      <xdr:rowOff>110916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314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4178</xdr:rowOff>
    </xdr:from>
    <xdr:to>
      <xdr:col>55</xdr:col>
      <xdr:colOff>0</xdr:colOff>
      <xdr:row>78</xdr:row>
      <xdr:rowOff>12064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9639300" y="12177128"/>
          <a:ext cx="838200" cy="120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146518</xdr:rowOff>
    </xdr:from>
    <xdr:ext cx="469744"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348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168091</xdr:rowOff>
    </xdr:from>
    <xdr:to>
      <xdr:col>55</xdr:col>
      <xdr:colOff>50800</xdr:colOff>
      <xdr:row>78</xdr:row>
      <xdr:rowOff>98241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36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4178</xdr:rowOff>
    </xdr:from>
    <xdr:to>
      <xdr:col>50</xdr:col>
      <xdr:colOff>114300</xdr:colOff>
      <xdr:row>73</xdr:row>
      <xdr:rowOff>21933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8750300" y="12177128"/>
          <a:ext cx="889000" cy="3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13329</xdr:rowOff>
    </xdr:from>
    <xdr:to>
      <xdr:col>50</xdr:col>
      <xdr:colOff>165100</xdr:colOff>
      <xdr:row>77</xdr:row>
      <xdr:rowOff>114929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21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106056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30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21933</xdr:rowOff>
    </xdr:from>
    <xdr:to>
      <xdr:col>45</xdr:col>
      <xdr:colOff>177800</xdr:colOff>
      <xdr:row>76</xdr:row>
      <xdr:rowOff>134328</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7861300" y="12537783"/>
          <a:ext cx="889000" cy="62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142335</xdr:rowOff>
    </xdr:from>
    <xdr:to>
      <xdr:col>46</xdr:col>
      <xdr:colOff>38100</xdr:colOff>
      <xdr:row>77</xdr:row>
      <xdr:rowOff>72485</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1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63612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26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134328</xdr:rowOff>
    </xdr:from>
    <xdr:to>
      <xdr:col>41</xdr:col>
      <xdr:colOff>50800</xdr:colOff>
      <xdr:row>78</xdr:row>
      <xdr:rowOff>41574</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flipV="1">
          <a:off x="6972300" y="13164528"/>
          <a:ext cx="889000" cy="25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25825</xdr:rowOff>
    </xdr:from>
    <xdr:to>
      <xdr:col>41</xdr:col>
      <xdr:colOff>101600</xdr:colOff>
      <xdr:row>77</xdr:row>
      <xdr:rowOff>127425</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2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118552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32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56820</xdr:rowOff>
    </xdr:from>
    <xdr:to>
      <xdr:col>36</xdr:col>
      <xdr:colOff>165100</xdr:colOff>
      <xdr:row>77</xdr:row>
      <xdr:rowOff>158420</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2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3497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132714</xdr:rowOff>
    </xdr:from>
    <xdr:to>
      <xdr:col>55</xdr:col>
      <xdr:colOff>50800</xdr:colOff>
      <xdr:row>78</xdr:row>
      <xdr:rowOff>62864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3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155591</xdr:rowOff>
    </xdr:from>
    <xdr:ext cx="534377"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18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124828</xdr:rowOff>
    </xdr:from>
    <xdr:to>
      <xdr:col>50</xdr:col>
      <xdr:colOff>165100</xdr:colOff>
      <xdr:row>71</xdr:row>
      <xdr:rowOff>54978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212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71505</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372111" y="1190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142583</xdr:rowOff>
    </xdr:from>
    <xdr:to>
      <xdr:col>46</xdr:col>
      <xdr:colOff>38100</xdr:colOff>
      <xdr:row>73</xdr:row>
      <xdr:rowOff>72733</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248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89260</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483111" y="122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83528</xdr:rowOff>
    </xdr:from>
    <xdr:to>
      <xdr:col>41</xdr:col>
      <xdr:colOff>101600</xdr:colOff>
      <xdr:row>77</xdr:row>
      <xdr:rowOff>13678</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1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30205</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594111" y="128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162224</xdr:rowOff>
    </xdr:from>
    <xdr:to>
      <xdr:col>36</xdr:col>
      <xdr:colOff>165100</xdr:colOff>
      <xdr:row>78</xdr:row>
      <xdr:rowOff>92374</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36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83501</xdr:rowOff>
    </xdr:from>
    <xdr:ext cx="469744"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37428" y="1345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a:extLst>
            <a:ext uri="{FF2B5EF4-FFF2-40B4-BE49-F238E27FC236}">
              <a16:creationId xmlns:a16="http://schemas.microsoft.com/office/drawing/2014/main" id="{00000000-0008-0000-06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118593</xdr:rowOff>
    </xdr:from>
    <xdr:to>
      <xdr:col>54</xdr:col>
      <xdr:colOff>189865</xdr:colOff>
      <xdr:row>98</xdr:row>
      <xdr:rowOff>40411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10475595" y="15720543"/>
          <a:ext cx="1270" cy="112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44238</xdr:rowOff>
    </xdr:from>
    <xdr:ext cx="534377" cy="259045"/>
    <xdr:sp macro="" textlink="">
      <xdr:nvSpPr>
        <xdr:cNvPr id="469" name="普通建設事業費 （ うち更新整備　）最小値テキスト">
          <a:extLst>
            <a:ext uri="{FF2B5EF4-FFF2-40B4-BE49-F238E27FC236}">
              <a16:creationId xmlns:a16="http://schemas.microsoft.com/office/drawing/2014/main" id="{00000000-0008-0000-0600-0000D5010000}"/>
            </a:ext>
          </a:extLst>
        </xdr:cNvPr>
        <xdr:cNvSpPr txBox="1"/>
      </xdr:nvSpPr>
      <xdr:spPr>
        <a:xfrm>
          <a:off x="10528300" y="168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40411</xdr:rowOff>
    </xdr:from>
    <xdr:to>
      <xdr:col>55</xdr:col>
      <xdr:colOff>88900</xdr:colOff>
      <xdr:row>98</xdr:row>
      <xdr:rowOff>40411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684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65270</xdr:rowOff>
    </xdr:from>
    <xdr:ext cx="534377" cy="259045"/>
    <xdr:sp macro="" textlink="">
      <xdr:nvSpPr>
        <xdr:cNvPr id="471" name="普通建設事業費 （ うち更新整備　）最大値テキスト">
          <a:extLst>
            <a:ext uri="{FF2B5EF4-FFF2-40B4-BE49-F238E27FC236}">
              <a16:creationId xmlns:a16="http://schemas.microsoft.com/office/drawing/2014/main" id="{00000000-0008-0000-0600-0000D7010000}"/>
            </a:ext>
          </a:extLst>
        </xdr:cNvPr>
        <xdr:cNvSpPr txBox="1"/>
      </xdr:nvSpPr>
      <xdr:spPr>
        <a:xfrm>
          <a:off x="10528300" y="1549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118593</xdr:rowOff>
    </xdr:from>
    <xdr:to>
      <xdr:col>55</xdr:col>
      <xdr:colOff>88900</xdr:colOff>
      <xdr:row>91</xdr:row>
      <xdr:rowOff>118593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572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162065</xdr:rowOff>
    </xdr:from>
    <xdr:to>
      <xdr:col>55</xdr:col>
      <xdr:colOff>0</xdr:colOff>
      <xdr:row>95</xdr:row>
      <xdr:rowOff>53899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9639300" y="16278365"/>
          <a:ext cx="838200" cy="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137202</xdr:rowOff>
    </xdr:from>
    <xdr:ext cx="534377" cy="259045"/>
    <xdr:sp macro="" textlink="">
      <xdr:nvSpPr>
        <xdr:cNvPr id="474" name="普通建設事業費 （ うち更新整備　）平均値テキスト">
          <a:extLst>
            <a:ext uri="{FF2B5EF4-FFF2-40B4-BE49-F238E27FC236}">
              <a16:creationId xmlns:a16="http://schemas.microsoft.com/office/drawing/2014/main" id="{00000000-0008-0000-0600-0000DA010000}"/>
            </a:ext>
          </a:extLst>
        </xdr:cNvPr>
        <xdr:cNvSpPr txBox="1"/>
      </xdr:nvSpPr>
      <xdr:spPr>
        <a:xfrm>
          <a:off x="10528300" y="162535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158775</xdr:rowOff>
    </xdr:from>
    <xdr:to>
      <xdr:col>55</xdr:col>
      <xdr:colOff>50800</xdr:colOff>
      <xdr:row>95</xdr:row>
      <xdr:rowOff>88925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10426700" y="162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2960</xdr:rowOff>
    </xdr:from>
    <xdr:to>
      <xdr:col>50</xdr:col>
      <xdr:colOff>114300</xdr:colOff>
      <xdr:row>95</xdr:row>
      <xdr:rowOff>53899</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8750300" y="16290710"/>
          <a:ext cx="889000" cy="5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37007</xdr:rowOff>
    </xdr:from>
    <xdr:to>
      <xdr:col>50</xdr:col>
      <xdr:colOff>165100</xdr:colOff>
      <xdr:row>95</xdr:row>
      <xdr:rowOff>138607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9588500" y="163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129734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41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2960</xdr:rowOff>
    </xdr:from>
    <xdr:to>
      <xdr:col>45</xdr:col>
      <xdr:colOff>177800</xdr:colOff>
      <xdr:row>95</xdr:row>
      <xdr:rowOff>113334</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7861300" y="16290710"/>
          <a:ext cx="889000" cy="11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4775</xdr:rowOff>
    </xdr:from>
    <xdr:to>
      <xdr:col>46</xdr:col>
      <xdr:colOff>38100</xdr:colOff>
      <xdr:row>94</xdr:row>
      <xdr:rowOff>106375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8699500" y="1612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122902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58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146483</xdr:rowOff>
    </xdr:from>
    <xdr:to>
      <xdr:col>41</xdr:col>
      <xdr:colOff>50800</xdr:colOff>
      <xdr:row>95</xdr:row>
      <xdr:rowOff>113334</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6972300" y="16262783"/>
          <a:ext cx="889000" cy="13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47067</xdr:rowOff>
    </xdr:from>
    <xdr:to>
      <xdr:col>41</xdr:col>
      <xdr:colOff>101600</xdr:colOff>
      <xdr:row>94</xdr:row>
      <xdr:rowOff>148667</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7810500" y="1616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165194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593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129248</xdr:rowOff>
    </xdr:from>
    <xdr:to>
      <xdr:col>36</xdr:col>
      <xdr:colOff>165100</xdr:colOff>
      <xdr:row>96</xdr:row>
      <xdr:rowOff>59398</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6921500" y="164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50525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50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111265</xdr:rowOff>
    </xdr:from>
    <xdr:to>
      <xdr:col>55</xdr:col>
      <xdr:colOff>50800</xdr:colOff>
      <xdr:row>95</xdr:row>
      <xdr:rowOff>41415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10426700" y="162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134142</xdr:rowOff>
    </xdr:from>
    <xdr:ext cx="534377" cy="259045"/>
    <xdr:sp macro="" textlink="">
      <xdr:nvSpPr>
        <xdr:cNvPr id="493" name="普通建設事業費 （ うち更新整備　）該当値テキスト">
          <a:extLst>
            <a:ext uri="{FF2B5EF4-FFF2-40B4-BE49-F238E27FC236}">
              <a16:creationId xmlns:a16="http://schemas.microsoft.com/office/drawing/2014/main" id="{00000000-0008-0000-0600-0000ED010000}"/>
            </a:ext>
          </a:extLst>
        </xdr:cNvPr>
        <xdr:cNvSpPr txBox="1"/>
      </xdr:nvSpPr>
      <xdr:spPr>
        <a:xfrm>
          <a:off x="10528300" y="1607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3099</xdr:rowOff>
    </xdr:from>
    <xdr:to>
      <xdr:col>50</xdr:col>
      <xdr:colOff>165100</xdr:colOff>
      <xdr:row>95</xdr:row>
      <xdr:rowOff>104699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9588500" y="1629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121226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9372111" y="1606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123610</xdr:rowOff>
    </xdr:from>
    <xdr:to>
      <xdr:col>46</xdr:col>
      <xdr:colOff>38100</xdr:colOff>
      <xdr:row>95</xdr:row>
      <xdr:rowOff>53760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8699500" y="1623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44887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8483111" y="1633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62534</xdr:rowOff>
    </xdr:from>
    <xdr:to>
      <xdr:col>41</xdr:col>
      <xdr:colOff>101600</xdr:colOff>
      <xdr:row>95</xdr:row>
      <xdr:rowOff>164134</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7810500" y="1635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155261</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7594111" y="1644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95683</xdr:rowOff>
    </xdr:from>
    <xdr:to>
      <xdr:col>36</xdr:col>
      <xdr:colOff>165100</xdr:colOff>
      <xdr:row>95</xdr:row>
      <xdr:rowOff>25833</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6921500" y="1621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42360</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6705111" y="1598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51506</xdr:rowOff>
    </xdr:from>
    <xdr:to>
      <xdr:col>85</xdr:col>
      <xdr:colOff>126364</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6317595" y="5195006"/>
          <a:ext cx="1269" cy="145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169633</xdr:rowOff>
    </xdr:from>
    <xdr:ext cx="534377"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6370300" y="497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51506</xdr:rowOff>
    </xdr:from>
    <xdr:to>
      <xdr:col>86</xdr:col>
      <xdr:colOff>25400</xdr:colOff>
      <xdr:row>30</xdr:row>
      <xdr:rowOff>51506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519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54706</xdr:rowOff>
    </xdr:from>
    <xdr:to>
      <xdr:col>85</xdr:col>
      <xdr:colOff>127000</xdr:colOff>
      <xdr:row>36</xdr:row>
      <xdr:rowOff>129596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5481300" y="6226906"/>
          <a:ext cx="838200" cy="7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82323</xdr:rowOff>
    </xdr:from>
    <xdr:ext cx="469744"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6370300" y="6425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103896</xdr:rowOff>
    </xdr:from>
    <xdr:to>
      <xdr:col>85</xdr:col>
      <xdr:colOff>177800</xdr:colOff>
      <xdr:row>38</xdr:row>
      <xdr:rowOff>34046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6268700" y="644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129596</xdr:rowOff>
    </xdr:from>
    <xdr:to>
      <xdr:col>81</xdr:col>
      <xdr:colOff>50800</xdr:colOff>
      <xdr:row>38</xdr:row>
      <xdr:rowOff>73680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4592300" y="6301796"/>
          <a:ext cx="889000" cy="28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83734</xdr:rowOff>
    </xdr:from>
    <xdr:to>
      <xdr:col>81</xdr:col>
      <xdr:colOff>101600</xdr:colOff>
      <xdr:row>38</xdr:row>
      <xdr:rowOff>13884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430500" y="642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5011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46428" y="652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73680</xdr:rowOff>
    </xdr:from>
    <xdr:to>
      <xdr:col>76</xdr:col>
      <xdr:colOff>114300</xdr:colOff>
      <xdr:row>38</xdr:row>
      <xdr:rowOff>99649</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3703300" y="6588780"/>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47981</xdr:rowOff>
    </xdr:from>
    <xdr:to>
      <xdr:col>76</xdr:col>
      <xdr:colOff>165100</xdr:colOff>
      <xdr:row>37</xdr:row>
      <xdr:rowOff>149581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45415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166108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16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93523</xdr:rowOff>
    </xdr:from>
    <xdr:to>
      <xdr:col>71</xdr:col>
      <xdr:colOff>177800</xdr:colOff>
      <xdr:row>38</xdr:row>
      <xdr:rowOff>99649</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814300" y="6608623"/>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108148</xdr:rowOff>
    </xdr:from>
    <xdr:to>
      <xdr:col>72</xdr:col>
      <xdr:colOff>38100</xdr:colOff>
      <xdr:row>38</xdr:row>
      <xdr:rowOff>38298</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652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54825</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132014</xdr:rowOff>
    </xdr:from>
    <xdr:to>
      <xdr:col>67</xdr:col>
      <xdr:colOff>101600</xdr:colOff>
      <xdr:row>38</xdr:row>
      <xdr:rowOff>62164</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2763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78691</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25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3906</xdr:rowOff>
    </xdr:from>
    <xdr:to>
      <xdr:col>85</xdr:col>
      <xdr:colOff>177800</xdr:colOff>
      <xdr:row>36</xdr:row>
      <xdr:rowOff>105506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6268700" y="617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26783</xdr:rowOff>
    </xdr:from>
    <xdr:ext cx="469744"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6370300" y="602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78796</xdr:rowOff>
    </xdr:from>
    <xdr:to>
      <xdr:col>81</xdr:col>
      <xdr:colOff>101600</xdr:colOff>
      <xdr:row>37</xdr:row>
      <xdr:rowOff>8946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430500" y="62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25473</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246428" y="60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22880</xdr:rowOff>
    </xdr:from>
    <xdr:to>
      <xdr:col>76</xdr:col>
      <xdr:colOff>165100</xdr:colOff>
      <xdr:row>38</xdr:row>
      <xdr:rowOff>124480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4541500" y="653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115607</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357428" y="663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48849</xdr:rowOff>
    </xdr:from>
    <xdr:to>
      <xdr:col>72</xdr:col>
      <xdr:colOff>38100</xdr:colOff>
      <xdr:row>38</xdr:row>
      <xdr:rowOff>150449</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3652500" y="656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141576</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514017" y="6656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42723</xdr:rowOff>
    </xdr:from>
    <xdr:to>
      <xdr:col>67</xdr:col>
      <xdr:colOff>101600</xdr:colOff>
      <xdr:row>38</xdr:row>
      <xdr:rowOff>144323</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2763500" y="65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135450</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579428" y="665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76416</xdr:rowOff>
    </xdr:from>
    <xdr:to>
      <xdr:col>85</xdr:col>
      <xdr:colOff>126364</xdr:colOff>
      <xdr:row>78</xdr:row>
      <xdr:rowOff>50394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49366"/>
          <a:ext cx="1269" cy="117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54221</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2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50394</xdr:rowOff>
    </xdr:from>
    <xdr:to>
      <xdr:col>86</xdr:col>
      <xdr:colOff>25400</xdr:colOff>
      <xdr:row>78</xdr:row>
      <xdr:rowOff>50394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2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23093</xdr:rowOff>
    </xdr:from>
    <xdr:ext cx="534377"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2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76416</xdr:rowOff>
    </xdr:from>
    <xdr:to>
      <xdr:col>86</xdr:col>
      <xdr:colOff>25400</xdr:colOff>
      <xdr:row>71</xdr:row>
      <xdr:rowOff>76416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4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94628</xdr:rowOff>
    </xdr:from>
    <xdr:to>
      <xdr:col>85</xdr:col>
      <xdr:colOff>127000</xdr:colOff>
      <xdr:row>73</xdr:row>
      <xdr:rowOff>14865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2439028"/>
          <a:ext cx="838200" cy="9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139126</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26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160699</xdr:rowOff>
    </xdr:from>
    <xdr:to>
      <xdr:col>85</xdr:col>
      <xdr:colOff>177800</xdr:colOff>
      <xdr:row>75</xdr:row>
      <xdr:rowOff>90849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4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51194</xdr:rowOff>
    </xdr:from>
    <xdr:to>
      <xdr:col>81</xdr:col>
      <xdr:colOff>50800</xdr:colOff>
      <xdr:row>72</xdr:row>
      <xdr:rowOff>94628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23955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143935</xdr:rowOff>
    </xdr:from>
    <xdr:to>
      <xdr:col>81</xdr:col>
      <xdr:colOff>101600</xdr:colOff>
      <xdr:row>75</xdr:row>
      <xdr:rowOff>74085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65212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40316</xdr:rowOff>
    </xdr:from>
    <xdr:to>
      <xdr:col>76</xdr:col>
      <xdr:colOff>114300</xdr:colOff>
      <xdr:row>72</xdr:row>
      <xdr:rowOff>51194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2384716"/>
          <a:ext cx="889000" cy="1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169063</xdr:rowOff>
    </xdr:from>
    <xdr:to>
      <xdr:col>76</xdr:col>
      <xdr:colOff>165100</xdr:colOff>
      <xdr:row>75</xdr:row>
      <xdr:rowOff>99213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90340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9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121545</xdr:rowOff>
    </xdr:from>
    <xdr:to>
      <xdr:col>71</xdr:col>
      <xdr:colOff>177800</xdr:colOff>
      <xdr:row>72</xdr:row>
      <xdr:rowOff>40316</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2294495"/>
          <a:ext cx="889000" cy="9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148622</xdr:rowOff>
    </xdr:from>
    <xdr:to>
      <xdr:col>72</xdr:col>
      <xdr:colOff>38100</xdr:colOff>
      <xdr:row>75</xdr:row>
      <xdr:rowOff>78772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69899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159900</xdr:rowOff>
    </xdr:from>
    <xdr:to>
      <xdr:col>67</xdr:col>
      <xdr:colOff>101600</xdr:colOff>
      <xdr:row>75</xdr:row>
      <xdr:rowOff>90050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81177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135515</xdr:rowOff>
    </xdr:from>
    <xdr:to>
      <xdr:col>85</xdr:col>
      <xdr:colOff>177800</xdr:colOff>
      <xdr:row>73</xdr:row>
      <xdr:rowOff>65665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4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158392</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33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43828</xdr:rowOff>
    </xdr:from>
    <xdr:to>
      <xdr:col>81</xdr:col>
      <xdr:colOff>101600</xdr:colOff>
      <xdr:row>72</xdr:row>
      <xdr:rowOff>145428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38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161955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16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394</xdr:rowOff>
    </xdr:from>
    <xdr:to>
      <xdr:col>76</xdr:col>
      <xdr:colOff>165100</xdr:colOff>
      <xdr:row>72</xdr:row>
      <xdr:rowOff>101994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34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118521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12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160966</xdr:rowOff>
    </xdr:from>
    <xdr:to>
      <xdr:col>72</xdr:col>
      <xdr:colOff>38100</xdr:colOff>
      <xdr:row>72</xdr:row>
      <xdr:rowOff>91116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3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107643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10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70745</xdr:rowOff>
    </xdr:from>
    <xdr:to>
      <xdr:col>67</xdr:col>
      <xdr:colOff>101600</xdr:colOff>
      <xdr:row>72</xdr:row>
      <xdr:rowOff>895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24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17422</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01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118859</xdr:rowOff>
    </xdr:from>
    <xdr:to>
      <xdr:col>85</xdr:col>
      <xdr:colOff>126364</xdr:colOff>
      <xdr:row>98</xdr:row>
      <xdr:rowOff>150292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720809"/>
          <a:ext cx="1269" cy="123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154119</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5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150292</xdr:rowOff>
    </xdr:from>
    <xdr:to>
      <xdr:col>86</xdr:col>
      <xdr:colOff>25400</xdr:colOff>
      <xdr:row>98</xdr:row>
      <xdr:rowOff>150292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5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65536</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4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118859</xdr:rowOff>
    </xdr:from>
    <xdr:to>
      <xdr:col>86</xdr:col>
      <xdr:colOff>25400</xdr:colOff>
      <xdr:row>91</xdr:row>
      <xdr:rowOff>118859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7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95999</xdr:rowOff>
    </xdr:from>
    <xdr:to>
      <xdr:col>85</xdr:col>
      <xdr:colOff>127000</xdr:colOff>
      <xdr:row>97</xdr:row>
      <xdr:rowOff>143624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555199"/>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95242</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211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72365</xdr:rowOff>
    </xdr:from>
    <xdr:to>
      <xdr:col>85</xdr:col>
      <xdr:colOff>177800</xdr:colOff>
      <xdr:row>96</xdr:row>
      <xdr:rowOff>2515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36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132308</xdr:rowOff>
    </xdr:from>
    <xdr:to>
      <xdr:col>81</xdr:col>
      <xdr:colOff>50800</xdr:colOff>
      <xdr:row>97</xdr:row>
      <xdr:rowOff>143624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4592300" y="16762958"/>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67259</xdr:rowOff>
    </xdr:from>
    <xdr:to>
      <xdr:col>81</xdr:col>
      <xdr:colOff>101600</xdr:colOff>
      <xdr:row>95</xdr:row>
      <xdr:rowOff>168859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35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13936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1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132308</xdr:rowOff>
    </xdr:from>
    <xdr:to>
      <xdr:col>76</xdr:col>
      <xdr:colOff>114300</xdr:colOff>
      <xdr:row>97</xdr:row>
      <xdr:rowOff>145644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762958"/>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36779</xdr:rowOff>
    </xdr:from>
    <xdr:to>
      <xdr:col>76</xdr:col>
      <xdr:colOff>165100</xdr:colOff>
      <xdr:row>96</xdr:row>
      <xdr:rowOff>138379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154906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119354</xdr:rowOff>
    </xdr:from>
    <xdr:to>
      <xdr:col>71</xdr:col>
      <xdr:colOff>177800</xdr:colOff>
      <xdr:row>97</xdr:row>
      <xdr:rowOff>145644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750004"/>
          <a:ext cx="8890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81051</xdr:rowOff>
    </xdr:from>
    <xdr:to>
      <xdr:col>72</xdr:col>
      <xdr:colOff>38100</xdr:colOff>
      <xdr:row>98</xdr:row>
      <xdr:rowOff>11201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27728</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4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102882</xdr:rowOff>
    </xdr:from>
    <xdr:to>
      <xdr:col>67</xdr:col>
      <xdr:colOff>101600</xdr:colOff>
      <xdr:row>98</xdr:row>
      <xdr:rowOff>33032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24159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82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45199</xdr:rowOff>
    </xdr:from>
    <xdr:to>
      <xdr:col>85</xdr:col>
      <xdr:colOff>177800</xdr:colOff>
      <xdr:row>96</xdr:row>
      <xdr:rowOff>146799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50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23626</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48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92824</xdr:rowOff>
    </xdr:from>
    <xdr:to>
      <xdr:col>81</xdr:col>
      <xdr:colOff>101600</xdr:colOff>
      <xdr:row>98</xdr:row>
      <xdr:rowOff>22974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14101</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46428" y="1681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81508</xdr:rowOff>
    </xdr:from>
    <xdr:to>
      <xdr:col>76</xdr:col>
      <xdr:colOff>165100</xdr:colOff>
      <xdr:row>98</xdr:row>
      <xdr:rowOff>11658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2785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80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94844</xdr:rowOff>
    </xdr:from>
    <xdr:to>
      <xdr:col>72</xdr:col>
      <xdr:colOff>38100</xdr:colOff>
      <xdr:row>98</xdr:row>
      <xdr:rowOff>24994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7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16121</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81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68554</xdr:rowOff>
    </xdr:from>
    <xdr:to>
      <xdr:col>67</xdr:col>
      <xdr:colOff>101600</xdr:colOff>
      <xdr:row>97</xdr:row>
      <xdr:rowOff>170154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69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15231</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47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148971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92471"/>
          <a:ext cx="1269" cy="143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95648</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6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148971</xdr:rowOff>
    </xdr:from>
    <xdr:to>
      <xdr:col>116</xdr:col>
      <xdr:colOff>152400</xdr:colOff>
      <xdr:row>30</xdr:row>
      <xdr:rowOff>148971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92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60325</xdr:rowOff>
    </xdr:from>
    <xdr:to>
      <xdr:col>116</xdr:col>
      <xdr:colOff>63500</xdr:colOff>
      <xdr:row>37</xdr:row>
      <xdr:rowOff>71374</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1323300" y="6403975"/>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135399</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136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112522</xdr:rowOff>
    </xdr:from>
    <xdr:to>
      <xdr:col>116</xdr:col>
      <xdr:colOff>114300</xdr:colOff>
      <xdr:row>37</xdr:row>
      <xdr:rowOff>42672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28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70104</xdr:rowOff>
    </xdr:from>
    <xdr:to>
      <xdr:col>111</xdr:col>
      <xdr:colOff>177800</xdr:colOff>
      <xdr:row>37</xdr:row>
      <xdr:rowOff>71374</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413754"/>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115697</xdr:rowOff>
    </xdr:from>
    <xdr:to>
      <xdr:col>112</xdr:col>
      <xdr:colOff>38100</xdr:colOff>
      <xdr:row>37</xdr:row>
      <xdr:rowOff>45847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62374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06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58801</xdr:rowOff>
    </xdr:from>
    <xdr:to>
      <xdr:col>107</xdr:col>
      <xdr:colOff>50800</xdr:colOff>
      <xdr:row>37</xdr:row>
      <xdr:rowOff>70104</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402451"/>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124841</xdr:rowOff>
    </xdr:from>
    <xdr:to>
      <xdr:col>107</xdr:col>
      <xdr:colOff>101600</xdr:colOff>
      <xdr:row>37</xdr:row>
      <xdr:rowOff>54991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71518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07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58801</xdr:rowOff>
    </xdr:from>
    <xdr:to>
      <xdr:col>102</xdr:col>
      <xdr:colOff>114300</xdr:colOff>
      <xdr:row>37</xdr:row>
      <xdr:rowOff>77597</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656300" y="6402451"/>
          <a:ext cx="8890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55499</xdr:rowOff>
    </xdr:from>
    <xdr:to>
      <xdr:col>102</xdr:col>
      <xdr:colOff>165100</xdr:colOff>
      <xdr:row>37</xdr:row>
      <xdr:rowOff>157099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3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148226</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49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122428</xdr:rowOff>
    </xdr:from>
    <xdr:to>
      <xdr:col>98</xdr:col>
      <xdr:colOff>38100</xdr:colOff>
      <xdr:row>38</xdr:row>
      <xdr:rowOff>52578</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43705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55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9525</xdr:rowOff>
    </xdr:from>
    <xdr:to>
      <xdr:col>116</xdr:col>
      <xdr:colOff>114300</xdr:colOff>
      <xdr:row>37</xdr:row>
      <xdr:rowOff>111125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159402</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33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20574</xdr:rowOff>
    </xdr:from>
    <xdr:to>
      <xdr:col>112</xdr:col>
      <xdr:colOff>38100</xdr:colOff>
      <xdr:row>37</xdr:row>
      <xdr:rowOff>122174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36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113301</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645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19304</xdr:rowOff>
    </xdr:from>
    <xdr:to>
      <xdr:col>107</xdr:col>
      <xdr:colOff>101600</xdr:colOff>
      <xdr:row>37</xdr:row>
      <xdr:rowOff>120904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3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112031</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8" y="645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8001</xdr:rowOff>
    </xdr:from>
    <xdr:to>
      <xdr:col>102</xdr:col>
      <xdr:colOff>165100</xdr:colOff>
      <xdr:row>37</xdr:row>
      <xdr:rowOff>109601</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35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126128</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428" y="612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26797</xdr:rowOff>
    </xdr:from>
    <xdr:to>
      <xdr:col>98</xdr:col>
      <xdr:colOff>38100</xdr:colOff>
      <xdr:row>37</xdr:row>
      <xdr:rowOff>128397</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3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144924</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21428" y="614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55194</xdr:rowOff>
    </xdr:from>
    <xdr:to>
      <xdr:col>116</xdr:col>
      <xdr:colOff>62864</xdr:colOff>
      <xdr:row>59</xdr:row>
      <xdr:rowOff>42545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627694"/>
          <a:ext cx="1269" cy="153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1871</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40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55194</xdr:rowOff>
    </xdr:from>
    <xdr:to>
      <xdr:col>116</xdr:col>
      <xdr:colOff>152400</xdr:colOff>
      <xdr:row>50</xdr:row>
      <xdr:rowOff>55194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62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63424</xdr:rowOff>
    </xdr:from>
    <xdr:to>
      <xdr:col>116</xdr:col>
      <xdr:colOff>63500</xdr:colOff>
      <xdr:row>58</xdr:row>
      <xdr:rowOff>64910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10007524"/>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48226</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649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25349</xdr:rowOff>
    </xdr:from>
    <xdr:to>
      <xdr:col>116</xdr:col>
      <xdr:colOff>114300</xdr:colOff>
      <xdr:row>57</xdr:row>
      <xdr:rowOff>126949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61023</xdr:rowOff>
    </xdr:from>
    <xdr:to>
      <xdr:col>111</xdr:col>
      <xdr:colOff>177800</xdr:colOff>
      <xdr:row>58</xdr:row>
      <xdr:rowOff>63424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10005123"/>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889</xdr:rowOff>
    </xdr:from>
    <xdr:to>
      <xdr:col>112</xdr:col>
      <xdr:colOff>38100</xdr:colOff>
      <xdr:row>57</xdr:row>
      <xdr:rowOff>102489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119016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54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55728</xdr:rowOff>
    </xdr:from>
    <xdr:to>
      <xdr:col>107</xdr:col>
      <xdr:colOff>50800</xdr:colOff>
      <xdr:row>58</xdr:row>
      <xdr:rowOff>61023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9999828"/>
          <a:ext cx="8890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2604</xdr:rowOff>
    </xdr:from>
    <xdr:to>
      <xdr:col>107</xdr:col>
      <xdr:colOff>101600</xdr:colOff>
      <xdr:row>57</xdr:row>
      <xdr:rowOff>104204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120731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55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55118</xdr:rowOff>
    </xdr:from>
    <xdr:to>
      <xdr:col>102</xdr:col>
      <xdr:colOff>114300</xdr:colOff>
      <xdr:row>58</xdr:row>
      <xdr:rowOff>55728</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9999218"/>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4737</xdr:rowOff>
    </xdr:from>
    <xdr:to>
      <xdr:col>102</xdr:col>
      <xdr:colOff>165100</xdr:colOff>
      <xdr:row>57</xdr:row>
      <xdr:rowOff>106337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122864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155156</xdr:rowOff>
    </xdr:from>
    <xdr:to>
      <xdr:col>98</xdr:col>
      <xdr:colOff>38100</xdr:colOff>
      <xdr:row>57</xdr:row>
      <xdr:rowOff>85306</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101833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14110</xdr:rowOff>
    </xdr:from>
    <xdr:to>
      <xdr:col>116</xdr:col>
      <xdr:colOff>114300</xdr:colOff>
      <xdr:row>58</xdr:row>
      <xdr:rowOff>115710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95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163987</xdr:rowOff>
    </xdr:from>
    <xdr:ext cx="469744"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93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12624</xdr:rowOff>
    </xdr:from>
    <xdr:to>
      <xdr:col>112</xdr:col>
      <xdr:colOff>38100</xdr:colOff>
      <xdr:row>58</xdr:row>
      <xdr:rowOff>114224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9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105351</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1004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10223</xdr:rowOff>
    </xdr:from>
    <xdr:to>
      <xdr:col>107</xdr:col>
      <xdr:colOff>101600</xdr:colOff>
      <xdr:row>58</xdr:row>
      <xdr:rowOff>111823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95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102950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1004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4928</xdr:rowOff>
    </xdr:from>
    <xdr:to>
      <xdr:col>102</xdr:col>
      <xdr:colOff>165100</xdr:colOff>
      <xdr:row>58</xdr:row>
      <xdr:rowOff>106528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94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97655</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1004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4318</xdr:rowOff>
    </xdr:from>
    <xdr:to>
      <xdr:col>98</xdr:col>
      <xdr:colOff>38100</xdr:colOff>
      <xdr:row>58</xdr:row>
      <xdr:rowOff>105918</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9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97045</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1004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108039</xdr:rowOff>
    </xdr:from>
    <xdr:to>
      <xdr:col>116</xdr:col>
      <xdr:colOff>62864</xdr:colOff>
      <xdr:row>79</xdr:row>
      <xdr:rowOff>99580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280989"/>
          <a:ext cx="1269" cy="1363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103407</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99580</xdr:rowOff>
    </xdr:from>
    <xdr:to>
      <xdr:col>116</xdr:col>
      <xdr:colOff>152400</xdr:colOff>
      <xdr:row>79</xdr:row>
      <xdr:rowOff>99580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44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54716</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205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108039</xdr:rowOff>
    </xdr:from>
    <xdr:to>
      <xdr:col>116</xdr:col>
      <xdr:colOff>152400</xdr:colOff>
      <xdr:row>71</xdr:row>
      <xdr:rowOff>108039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280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158674</xdr:rowOff>
    </xdr:from>
    <xdr:to>
      <xdr:col>116</xdr:col>
      <xdr:colOff>63500</xdr:colOff>
      <xdr:row>75</xdr:row>
      <xdr:rowOff>5435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845974"/>
          <a:ext cx="8382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152976</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3011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3099</xdr:rowOff>
    </xdr:from>
    <xdr:to>
      <xdr:col>116</xdr:col>
      <xdr:colOff>114300</xdr:colOff>
      <xdr:row>76</xdr:row>
      <xdr:rowOff>104699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170028</xdr:rowOff>
    </xdr:from>
    <xdr:to>
      <xdr:col>111</xdr:col>
      <xdr:colOff>177800</xdr:colOff>
      <xdr:row>75</xdr:row>
      <xdr:rowOff>5435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0434300" y="1285732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25349</xdr:rowOff>
    </xdr:from>
    <xdr:to>
      <xdr:col>112</xdr:col>
      <xdr:colOff>38100</xdr:colOff>
      <xdr:row>76</xdr:row>
      <xdr:rowOff>126949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118076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170028</xdr:rowOff>
    </xdr:from>
    <xdr:to>
      <xdr:col>107</xdr:col>
      <xdr:colOff>50800</xdr:colOff>
      <xdr:row>75</xdr:row>
      <xdr:rowOff>53784</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2857328"/>
          <a:ext cx="889000" cy="5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39218</xdr:rowOff>
    </xdr:from>
    <xdr:to>
      <xdr:col>107</xdr:col>
      <xdr:colOff>101600</xdr:colOff>
      <xdr:row>76</xdr:row>
      <xdr:rowOff>140818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131945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170599</xdr:rowOff>
    </xdr:from>
    <xdr:to>
      <xdr:col>102</xdr:col>
      <xdr:colOff>114300</xdr:colOff>
      <xdr:row>75</xdr:row>
      <xdr:rowOff>53784</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656300" y="12172099"/>
          <a:ext cx="889000" cy="74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164109</xdr:rowOff>
    </xdr:from>
    <xdr:to>
      <xdr:col>102</xdr:col>
      <xdr:colOff>165100</xdr:colOff>
      <xdr:row>76</xdr:row>
      <xdr:rowOff>94259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85386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27940</xdr:rowOff>
    </xdr:from>
    <xdr:to>
      <xdr:col>98</xdr:col>
      <xdr:colOff>38100</xdr:colOff>
      <xdr:row>75</xdr:row>
      <xdr:rowOff>129540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120666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97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107874</xdr:rowOff>
    </xdr:from>
    <xdr:to>
      <xdr:col>116</xdr:col>
      <xdr:colOff>114300</xdr:colOff>
      <xdr:row>75</xdr:row>
      <xdr:rowOff>38024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7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130751</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64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126085</xdr:rowOff>
    </xdr:from>
    <xdr:to>
      <xdr:col>112</xdr:col>
      <xdr:colOff>38100</xdr:colOff>
      <xdr:row>75</xdr:row>
      <xdr:rowOff>56235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8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72762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58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119228</xdr:rowOff>
    </xdr:from>
    <xdr:to>
      <xdr:col>107</xdr:col>
      <xdr:colOff>101600</xdr:colOff>
      <xdr:row>75</xdr:row>
      <xdr:rowOff>49378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80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65905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58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2984</xdr:rowOff>
    </xdr:from>
    <xdr:to>
      <xdr:col>102</xdr:col>
      <xdr:colOff>165100</xdr:colOff>
      <xdr:row>75</xdr:row>
      <xdr:rowOff>104584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86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121111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63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119799</xdr:rowOff>
    </xdr:from>
    <xdr:to>
      <xdr:col>98</xdr:col>
      <xdr:colOff>38100</xdr:colOff>
      <xdr:row>71</xdr:row>
      <xdr:rowOff>49949</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12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66476</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18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が特に高くなっている。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社会保障費の増加による上昇傾向はあるが、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国・子育て世帯への臨時特別給付金事業や住民税非課税世帯等臨時特別給付金事業の減により、前年度と比較して総額は減少している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災害復旧費は、令和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月大雨による災害復旧が継続していることに加え、令和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年度台風等よる被害のため、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公債費は、合併前後の積極的な社会基盤整備に係る起債発行により、類似団体平均の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倍近くとなっていたが、近年は繰上償還や新規発行額の抑制を行うことにより、減少傾向にある。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補助費等は、令和元年度に下水道事業を法適化し、繰出金が補助費等となった影響等により、類似団体平均と比較して高水準である。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173,835
169,165
624.32
88,646,252
85,922,704
1,522,026
45,858,849
94,808,401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57404</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72354"/>
          <a:ext cx="1270"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4081</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4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57404</xdr:rowOff>
    </xdr:from>
    <xdr:to>
      <xdr:col>24</xdr:col>
      <xdr:colOff>152400</xdr:colOff>
      <xdr:row>31</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72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7112</xdr:rowOff>
    </xdr:from>
    <xdr:to>
      <xdr:col>24</xdr:col>
      <xdr:colOff>63500</xdr:colOff>
      <xdr:row>37</xdr:row>
      <xdr:rowOff>29972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79312"/>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127779</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8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104902</xdr:rowOff>
    </xdr:from>
    <xdr:to>
      <xdr:col>24</xdr:col>
      <xdr:colOff>114300</xdr:colOff>
      <xdr:row>35</xdr:row>
      <xdr:rowOff>35052</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25400</xdr:rowOff>
    </xdr:from>
    <xdr:to>
      <xdr:col>19</xdr:col>
      <xdr:colOff>177800</xdr:colOff>
      <xdr:row>37</xdr:row>
      <xdr:rowOff>29972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690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8890</xdr:rowOff>
    </xdr:from>
    <xdr:to>
      <xdr:col>20</xdr:col>
      <xdr:colOff>38100</xdr:colOff>
      <xdr:row>35</xdr:row>
      <xdr:rowOff>110490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127017</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137414</xdr:rowOff>
    </xdr:from>
    <xdr:to>
      <xdr:col>15</xdr:col>
      <xdr:colOff>50800</xdr:colOff>
      <xdr:row>37</xdr:row>
      <xdr:rowOff>25400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66714"/>
          <a:ext cx="889000" cy="4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88155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137414</xdr:rowOff>
    </xdr:from>
    <xdr:to>
      <xdr:col>10</xdr:col>
      <xdr:colOff>114300</xdr:colOff>
      <xdr:row>35</xdr:row>
      <xdr:rowOff>2540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6671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148336</xdr:rowOff>
    </xdr:from>
    <xdr:to>
      <xdr:col>10</xdr:col>
      <xdr:colOff>165100</xdr:colOff>
      <xdr:row>35</xdr:row>
      <xdr:rowOff>78486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69613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104902</xdr:rowOff>
    </xdr:from>
    <xdr:to>
      <xdr:col>6</xdr:col>
      <xdr:colOff>38100</xdr:colOff>
      <xdr:row>35</xdr:row>
      <xdr:rowOff>35052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51579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0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127762</xdr:rowOff>
    </xdr:from>
    <xdr:to>
      <xdr:col>24</xdr:col>
      <xdr:colOff>114300</xdr:colOff>
      <xdr:row>36</xdr:row>
      <xdr:rowOff>57912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106189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0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150622</xdr:rowOff>
    </xdr:from>
    <xdr:to>
      <xdr:col>20</xdr:col>
      <xdr:colOff>38100</xdr:colOff>
      <xdr:row>37</xdr:row>
      <xdr:rowOff>80772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71899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1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146050</xdr:rowOff>
    </xdr:from>
    <xdr:to>
      <xdr:col>15</xdr:col>
      <xdr:colOff>101600</xdr:colOff>
      <xdr:row>37</xdr:row>
      <xdr:rowOff>76200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67327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86614</xdr:rowOff>
    </xdr:from>
    <xdr:to>
      <xdr:col>10</xdr:col>
      <xdr:colOff>165100</xdr:colOff>
      <xdr:row>35</xdr:row>
      <xdr:rowOff>16764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33291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123190</xdr:rowOff>
    </xdr:from>
    <xdr:to>
      <xdr:col>6</xdr:col>
      <xdr:colOff>38100</xdr:colOff>
      <xdr:row>35</xdr:row>
      <xdr:rowOff>53340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44467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90957</xdr:rowOff>
    </xdr:from>
    <xdr:to>
      <xdr:col>24</xdr:col>
      <xdr:colOff>62865</xdr:colOff>
      <xdr:row>58</xdr:row>
      <xdr:rowOff>162433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520707"/>
          <a:ext cx="1270" cy="58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166260</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162433</xdr:rowOff>
    </xdr:from>
    <xdr:to>
      <xdr:col>24</xdr:col>
      <xdr:colOff>152400</xdr:colOff>
      <xdr:row>58</xdr:row>
      <xdr:rowOff>162433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0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37634</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929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90957</xdr:rowOff>
    </xdr:from>
    <xdr:to>
      <xdr:col>24</xdr:col>
      <xdr:colOff>152400</xdr:colOff>
      <xdr:row>55</xdr:row>
      <xdr:rowOff>90957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520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83642</xdr:rowOff>
    </xdr:from>
    <xdr:to>
      <xdr:col>24</xdr:col>
      <xdr:colOff>63500</xdr:colOff>
      <xdr:row>58</xdr:row>
      <xdr:rowOff>33922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56292"/>
          <a:ext cx="838200" cy="12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26382</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9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47955</xdr:rowOff>
    </xdr:from>
    <xdr:to>
      <xdr:col>24</xdr:col>
      <xdr:colOff>114300</xdr:colOff>
      <xdr:row>57</xdr:row>
      <xdr:rowOff>149555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156959</xdr:rowOff>
    </xdr:from>
    <xdr:to>
      <xdr:col>19</xdr:col>
      <xdr:colOff>177800</xdr:colOff>
      <xdr:row>58</xdr:row>
      <xdr:rowOff>33922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729459"/>
          <a:ext cx="889000" cy="124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51003</xdr:rowOff>
    </xdr:from>
    <xdr:to>
      <xdr:col>20</xdr:col>
      <xdr:colOff>38100</xdr:colOff>
      <xdr:row>57</xdr:row>
      <xdr:rowOff>152603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169130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5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156959</xdr:rowOff>
    </xdr:from>
    <xdr:to>
      <xdr:col>15</xdr:col>
      <xdr:colOff>50800</xdr:colOff>
      <xdr:row>58</xdr:row>
      <xdr:rowOff>52515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729459"/>
          <a:ext cx="889000" cy="126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162471</xdr:rowOff>
    </xdr:from>
    <xdr:to>
      <xdr:col>15</xdr:col>
      <xdr:colOff>101600</xdr:colOff>
      <xdr:row>50</xdr:row>
      <xdr:rowOff>92621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56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109148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33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24308</xdr:rowOff>
    </xdr:from>
    <xdr:to>
      <xdr:col>10</xdr:col>
      <xdr:colOff>114300</xdr:colOff>
      <xdr:row>58</xdr:row>
      <xdr:rowOff>52515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68408"/>
          <a:ext cx="889000" cy="2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170574</xdr:rowOff>
    </xdr:from>
    <xdr:to>
      <xdr:col>10</xdr:col>
      <xdr:colOff>165100</xdr:colOff>
      <xdr:row>58</xdr:row>
      <xdr:rowOff>100724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117251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7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37909</xdr:rowOff>
    </xdr:from>
    <xdr:to>
      <xdr:col>6</xdr:col>
      <xdr:colOff>38100</xdr:colOff>
      <xdr:row>58</xdr:row>
      <xdr:rowOff>139509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8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130636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7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32842</xdr:rowOff>
    </xdr:from>
    <xdr:to>
      <xdr:col>24</xdr:col>
      <xdr:colOff>114300</xdr:colOff>
      <xdr:row>57</xdr:row>
      <xdr:rowOff>134442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0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55719</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5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154572</xdr:rowOff>
    </xdr:from>
    <xdr:to>
      <xdr:col>20</xdr:col>
      <xdr:colOff>38100</xdr:colOff>
      <xdr:row>58</xdr:row>
      <xdr:rowOff>84722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2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75849</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1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106159</xdr:rowOff>
    </xdr:from>
    <xdr:to>
      <xdr:col>15</xdr:col>
      <xdr:colOff>101600</xdr:colOff>
      <xdr:row>51</xdr:row>
      <xdr:rowOff>36309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67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27436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77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1715</xdr:rowOff>
    </xdr:from>
    <xdr:to>
      <xdr:col>10</xdr:col>
      <xdr:colOff>165100</xdr:colOff>
      <xdr:row>58</xdr:row>
      <xdr:rowOff>103315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94442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3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144958</xdr:rowOff>
    </xdr:from>
    <xdr:to>
      <xdr:col>6</xdr:col>
      <xdr:colOff>38100</xdr:colOff>
      <xdr:row>58</xdr:row>
      <xdr:rowOff>75108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1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91635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69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130137</xdr:rowOff>
    </xdr:from>
    <xdr:to>
      <xdr:col>24</xdr:col>
      <xdr:colOff>62865</xdr:colOff>
      <xdr:row>77</xdr:row>
      <xdr:rowOff>30105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1637"/>
          <a:ext cx="1270" cy="1100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33932</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3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30105</xdr:rowOff>
    </xdr:from>
    <xdr:to>
      <xdr:col>24</xdr:col>
      <xdr:colOff>152400</xdr:colOff>
      <xdr:row>77</xdr:row>
      <xdr:rowOff>30105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31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76814</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0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130137</xdr:rowOff>
    </xdr:from>
    <xdr:to>
      <xdr:col>24</xdr:col>
      <xdr:colOff>152400</xdr:colOff>
      <xdr:row>70</xdr:row>
      <xdr:rowOff>130137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110287</xdr:rowOff>
    </xdr:from>
    <xdr:to>
      <xdr:col>24</xdr:col>
      <xdr:colOff>63500</xdr:colOff>
      <xdr:row>73</xdr:row>
      <xdr:rowOff>31210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2283237"/>
          <a:ext cx="838200" cy="26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70890</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92463</xdr:rowOff>
    </xdr:from>
    <xdr:to>
      <xdr:col>24</xdr:col>
      <xdr:colOff>114300</xdr:colOff>
      <xdr:row>75</xdr:row>
      <xdr:rowOff>22613</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7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110287</xdr:rowOff>
    </xdr:from>
    <xdr:to>
      <xdr:col>19</xdr:col>
      <xdr:colOff>177800</xdr:colOff>
      <xdr:row>74</xdr:row>
      <xdr:rowOff>27819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283237"/>
          <a:ext cx="889000" cy="43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93320</xdr:rowOff>
    </xdr:from>
    <xdr:to>
      <xdr:col>20</xdr:col>
      <xdr:colOff>38100</xdr:colOff>
      <xdr:row>74</xdr:row>
      <xdr:rowOff>23470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60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14597</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0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27819</xdr:rowOff>
    </xdr:from>
    <xdr:to>
      <xdr:col>15</xdr:col>
      <xdr:colOff>50800</xdr:colOff>
      <xdr:row>74</xdr:row>
      <xdr:rowOff>171114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715119"/>
          <a:ext cx="889000" cy="14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74688</xdr:rowOff>
    </xdr:from>
    <xdr:to>
      <xdr:col>15</xdr:col>
      <xdr:colOff>101600</xdr:colOff>
      <xdr:row>77</xdr:row>
      <xdr:rowOff>4838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0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167415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9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171114</xdr:rowOff>
    </xdr:from>
    <xdr:to>
      <xdr:col>10</xdr:col>
      <xdr:colOff>114300</xdr:colOff>
      <xdr:row>75</xdr:row>
      <xdr:rowOff>116269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858414"/>
          <a:ext cx="889000" cy="11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161156</xdr:rowOff>
    </xdr:from>
    <xdr:to>
      <xdr:col>10</xdr:col>
      <xdr:colOff>165100</xdr:colOff>
      <xdr:row>77</xdr:row>
      <xdr:rowOff>91306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19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82433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28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84519</xdr:rowOff>
    </xdr:from>
    <xdr:to>
      <xdr:col>6</xdr:col>
      <xdr:colOff>38100</xdr:colOff>
      <xdr:row>78</xdr:row>
      <xdr:rowOff>14669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5796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37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151860</xdr:rowOff>
    </xdr:from>
    <xdr:to>
      <xdr:col>24</xdr:col>
      <xdr:colOff>114300</xdr:colOff>
      <xdr:row>73</xdr:row>
      <xdr:rowOff>82010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49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3287</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34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59487</xdr:rowOff>
    </xdr:from>
    <xdr:to>
      <xdr:col>20</xdr:col>
      <xdr:colOff>38100</xdr:colOff>
      <xdr:row>71</xdr:row>
      <xdr:rowOff>161087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23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6164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00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148469</xdr:rowOff>
    </xdr:from>
    <xdr:to>
      <xdr:col>15</xdr:col>
      <xdr:colOff>101600</xdr:colOff>
      <xdr:row>74</xdr:row>
      <xdr:rowOff>78619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66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95146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43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120314</xdr:rowOff>
    </xdr:from>
    <xdr:to>
      <xdr:col>10</xdr:col>
      <xdr:colOff>165100</xdr:colOff>
      <xdr:row>75</xdr:row>
      <xdr:rowOff>50464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80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66991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58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65469</xdr:rowOff>
    </xdr:from>
    <xdr:to>
      <xdr:col>6</xdr:col>
      <xdr:colOff>38100</xdr:colOff>
      <xdr:row>75</xdr:row>
      <xdr:rowOff>167069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9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12146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69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96</xdr:row>
      <xdr:rowOff>104446</xdr:rowOff>
    </xdr:from>
    <xdr:to>
      <xdr:col>24</xdr:col>
      <xdr:colOff>62865</xdr:colOff>
      <xdr:row>98</xdr:row>
      <xdr:rowOff>34251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6563646"/>
          <a:ext cx="1270" cy="2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38078</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4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34251</xdr:rowOff>
    </xdr:from>
    <xdr:to>
      <xdr:col>24</xdr:col>
      <xdr:colOff>152400</xdr:colOff>
      <xdr:row>98</xdr:row>
      <xdr:rowOff>34251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51123</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633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96</xdr:row>
      <xdr:rowOff>104446</xdr:rowOff>
    </xdr:from>
    <xdr:to>
      <xdr:col>24</xdr:col>
      <xdr:colOff>152400</xdr:colOff>
      <xdr:row>96</xdr:row>
      <xdr:rowOff>104446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56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60589</xdr:rowOff>
    </xdr:from>
    <xdr:to>
      <xdr:col>24</xdr:col>
      <xdr:colOff>63500</xdr:colOff>
      <xdr:row>97</xdr:row>
      <xdr:rowOff>138965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5662539"/>
          <a:ext cx="838200" cy="110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60374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19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37497</xdr:rowOff>
    </xdr:from>
    <xdr:to>
      <xdr:col>24</xdr:col>
      <xdr:colOff>114300</xdr:colOff>
      <xdr:row>97</xdr:row>
      <xdr:rowOff>139097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60589</xdr:rowOff>
    </xdr:from>
    <xdr:to>
      <xdr:col>19</xdr:col>
      <xdr:colOff>177800</xdr:colOff>
      <xdr:row>95</xdr:row>
      <xdr:rowOff>57420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5662539"/>
          <a:ext cx="889000" cy="68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153153</xdr:rowOff>
    </xdr:from>
    <xdr:to>
      <xdr:col>20</xdr:col>
      <xdr:colOff>38100</xdr:colOff>
      <xdr:row>97</xdr:row>
      <xdr:rowOff>83303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1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74430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70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57420</xdr:rowOff>
    </xdr:from>
    <xdr:to>
      <xdr:col>15</xdr:col>
      <xdr:colOff>50800</xdr:colOff>
      <xdr:row>97</xdr:row>
      <xdr:rowOff>88674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45170"/>
          <a:ext cx="889000" cy="37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166674</xdr:rowOff>
    </xdr:from>
    <xdr:to>
      <xdr:col>15</xdr:col>
      <xdr:colOff>101600</xdr:colOff>
      <xdr:row>98</xdr:row>
      <xdr:rowOff>96824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79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87951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89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88674</xdr:rowOff>
    </xdr:from>
    <xdr:to>
      <xdr:col>10</xdr:col>
      <xdr:colOff>114300</xdr:colOff>
      <xdr:row>98</xdr:row>
      <xdr:rowOff>40505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19324"/>
          <a:ext cx="889000" cy="12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38264</xdr:rowOff>
    </xdr:from>
    <xdr:to>
      <xdr:col>10</xdr:col>
      <xdr:colOff>165100</xdr:colOff>
      <xdr:row>98</xdr:row>
      <xdr:rowOff>139864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4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130991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54266</xdr:rowOff>
    </xdr:from>
    <xdr:to>
      <xdr:col>6</xdr:col>
      <xdr:colOff>38100</xdr:colOff>
      <xdr:row>98</xdr:row>
      <xdr:rowOff>155866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146993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4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88165</xdr:rowOff>
    </xdr:from>
    <xdr:to>
      <xdr:col>24</xdr:col>
      <xdr:colOff>114300</xdr:colOff>
      <xdr:row>98</xdr:row>
      <xdr:rowOff>18315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15924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4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9789</xdr:rowOff>
    </xdr:from>
    <xdr:to>
      <xdr:col>20</xdr:col>
      <xdr:colOff>38100</xdr:colOff>
      <xdr:row>91</xdr:row>
      <xdr:rowOff>111389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61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127916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38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6620</xdr:rowOff>
    </xdr:from>
    <xdr:to>
      <xdr:col>15</xdr:col>
      <xdr:colOff>101600</xdr:colOff>
      <xdr:row>95</xdr:row>
      <xdr:rowOff>108220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9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124747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37874</xdr:rowOff>
    </xdr:from>
    <xdr:to>
      <xdr:col>10</xdr:col>
      <xdr:colOff>165100</xdr:colOff>
      <xdr:row>97</xdr:row>
      <xdr:rowOff>139474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156001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44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161155</xdr:rowOff>
    </xdr:from>
    <xdr:to>
      <xdr:col>6</xdr:col>
      <xdr:colOff>38100</xdr:colOff>
      <xdr:row>98</xdr:row>
      <xdr:rowOff>91305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9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107832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6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145034</xdr:rowOff>
    </xdr:from>
    <xdr:to>
      <xdr:col>54</xdr:col>
      <xdr:colOff>189865</xdr:colOff>
      <xdr:row>38</xdr:row>
      <xdr:rowOff>141986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59984"/>
          <a:ext cx="1270" cy="119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145813</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141986</xdr:rowOff>
    </xdr:from>
    <xdr:to>
      <xdr:col>55</xdr:col>
      <xdr:colOff>88900</xdr:colOff>
      <xdr:row>38</xdr:row>
      <xdr:rowOff>141986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91711</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3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145034</xdr:rowOff>
    </xdr:from>
    <xdr:to>
      <xdr:col>55</xdr:col>
      <xdr:colOff>88900</xdr:colOff>
      <xdr:row>31</xdr:row>
      <xdr:rowOff>145034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59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114364</xdr:rowOff>
    </xdr:from>
    <xdr:to>
      <xdr:col>55</xdr:col>
      <xdr:colOff>0</xdr:colOff>
      <xdr:row>38</xdr:row>
      <xdr:rowOff>121983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29464"/>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99775</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7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76898</xdr:rowOff>
    </xdr:from>
    <xdr:to>
      <xdr:col>55</xdr:col>
      <xdr:colOff>50800</xdr:colOff>
      <xdr:row>38</xdr:row>
      <xdr:rowOff>7048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2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114364</xdr:rowOff>
    </xdr:from>
    <xdr:to>
      <xdr:col>50</xdr:col>
      <xdr:colOff>114300</xdr:colOff>
      <xdr:row>38</xdr:row>
      <xdr:rowOff>121983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29464"/>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56896</xdr:rowOff>
    </xdr:from>
    <xdr:to>
      <xdr:col>50</xdr:col>
      <xdr:colOff>165100</xdr:colOff>
      <xdr:row>37</xdr:row>
      <xdr:rowOff>158496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3573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113792</xdr:rowOff>
    </xdr:from>
    <xdr:to>
      <xdr:col>45</xdr:col>
      <xdr:colOff>177800</xdr:colOff>
      <xdr:row>38</xdr:row>
      <xdr:rowOff>114364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2889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54991</xdr:rowOff>
    </xdr:from>
    <xdr:to>
      <xdr:col>46</xdr:col>
      <xdr:colOff>38100</xdr:colOff>
      <xdr:row>37</xdr:row>
      <xdr:rowOff>156591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1668</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7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94552</xdr:rowOff>
    </xdr:from>
    <xdr:to>
      <xdr:col>41</xdr:col>
      <xdr:colOff>50800</xdr:colOff>
      <xdr:row>38</xdr:row>
      <xdr:rowOff>113792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09652"/>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60325</xdr:rowOff>
    </xdr:from>
    <xdr:to>
      <xdr:col>41</xdr:col>
      <xdr:colOff>101600</xdr:colOff>
      <xdr:row>37</xdr:row>
      <xdr:rowOff>161925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7002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44895</xdr:rowOff>
    </xdr:from>
    <xdr:to>
      <xdr:col>36</xdr:col>
      <xdr:colOff>165100</xdr:colOff>
      <xdr:row>37</xdr:row>
      <xdr:rowOff>146495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163022</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63564</xdr:rowOff>
    </xdr:from>
    <xdr:to>
      <xdr:col>55</xdr:col>
      <xdr:colOff>50800</xdr:colOff>
      <xdr:row>38</xdr:row>
      <xdr:rowOff>165164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149941</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93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71183</xdr:rowOff>
    </xdr:from>
    <xdr:to>
      <xdr:col>50</xdr:col>
      <xdr:colOff>165100</xdr:colOff>
      <xdr:row>39</xdr:row>
      <xdr:rowOff>1333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8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163910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79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63564</xdr:rowOff>
    </xdr:from>
    <xdr:to>
      <xdr:col>46</xdr:col>
      <xdr:colOff>38100</xdr:colOff>
      <xdr:row>38</xdr:row>
      <xdr:rowOff>165164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156291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71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62992</xdr:rowOff>
    </xdr:from>
    <xdr:to>
      <xdr:col>41</xdr:col>
      <xdr:colOff>101600</xdr:colOff>
      <xdr:row>38</xdr:row>
      <xdr:rowOff>164592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155719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7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43752</xdr:rowOff>
    </xdr:from>
    <xdr:to>
      <xdr:col>36</xdr:col>
      <xdr:colOff>165100</xdr:colOff>
      <xdr:row>38</xdr:row>
      <xdr:rowOff>145352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136479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5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12507</xdr:rowOff>
    </xdr:from>
    <xdr:to>
      <xdr:col>54</xdr:col>
      <xdr:colOff>189865</xdr:colOff>
      <xdr:row>58</xdr:row>
      <xdr:rowOff>38064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927907"/>
          <a:ext cx="1270" cy="105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41891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998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38064</xdr:rowOff>
    </xdr:from>
    <xdr:to>
      <xdr:col>55</xdr:col>
      <xdr:colOff>88900</xdr:colOff>
      <xdr:row>58</xdr:row>
      <xdr:rowOff>38064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8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130634</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70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12507</xdr:rowOff>
    </xdr:from>
    <xdr:to>
      <xdr:col>55</xdr:col>
      <xdr:colOff>88900</xdr:colOff>
      <xdr:row>52</xdr:row>
      <xdr:rowOff>12507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92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12507</xdr:rowOff>
    </xdr:from>
    <xdr:to>
      <xdr:col>55</xdr:col>
      <xdr:colOff>0</xdr:colOff>
      <xdr:row>52</xdr:row>
      <xdr:rowOff>29926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8927907"/>
          <a:ext cx="8382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131929</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61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153502</xdr:rowOff>
    </xdr:from>
    <xdr:to>
      <xdr:col>55</xdr:col>
      <xdr:colOff>50800</xdr:colOff>
      <xdr:row>56</xdr:row>
      <xdr:rowOff>83652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29926</xdr:rowOff>
    </xdr:from>
    <xdr:to>
      <xdr:col>50</xdr:col>
      <xdr:colOff>114300</xdr:colOff>
      <xdr:row>52</xdr:row>
      <xdr:rowOff>103581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8945326"/>
          <a:ext cx="889000" cy="7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156749</xdr:rowOff>
    </xdr:from>
    <xdr:to>
      <xdr:col>50</xdr:col>
      <xdr:colOff>165100</xdr:colOff>
      <xdr:row>56</xdr:row>
      <xdr:rowOff>86899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78026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6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96815</xdr:rowOff>
    </xdr:from>
    <xdr:to>
      <xdr:col>45</xdr:col>
      <xdr:colOff>177800</xdr:colOff>
      <xdr:row>52</xdr:row>
      <xdr:rowOff>103581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012215"/>
          <a:ext cx="8890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32985</xdr:rowOff>
    </xdr:from>
    <xdr:to>
      <xdr:col>46</xdr:col>
      <xdr:colOff>38100</xdr:colOff>
      <xdr:row>56</xdr:row>
      <xdr:rowOff>134585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125712</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72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164480</xdr:rowOff>
    </xdr:from>
    <xdr:to>
      <xdr:col>41</xdr:col>
      <xdr:colOff>50800</xdr:colOff>
      <xdr:row>52</xdr:row>
      <xdr:rowOff>96815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8908430"/>
          <a:ext cx="889000" cy="10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37054</xdr:rowOff>
    </xdr:from>
    <xdr:to>
      <xdr:col>41</xdr:col>
      <xdr:colOff>101600</xdr:colOff>
      <xdr:row>56</xdr:row>
      <xdr:rowOff>138654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129781</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7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36505</xdr:rowOff>
    </xdr:from>
    <xdr:to>
      <xdr:col>36</xdr:col>
      <xdr:colOff>165100</xdr:colOff>
      <xdr:row>56</xdr:row>
      <xdr:rowOff>138105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129232</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133157</xdr:rowOff>
    </xdr:from>
    <xdr:to>
      <xdr:col>55</xdr:col>
      <xdr:colOff>50800</xdr:colOff>
      <xdr:row>52</xdr:row>
      <xdr:rowOff>63307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887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86184</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8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150576</xdr:rowOff>
    </xdr:from>
    <xdr:to>
      <xdr:col>50</xdr:col>
      <xdr:colOff>165100</xdr:colOff>
      <xdr:row>52</xdr:row>
      <xdr:rowOff>80726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889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97253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866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52781</xdr:rowOff>
    </xdr:from>
    <xdr:to>
      <xdr:col>46</xdr:col>
      <xdr:colOff>38100</xdr:colOff>
      <xdr:row>52</xdr:row>
      <xdr:rowOff>154381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896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170908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87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46015</xdr:rowOff>
    </xdr:from>
    <xdr:to>
      <xdr:col>41</xdr:col>
      <xdr:colOff>101600</xdr:colOff>
      <xdr:row>52</xdr:row>
      <xdr:rowOff>147615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8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164142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873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113680</xdr:rowOff>
    </xdr:from>
    <xdr:to>
      <xdr:col>36</xdr:col>
      <xdr:colOff>165100</xdr:colOff>
      <xdr:row>52</xdr:row>
      <xdr:rowOff>43830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88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60357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86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51102</xdr:rowOff>
    </xdr:from>
    <xdr:to>
      <xdr:col>54</xdr:col>
      <xdr:colOff>189865</xdr:colOff>
      <xdr:row>78</xdr:row>
      <xdr:rowOff>97867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24052"/>
          <a:ext cx="1270" cy="124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169229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51102</xdr:rowOff>
    </xdr:from>
    <xdr:to>
      <xdr:col>55</xdr:col>
      <xdr:colOff>88900</xdr:colOff>
      <xdr:row>71</xdr:row>
      <xdr:rowOff>51102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2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37353</xdr:rowOff>
    </xdr:from>
    <xdr:to>
      <xdr:col>55</xdr:col>
      <xdr:colOff>0</xdr:colOff>
      <xdr:row>76</xdr:row>
      <xdr:rowOff>156257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067553"/>
          <a:ext cx="838200" cy="11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157791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845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134914</xdr:rowOff>
    </xdr:from>
    <xdr:to>
      <xdr:col>55</xdr:col>
      <xdr:colOff>50800</xdr:colOff>
      <xdr:row>76</xdr:row>
      <xdr:rowOff>65064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99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155963</xdr:rowOff>
    </xdr:from>
    <xdr:to>
      <xdr:col>50</xdr:col>
      <xdr:colOff>114300</xdr:colOff>
      <xdr:row>76</xdr:row>
      <xdr:rowOff>37353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014713"/>
          <a:ext cx="889000" cy="5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117508</xdr:rowOff>
    </xdr:from>
    <xdr:to>
      <xdr:col>50</xdr:col>
      <xdr:colOff>165100</xdr:colOff>
      <xdr:row>76</xdr:row>
      <xdr:rowOff>47658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97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64185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7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155963</xdr:rowOff>
    </xdr:from>
    <xdr:to>
      <xdr:col>45</xdr:col>
      <xdr:colOff>177800</xdr:colOff>
      <xdr:row>77</xdr:row>
      <xdr:rowOff>152665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014713"/>
          <a:ext cx="889000" cy="33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116855</xdr:rowOff>
    </xdr:from>
    <xdr:to>
      <xdr:col>46</xdr:col>
      <xdr:colOff>38100</xdr:colOff>
      <xdr:row>76</xdr:row>
      <xdr:rowOff>47005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29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38132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6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152665</xdr:rowOff>
    </xdr:from>
    <xdr:to>
      <xdr:col>41</xdr:col>
      <xdr:colOff>50800</xdr:colOff>
      <xdr:row>78</xdr:row>
      <xdr:rowOff>14722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54315"/>
          <a:ext cx="889000" cy="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105882</xdr:rowOff>
    </xdr:from>
    <xdr:to>
      <xdr:col>41</xdr:col>
      <xdr:colOff>101600</xdr:colOff>
      <xdr:row>77</xdr:row>
      <xdr:rowOff>36032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52559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9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128513</xdr:rowOff>
    </xdr:from>
    <xdr:to>
      <xdr:col>36</xdr:col>
      <xdr:colOff>165100</xdr:colOff>
      <xdr:row>77</xdr:row>
      <xdr:rowOff>58663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75190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9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105457</xdr:rowOff>
    </xdr:from>
    <xdr:to>
      <xdr:col>55</xdr:col>
      <xdr:colOff>50800</xdr:colOff>
      <xdr:row>77</xdr:row>
      <xdr:rowOff>35607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3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83884</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1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158003</xdr:rowOff>
    </xdr:from>
    <xdr:to>
      <xdr:col>50</xdr:col>
      <xdr:colOff>165100</xdr:colOff>
      <xdr:row>76</xdr:row>
      <xdr:rowOff>88153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01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79280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10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105163</xdr:rowOff>
    </xdr:from>
    <xdr:to>
      <xdr:col>46</xdr:col>
      <xdr:colOff>38100</xdr:colOff>
      <xdr:row>76</xdr:row>
      <xdr:rowOff>35313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96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51840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7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101865</xdr:rowOff>
    </xdr:from>
    <xdr:to>
      <xdr:col>41</xdr:col>
      <xdr:colOff>101600</xdr:colOff>
      <xdr:row>78</xdr:row>
      <xdr:rowOff>32015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0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23142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39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135372</xdr:rowOff>
    </xdr:from>
    <xdr:to>
      <xdr:col>36</xdr:col>
      <xdr:colOff>165100</xdr:colOff>
      <xdr:row>78</xdr:row>
      <xdr:rowOff>65522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56649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2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18907</xdr:rowOff>
    </xdr:from>
    <xdr:to>
      <xdr:col>54</xdr:col>
      <xdr:colOff>189865</xdr:colOff>
      <xdr:row>99</xdr:row>
      <xdr:rowOff>35458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49407"/>
          <a:ext cx="1270" cy="1559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39285</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01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35458</xdr:rowOff>
    </xdr:from>
    <xdr:to>
      <xdr:col>55</xdr:col>
      <xdr:colOff>88900</xdr:colOff>
      <xdr:row>99</xdr:row>
      <xdr:rowOff>35458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00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137034</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2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18907</xdr:rowOff>
    </xdr:from>
    <xdr:to>
      <xdr:col>55</xdr:col>
      <xdr:colOff>88900</xdr:colOff>
      <xdr:row>90</xdr:row>
      <xdr:rowOff>18907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4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157896</xdr:rowOff>
    </xdr:from>
    <xdr:to>
      <xdr:col>55</xdr:col>
      <xdr:colOff>0</xdr:colOff>
      <xdr:row>94</xdr:row>
      <xdr:rowOff>57175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102746"/>
          <a:ext cx="838200" cy="7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117025</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233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138598</xdr:rowOff>
    </xdr:from>
    <xdr:to>
      <xdr:col>55</xdr:col>
      <xdr:colOff>50800</xdr:colOff>
      <xdr:row>95</xdr:row>
      <xdr:rowOff>68748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25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117571</xdr:rowOff>
    </xdr:from>
    <xdr:to>
      <xdr:col>50</xdr:col>
      <xdr:colOff>114300</xdr:colOff>
      <xdr:row>94</xdr:row>
      <xdr:rowOff>57175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062421"/>
          <a:ext cx="889000" cy="11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113040</xdr:rowOff>
    </xdr:from>
    <xdr:to>
      <xdr:col>50</xdr:col>
      <xdr:colOff>165100</xdr:colOff>
      <xdr:row>95</xdr:row>
      <xdr:rowOff>43190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22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34317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2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117571</xdr:rowOff>
    </xdr:from>
    <xdr:to>
      <xdr:col>45</xdr:col>
      <xdr:colOff>177800</xdr:colOff>
      <xdr:row>94</xdr:row>
      <xdr:rowOff>64263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062421"/>
          <a:ext cx="889000" cy="11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73538</xdr:rowOff>
    </xdr:from>
    <xdr:to>
      <xdr:col>46</xdr:col>
      <xdr:colOff>38100</xdr:colOff>
      <xdr:row>95</xdr:row>
      <xdr:rowOff>3688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166265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28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64263</xdr:rowOff>
    </xdr:from>
    <xdr:to>
      <xdr:col>41</xdr:col>
      <xdr:colOff>50800</xdr:colOff>
      <xdr:row>95</xdr:row>
      <xdr:rowOff>24806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180563"/>
          <a:ext cx="889000" cy="13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93793</xdr:rowOff>
    </xdr:from>
    <xdr:to>
      <xdr:col>41</xdr:col>
      <xdr:colOff>101600</xdr:colOff>
      <xdr:row>95</xdr:row>
      <xdr:rowOff>23943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21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15070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0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131511</xdr:rowOff>
    </xdr:from>
    <xdr:to>
      <xdr:col>36</xdr:col>
      <xdr:colOff>165100</xdr:colOff>
      <xdr:row>95</xdr:row>
      <xdr:rowOff>61661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24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78188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02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107096</xdr:rowOff>
    </xdr:from>
    <xdr:to>
      <xdr:col>55</xdr:col>
      <xdr:colOff>50800</xdr:colOff>
      <xdr:row>94</xdr:row>
      <xdr:rowOff>37246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05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129973</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590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6375</xdr:rowOff>
    </xdr:from>
    <xdr:to>
      <xdr:col>50</xdr:col>
      <xdr:colOff>165100</xdr:colOff>
      <xdr:row>94</xdr:row>
      <xdr:rowOff>107975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12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124502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8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66771</xdr:rowOff>
    </xdr:from>
    <xdr:to>
      <xdr:col>46</xdr:col>
      <xdr:colOff>38100</xdr:colOff>
      <xdr:row>93</xdr:row>
      <xdr:rowOff>168371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01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13448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578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13463</xdr:rowOff>
    </xdr:from>
    <xdr:to>
      <xdr:col>41</xdr:col>
      <xdr:colOff>101600</xdr:colOff>
      <xdr:row>94</xdr:row>
      <xdr:rowOff>115063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12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131590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590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145456</xdr:rowOff>
    </xdr:from>
    <xdr:to>
      <xdr:col>36</xdr:col>
      <xdr:colOff>165100</xdr:colOff>
      <xdr:row>95</xdr:row>
      <xdr:rowOff>75606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2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66733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35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67528</xdr:rowOff>
    </xdr:from>
    <xdr:to>
      <xdr:col>85</xdr:col>
      <xdr:colOff>126364</xdr:colOff>
      <xdr:row>38</xdr:row>
      <xdr:rowOff>105301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1028"/>
          <a:ext cx="1269" cy="1409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109128</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2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105301</xdr:rowOff>
    </xdr:from>
    <xdr:to>
      <xdr:col>86</xdr:col>
      <xdr:colOff>25400</xdr:colOff>
      <xdr:row>38</xdr:row>
      <xdr:rowOff>105301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2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14205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8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67528</xdr:rowOff>
    </xdr:from>
    <xdr:to>
      <xdr:col>86</xdr:col>
      <xdr:colOff>25400</xdr:colOff>
      <xdr:row>30</xdr:row>
      <xdr:rowOff>67528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94633</xdr:rowOff>
    </xdr:from>
    <xdr:to>
      <xdr:col>85</xdr:col>
      <xdr:colOff>127000</xdr:colOff>
      <xdr:row>36</xdr:row>
      <xdr:rowOff>107478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266833"/>
          <a:ext cx="838200" cy="1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4008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5833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152581</xdr:rowOff>
    </xdr:from>
    <xdr:to>
      <xdr:col>85</xdr:col>
      <xdr:colOff>177800</xdr:colOff>
      <xdr:row>35</xdr:row>
      <xdr:rowOff>82731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598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143510</xdr:rowOff>
    </xdr:from>
    <xdr:to>
      <xdr:col>81</xdr:col>
      <xdr:colOff>50800</xdr:colOff>
      <xdr:row>36</xdr:row>
      <xdr:rowOff>94633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5801360"/>
          <a:ext cx="889000" cy="46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20755</xdr:rowOff>
    </xdr:from>
    <xdr:to>
      <xdr:col>81</xdr:col>
      <xdr:colOff>101600</xdr:colOff>
      <xdr:row>35</xdr:row>
      <xdr:rowOff>122355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02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138882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79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143510</xdr:rowOff>
    </xdr:from>
    <xdr:to>
      <xdr:col>76</xdr:col>
      <xdr:colOff>114300</xdr:colOff>
      <xdr:row>36</xdr:row>
      <xdr:rowOff>32367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801360"/>
          <a:ext cx="889000" cy="40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31423</xdr:rowOff>
    </xdr:from>
    <xdr:to>
      <xdr:col>76</xdr:col>
      <xdr:colOff>165100</xdr:colOff>
      <xdr:row>34</xdr:row>
      <xdr:rowOff>133023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586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124150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5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32367</xdr:rowOff>
    </xdr:from>
    <xdr:to>
      <xdr:col>71</xdr:col>
      <xdr:colOff>177800</xdr:colOff>
      <xdr:row>36</xdr:row>
      <xdr:rowOff>125657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204567"/>
          <a:ext cx="889000" cy="9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13680</xdr:rowOff>
    </xdr:from>
    <xdr:to>
      <xdr:col>72</xdr:col>
      <xdr:colOff>38100</xdr:colOff>
      <xdr:row>35</xdr:row>
      <xdr:rowOff>115280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01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131807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78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64407</xdr:rowOff>
    </xdr:from>
    <xdr:to>
      <xdr:col>67</xdr:col>
      <xdr:colOff>101600</xdr:colOff>
      <xdr:row>35</xdr:row>
      <xdr:rowOff>166007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11084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56678</xdr:rowOff>
    </xdr:from>
    <xdr:to>
      <xdr:col>85</xdr:col>
      <xdr:colOff>177800</xdr:colOff>
      <xdr:row>36</xdr:row>
      <xdr:rowOff>158278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35105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43833</xdr:rowOff>
    </xdr:from>
    <xdr:to>
      <xdr:col>81</xdr:col>
      <xdr:colOff>101600</xdr:colOff>
      <xdr:row>36</xdr:row>
      <xdr:rowOff>145433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1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136560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92710</xdr:rowOff>
    </xdr:from>
    <xdr:to>
      <xdr:col>76</xdr:col>
      <xdr:colOff>165100</xdr:colOff>
      <xdr:row>34</xdr:row>
      <xdr:rowOff>22860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7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39387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52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153017</xdr:rowOff>
    </xdr:from>
    <xdr:to>
      <xdr:col>72</xdr:col>
      <xdr:colOff>38100</xdr:colOff>
      <xdr:row>36</xdr:row>
      <xdr:rowOff>83167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1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74294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24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74857</xdr:rowOff>
    </xdr:from>
    <xdr:to>
      <xdr:col>67</xdr:col>
      <xdr:colOff>101600</xdr:colOff>
      <xdr:row>37</xdr:row>
      <xdr:rowOff>5007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4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167584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3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148958</xdr:rowOff>
    </xdr:from>
    <xdr:to>
      <xdr:col>85</xdr:col>
      <xdr:colOff>126364</xdr:colOff>
      <xdr:row>57</xdr:row>
      <xdr:rowOff>108534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21458"/>
          <a:ext cx="1269" cy="115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112361</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88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108534</xdr:rowOff>
    </xdr:from>
    <xdr:to>
      <xdr:col>86</xdr:col>
      <xdr:colOff>25400</xdr:colOff>
      <xdr:row>57</xdr:row>
      <xdr:rowOff>108534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88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95635</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9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67,757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148958</xdr:rowOff>
    </xdr:from>
    <xdr:to>
      <xdr:col>86</xdr:col>
      <xdr:colOff>25400</xdr:colOff>
      <xdr:row>50</xdr:row>
      <xdr:rowOff>148958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2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170294</xdr:rowOff>
    </xdr:from>
    <xdr:to>
      <xdr:col>85</xdr:col>
      <xdr:colOff>127000</xdr:colOff>
      <xdr:row>54</xdr:row>
      <xdr:rowOff>92304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085694"/>
          <a:ext cx="838200" cy="26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108818</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367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130391</xdr:rowOff>
    </xdr:from>
    <xdr:to>
      <xdr:col>85</xdr:col>
      <xdr:colOff>177800</xdr:colOff>
      <xdr:row>55</xdr:row>
      <xdr:rowOff>60541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38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144463</xdr:rowOff>
    </xdr:from>
    <xdr:to>
      <xdr:col>81</xdr:col>
      <xdr:colOff>50800</xdr:colOff>
      <xdr:row>54</xdr:row>
      <xdr:rowOff>92304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8716963"/>
          <a:ext cx="889000" cy="63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11329</xdr:rowOff>
    </xdr:from>
    <xdr:to>
      <xdr:col>81</xdr:col>
      <xdr:colOff>101600</xdr:colOff>
      <xdr:row>55</xdr:row>
      <xdr:rowOff>112929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104056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5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144463</xdr:rowOff>
    </xdr:from>
    <xdr:to>
      <xdr:col>76</xdr:col>
      <xdr:colOff>114300</xdr:colOff>
      <xdr:row>54</xdr:row>
      <xdr:rowOff>51118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8716963"/>
          <a:ext cx="889000" cy="59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93929</xdr:rowOff>
    </xdr:from>
    <xdr:to>
      <xdr:col>76</xdr:col>
      <xdr:colOff>165100</xdr:colOff>
      <xdr:row>54</xdr:row>
      <xdr:rowOff>24079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18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15206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27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51118</xdr:rowOff>
    </xdr:from>
    <xdr:to>
      <xdr:col>71</xdr:col>
      <xdr:colOff>177800</xdr:colOff>
      <xdr:row>55</xdr:row>
      <xdr:rowOff>45707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309418"/>
          <a:ext cx="889000" cy="1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131725</xdr:rowOff>
    </xdr:from>
    <xdr:to>
      <xdr:col>72</xdr:col>
      <xdr:colOff>38100</xdr:colOff>
      <xdr:row>55</xdr:row>
      <xdr:rowOff>61875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39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53002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48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32626</xdr:rowOff>
    </xdr:from>
    <xdr:to>
      <xdr:col>67</xdr:col>
      <xdr:colOff>101600</xdr:colOff>
      <xdr:row>56</xdr:row>
      <xdr:rowOff>134226</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125353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72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119494</xdr:rowOff>
    </xdr:from>
    <xdr:to>
      <xdr:col>85</xdr:col>
      <xdr:colOff>177800</xdr:colOff>
      <xdr:row>53</xdr:row>
      <xdr:rowOff>49644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03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142371</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888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41504</xdr:rowOff>
    </xdr:from>
    <xdr:to>
      <xdr:col>81</xdr:col>
      <xdr:colOff>101600</xdr:colOff>
      <xdr:row>54</xdr:row>
      <xdr:rowOff>143104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29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159631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07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93663</xdr:rowOff>
    </xdr:from>
    <xdr:to>
      <xdr:col>76</xdr:col>
      <xdr:colOff>165100</xdr:colOff>
      <xdr:row>51</xdr:row>
      <xdr:rowOff>23813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86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40340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844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318</xdr:rowOff>
    </xdr:from>
    <xdr:to>
      <xdr:col>72</xdr:col>
      <xdr:colOff>38100</xdr:colOff>
      <xdr:row>54</xdr:row>
      <xdr:rowOff>101918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25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118445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03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166357</xdr:rowOff>
    </xdr:from>
    <xdr:to>
      <xdr:col>67</xdr:col>
      <xdr:colOff>101600</xdr:colOff>
      <xdr:row>55</xdr:row>
      <xdr:rowOff>96507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42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113034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19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51506</xdr:rowOff>
    </xdr:from>
    <xdr:to>
      <xdr:col>85</xdr:col>
      <xdr:colOff>126364</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53006"/>
          <a:ext cx="1269" cy="145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169633</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2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51506</xdr:rowOff>
    </xdr:from>
    <xdr:to>
      <xdr:col>86</xdr:col>
      <xdr:colOff>25400</xdr:colOff>
      <xdr:row>70</xdr:row>
      <xdr:rowOff>51506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5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54707</xdr:rowOff>
    </xdr:from>
    <xdr:to>
      <xdr:col>85</xdr:col>
      <xdr:colOff>127000</xdr:colOff>
      <xdr:row>76</xdr:row>
      <xdr:rowOff>129595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084907"/>
          <a:ext cx="838200" cy="7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82323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83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103896</xdr:rowOff>
    </xdr:from>
    <xdr:to>
      <xdr:col>85</xdr:col>
      <xdr:colOff>177800</xdr:colOff>
      <xdr:row>78</xdr:row>
      <xdr:rowOff>34046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30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129595</xdr:rowOff>
    </xdr:from>
    <xdr:to>
      <xdr:col>81</xdr:col>
      <xdr:colOff>50800</xdr:colOff>
      <xdr:row>78</xdr:row>
      <xdr:rowOff>73681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159795"/>
          <a:ext cx="889000" cy="28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83733</xdr:rowOff>
    </xdr:from>
    <xdr:to>
      <xdr:col>81</xdr:col>
      <xdr:colOff>101600</xdr:colOff>
      <xdr:row>78</xdr:row>
      <xdr:rowOff>13883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5010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73681</xdr:rowOff>
    </xdr:from>
    <xdr:to>
      <xdr:col>76</xdr:col>
      <xdr:colOff>114300</xdr:colOff>
      <xdr:row>78</xdr:row>
      <xdr:rowOff>99650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446781"/>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47935</xdr:rowOff>
    </xdr:from>
    <xdr:to>
      <xdr:col>76</xdr:col>
      <xdr:colOff>165100</xdr:colOff>
      <xdr:row>77</xdr:row>
      <xdr:rowOff>149535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166062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0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93523</xdr:rowOff>
    </xdr:from>
    <xdr:to>
      <xdr:col>71</xdr:col>
      <xdr:colOff>177800</xdr:colOff>
      <xdr:row>78</xdr:row>
      <xdr:rowOff>99650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466623"/>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108148</xdr:rowOff>
    </xdr:from>
    <xdr:to>
      <xdr:col>72</xdr:col>
      <xdr:colOff>38100</xdr:colOff>
      <xdr:row>78</xdr:row>
      <xdr:rowOff>38298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54825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08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132014</xdr:rowOff>
    </xdr:from>
    <xdr:to>
      <xdr:col>67</xdr:col>
      <xdr:colOff>101600</xdr:colOff>
      <xdr:row>78</xdr:row>
      <xdr:rowOff>62164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78691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1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3907</xdr:rowOff>
    </xdr:from>
    <xdr:to>
      <xdr:col>85</xdr:col>
      <xdr:colOff>177800</xdr:colOff>
      <xdr:row>76</xdr:row>
      <xdr:rowOff>105507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03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26784</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288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78795</xdr:rowOff>
    </xdr:from>
    <xdr:to>
      <xdr:col>81</xdr:col>
      <xdr:colOff>101600</xdr:colOff>
      <xdr:row>77</xdr:row>
      <xdr:rowOff>8945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10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25473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28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22881</xdr:rowOff>
    </xdr:from>
    <xdr:to>
      <xdr:col>76</xdr:col>
      <xdr:colOff>165100</xdr:colOff>
      <xdr:row>78</xdr:row>
      <xdr:rowOff>124481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39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115608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48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48850</xdr:rowOff>
    </xdr:from>
    <xdr:to>
      <xdr:col>72</xdr:col>
      <xdr:colOff>38100</xdr:colOff>
      <xdr:row>78</xdr:row>
      <xdr:rowOff>150450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4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141577</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514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42723</xdr:rowOff>
    </xdr:from>
    <xdr:to>
      <xdr:col>67</xdr:col>
      <xdr:colOff>101600</xdr:colOff>
      <xdr:row>78</xdr:row>
      <xdr:rowOff>144323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135450</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5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76415</xdr:rowOff>
    </xdr:from>
    <xdr:to>
      <xdr:col>85</xdr:col>
      <xdr:colOff>126364</xdr:colOff>
      <xdr:row>98</xdr:row>
      <xdr:rowOff>50394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678365"/>
          <a:ext cx="1269" cy="117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54221</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5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50394</xdr:rowOff>
    </xdr:from>
    <xdr:to>
      <xdr:col>86</xdr:col>
      <xdr:colOff>25400</xdr:colOff>
      <xdr:row>98</xdr:row>
      <xdr:rowOff>50394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5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23092</xdr:rowOff>
    </xdr:from>
    <xdr:ext cx="534377"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4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76415</xdr:rowOff>
    </xdr:from>
    <xdr:to>
      <xdr:col>86</xdr:col>
      <xdr:colOff>25400</xdr:colOff>
      <xdr:row>91</xdr:row>
      <xdr:rowOff>76415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6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94628</xdr:rowOff>
    </xdr:from>
    <xdr:to>
      <xdr:col>85</xdr:col>
      <xdr:colOff>127000</xdr:colOff>
      <xdr:row>93</xdr:row>
      <xdr:rowOff>14866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5868028"/>
          <a:ext cx="838200" cy="9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139107</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55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160680</xdr:rowOff>
    </xdr:from>
    <xdr:to>
      <xdr:col>85</xdr:col>
      <xdr:colOff>177800</xdr:colOff>
      <xdr:row>95</xdr:row>
      <xdr:rowOff>90830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51194</xdr:rowOff>
    </xdr:from>
    <xdr:to>
      <xdr:col>81</xdr:col>
      <xdr:colOff>50800</xdr:colOff>
      <xdr:row>92</xdr:row>
      <xdr:rowOff>94628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58245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143935</xdr:rowOff>
    </xdr:from>
    <xdr:to>
      <xdr:col>81</xdr:col>
      <xdr:colOff>101600</xdr:colOff>
      <xdr:row>95</xdr:row>
      <xdr:rowOff>74085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65212</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35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40317</xdr:rowOff>
    </xdr:from>
    <xdr:to>
      <xdr:col>76</xdr:col>
      <xdr:colOff>114300</xdr:colOff>
      <xdr:row>92</xdr:row>
      <xdr:rowOff>51194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5813717"/>
          <a:ext cx="889000" cy="1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169044</xdr:rowOff>
    </xdr:from>
    <xdr:to>
      <xdr:col>76</xdr:col>
      <xdr:colOff>165100</xdr:colOff>
      <xdr:row>95</xdr:row>
      <xdr:rowOff>99194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90321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3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121507</xdr:rowOff>
    </xdr:from>
    <xdr:to>
      <xdr:col>71</xdr:col>
      <xdr:colOff>177800</xdr:colOff>
      <xdr:row>92</xdr:row>
      <xdr:rowOff>40317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5723457"/>
          <a:ext cx="889000" cy="9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148603</xdr:rowOff>
    </xdr:from>
    <xdr:to>
      <xdr:col>72</xdr:col>
      <xdr:colOff>38100</xdr:colOff>
      <xdr:row>95</xdr:row>
      <xdr:rowOff>78753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69880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3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159880</xdr:rowOff>
    </xdr:from>
    <xdr:to>
      <xdr:col>67</xdr:col>
      <xdr:colOff>101600</xdr:colOff>
      <xdr:row>95</xdr:row>
      <xdr:rowOff>90030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81157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3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135516</xdr:rowOff>
    </xdr:from>
    <xdr:to>
      <xdr:col>85</xdr:col>
      <xdr:colOff>177800</xdr:colOff>
      <xdr:row>93</xdr:row>
      <xdr:rowOff>65666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590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158393</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76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43828</xdr:rowOff>
    </xdr:from>
    <xdr:to>
      <xdr:col>81</xdr:col>
      <xdr:colOff>101600</xdr:colOff>
      <xdr:row>92</xdr:row>
      <xdr:rowOff>145428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581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161955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59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394</xdr:rowOff>
    </xdr:from>
    <xdr:to>
      <xdr:col>76</xdr:col>
      <xdr:colOff>165100</xdr:colOff>
      <xdr:row>92</xdr:row>
      <xdr:rowOff>101994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577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118521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54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160967</xdr:rowOff>
    </xdr:from>
    <xdr:to>
      <xdr:col>72</xdr:col>
      <xdr:colOff>38100</xdr:colOff>
      <xdr:row>92</xdr:row>
      <xdr:rowOff>91117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576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107644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5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70707</xdr:rowOff>
    </xdr:from>
    <xdr:to>
      <xdr:col>67</xdr:col>
      <xdr:colOff>101600</xdr:colOff>
      <xdr:row>92</xdr:row>
      <xdr:rowOff>857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56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17384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4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4826</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491226"/>
          <a:ext cx="1269"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122953</xdr:rowOff>
    </xdr:from>
    <xdr:ext cx="378565"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266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4826</xdr:rowOff>
    </xdr:from>
    <xdr:to>
      <xdr:col>116</xdr:col>
      <xdr:colOff>152400</xdr:colOff>
      <xdr:row>32</xdr:row>
      <xdr:rowOff>4826</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49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118618</xdr:rowOff>
    </xdr:from>
    <xdr:to>
      <xdr:col>112</xdr:col>
      <xdr:colOff>38100</xdr:colOff>
      <xdr:row>38</xdr:row>
      <xdr:rowOff>48768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65295</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66333" y="6237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34036</xdr:rowOff>
    </xdr:from>
    <xdr:to>
      <xdr:col>107</xdr:col>
      <xdr:colOff>101600</xdr:colOff>
      <xdr:row>36</xdr:row>
      <xdr:rowOff>135636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152163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598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88900</xdr:rowOff>
    </xdr:from>
    <xdr:to>
      <xdr:col>102</xdr:col>
      <xdr:colOff>165100</xdr:colOff>
      <xdr:row>32</xdr:row>
      <xdr:rowOff>19050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54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30</xdr:row>
      <xdr:rowOff>35577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127017</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類似団体平均と比較すると、民生費、農林水産業費、教育費、災害復旧費及び公債費が特に高くなっている。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民生費は、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社会保障費の増加による上昇傾向はあるが、国・子育て世帯への臨時特別給付金事業や住民税非課税世帯等臨時特別給付金事業の減により、前年度と比較して総額は減少している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農林水産業費は、産業構造における第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次産業の割合が類似団体平均と比較して高いことが挙げられる。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教育費は、学校の耐震化や学校再編に伴う学校建設等の工事が本格化したことにより、急増している。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月大雨による災害復旧が継続していることに加え、令和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年度台風等よる被害のため、増加している。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公債費は、合併前後の積極的な社会基盤整備に係る起債発行により、類似団体平均の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倍近くとなっていたが、近年は繰上償還や新規発行額の抑制を行うことにより、減少傾向にある。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歳入については、前年度比で地方税や繰越金等は増に転じたが、地方交付税や国庫支出金、地方債の減が上回り減少（△</a:t>
          </a:r>
          <a:r>
            <a:rPr kumimoji="1" lang="en-US" altLang="ja-JP" sz="1200" baseline="0">
              <a:latin typeface="ＭＳ ゴシック" pitchFamily="49" charset="-128"/>
              <a:ea typeface="ＭＳ ゴシック" pitchFamily="49" charset="-128"/>
            </a:rPr>
            <a:t>125</a:t>
          </a:r>
          <a:r>
            <a:rPr kumimoji="1" lang="ja-JP" altLang="en-US" sz="1200" baseline="0">
              <a:latin typeface="ＭＳ ゴシック" pitchFamily="49" charset="-128"/>
              <a:ea typeface="ＭＳ ゴシック" pitchFamily="49" charset="-128"/>
            </a:rPr>
            <a:t>億円）した。</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歳出についても、人件費や補助費等は増に転じたが、扶助費や公債費、普通建設事業費等の減が上回り減少（</a:t>
          </a:r>
          <a:r>
            <a:rPr kumimoji="1" lang="en-US" altLang="ja-JP" sz="1200" baseline="0">
              <a:latin typeface="ＭＳ ゴシック" pitchFamily="49" charset="-128"/>
              <a:ea typeface="ＭＳ ゴシック" pitchFamily="49" charset="-128"/>
            </a:rPr>
            <a:t>127</a:t>
          </a:r>
          <a:r>
            <a:rPr kumimoji="1" lang="ja-JP" altLang="en-US" sz="1200" baseline="0">
              <a:latin typeface="ＭＳ ゴシック" pitchFamily="49" charset="-128"/>
              <a:ea typeface="ＭＳ ゴシック" pitchFamily="49" charset="-128"/>
            </a:rPr>
            <a:t>億円）した。</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その結果、実質収支額は昨年度と同水準の黒字（</a:t>
          </a:r>
          <a:r>
            <a:rPr kumimoji="1" lang="en-US" altLang="ja-JP" sz="1200" baseline="0">
              <a:latin typeface="ＭＳ ゴシック" pitchFamily="49" charset="-128"/>
              <a:ea typeface="ＭＳ ゴシック" pitchFamily="49" charset="-128"/>
            </a:rPr>
            <a:t>15.2</a:t>
          </a:r>
          <a:r>
            <a:rPr kumimoji="1" lang="ja-JP" altLang="en-US" sz="1200" baseline="0">
              <a:latin typeface="ＭＳ ゴシック" pitchFamily="49" charset="-128"/>
              <a:ea typeface="ＭＳ ゴシック" pitchFamily="49" charset="-128"/>
            </a:rPr>
            <a:t>億円）となり、実質収支比率も昨年度と同水準となった。</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本市には、一般会計のほか、国民健康保険特別会計など</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の会計があり、平成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年以降、その全ての会計における実質収支額が黒字決算である。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しかしながら、一般会計から特別会計への繰出は依然として高水準を継続しており、令和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年度においても</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億円を超える繰出金（下水道事業への補助費等を含む）を一般会計から支出しており、一般会計の負担が大きい。</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一般会計からの繰出金と使用料のバランスを図るため、平成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下水道料金を、平成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及び令和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水道料金を改定し、令和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水道料金を改定</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する予定である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今後も繰出金が減少するよう、引続き料金改定等の収入確保に努める。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DB7" sqref="DB7:DI7"/>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88646252</v>
      </c>
      <c r="BO4" s="449"/>
      <c r="BP4" s="449"/>
      <c r="BQ4" s="449"/>
      <c r="BR4" s="449"/>
      <c r="BS4" s="449"/>
      <c r="BT4" s="449"/>
      <c r="BU4" s="450"/>
      <c r="BV4" s="448">
        <v>101138632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3.3</v>
      </c>
      <c r="CU4" s="589"/>
      <c r="CV4" s="589"/>
      <c r="CW4" s="589"/>
      <c r="CX4" s="589"/>
      <c r="CY4" s="589"/>
      <c r="CZ4" s="589"/>
      <c r="DA4" s="590"/>
      <c r="DB4" s="588">
        <v>3.3</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85922704</v>
      </c>
      <c r="BO5" s="420"/>
      <c r="BP5" s="420"/>
      <c r="BQ5" s="420"/>
      <c r="BR5" s="420"/>
      <c r="BS5" s="420"/>
      <c r="BT5" s="420"/>
      <c r="BU5" s="421"/>
      <c r="BV5" s="419">
        <v>98574182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82.9</v>
      </c>
      <c r="CU5" s="417"/>
      <c r="CV5" s="417"/>
      <c r="CW5" s="417"/>
      <c r="CX5" s="417"/>
      <c r="CY5" s="417"/>
      <c r="CZ5" s="417"/>
      <c r="DA5" s="418"/>
      <c r="DB5" s="416">
        <v>82.6</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2723548</v>
      </c>
      <c r="BO6" s="420"/>
      <c r="BP6" s="420"/>
      <c r="BQ6" s="420"/>
      <c r="BR6" s="420"/>
      <c r="BS6" s="420"/>
      <c r="BT6" s="420"/>
      <c r="BU6" s="421"/>
      <c r="BV6" s="419">
        <v>2564450</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84.3</v>
      </c>
      <c r="CU6" s="563"/>
      <c r="CV6" s="563"/>
      <c r="CW6" s="563"/>
      <c r="CX6" s="563"/>
      <c r="CY6" s="563"/>
      <c r="CZ6" s="563"/>
      <c r="DA6" s="564"/>
      <c r="DB6" s="562">
        <v>85.9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1201522</v>
      </c>
      <c r="BO7" s="420"/>
      <c r="BP7" s="420"/>
      <c r="BQ7" s="420"/>
      <c r="BR7" s="420"/>
      <c r="BS7" s="420"/>
      <c r="BT7" s="420"/>
      <c r="BU7" s="421"/>
      <c r="BV7" s="419">
        <v>1007341</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45858849</v>
      </c>
      <c r="CU7" s="420"/>
      <c r="CV7" s="420"/>
      <c r="CW7" s="420"/>
      <c r="CX7" s="420"/>
      <c r="CY7" s="420"/>
      <c r="CZ7" s="420"/>
      <c r="DA7" s="421"/>
      <c r="DB7" s="419">
        <v>47185856</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1522026</v>
      </c>
      <c r="BO8" s="420"/>
      <c r="BP8" s="420"/>
      <c r="BQ8" s="420"/>
      <c r="BR8" s="420"/>
      <c r="BS8" s="420"/>
      <c r="BT8" s="420"/>
      <c r="BU8" s="421"/>
      <c r="BV8" s="419">
        <v>1557109</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0.56000000000000005</v>
      </c>
      <c r="CU8" s="523"/>
      <c r="CV8" s="523"/>
      <c r="CW8" s="523"/>
      <c r="CX8" s="523"/>
      <c r="CY8" s="523"/>
      <c r="CZ8" s="523"/>
      <c r="DA8" s="524"/>
      <c r="DB8" s="522">
        <v>0.56000000000000005</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0"/>
      <c r="L9" s="553" t="s">
        <v>116</v>
      </c>
      <c r="M9" s="554"/>
      <c r="N9" s="554"/>
      <c r="O9" s="554"/>
      <c r="P9" s="554"/>
      <c r="Q9" s="555"/>
      <c r="R9" s="556">
        <v>172775</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104</v>
      </c>
      <c r="AV9" s="478"/>
      <c r="AW9" s="478"/>
      <c r="AX9" s="478"/>
      <c r="AY9" s="433" t="s">
        <v>119</v>
      </c>
      <c r="AZ9" s="434"/>
      <c r="BA9" s="434"/>
      <c r="BB9" s="434"/>
      <c r="BC9" s="434"/>
      <c r="BD9" s="434"/>
      <c r="BE9" s="434"/>
      <c r="BF9" s="434"/>
      <c r="BG9" s="434"/>
      <c r="BH9" s="434"/>
      <c r="BI9" s="434"/>
      <c r="BJ9" s="434"/>
      <c r="BK9" s="434"/>
      <c r="BL9" s="434"/>
      <c r="BM9" s="435"/>
      <c r="BN9" s="419">
        <v>-35083</v>
      </c>
      <c r="BO9" s="420"/>
      <c r="BP9" s="420"/>
      <c r="BQ9" s="420"/>
      <c r="BR9" s="420"/>
      <c r="BS9" s="420"/>
      <c r="BT9" s="420"/>
      <c r="BU9" s="421"/>
      <c r="BV9" s="419">
        <v>896782</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17</v>
      </c>
      <c r="CU9" s="417"/>
      <c r="CV9" s="417"/>
      <c r="CW9" s="417"/>
      <c r="CX9" s="417"/>
      <c r="CY9" s="417"/>
      <c r="CZ9" s="417"/>
      <c r="DA9" s="418"/>
      <c r="DB9" s="416">
        <v>18.7</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171938</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246472</v>
      </c>
      <c r="BO10" s="420"/>
      <c r="BP10" s="420"/>
      <c r="BQ10" s="420"/>
      <c r="BR10" s="420"/>
      <c r="BS10" s="420"/>
      <c r="BT10" s="420"/>
      <c r="BU10" s="421"/>
      <c r="BV10" s="419">
        <v>491</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123</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579191</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173835</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249231</v>
      </c>
      <c r="BO12" s="420"/>
      <c r="BP12" s="420"/>
      <c r="BQ12" s="420"/>
      <c r="BR12" s="420"/>
      <c r="BS12" s="420"/>
      <c r="BT12" s="420"/>
      <c r="BU12" s="421"/>
      <c r="BV12" s="419">
        <v>5654</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169165</v>
      </c>
      <c r="S13" s="507"/>
      <c r="T13" s="507"/>
      <c r="U13" s="507"/>
      <c r="V13" s="508"/>
      <c r="W13" s="509" t="s">
        <v>142</v>
      </c>
      <c r="X13" s="405"/>
      <c r="Y13" s="405"/>
      <c r="Z13" s="405"/>
      <c r="AA13" s="405"/>
      <c r="AB13" s="406"/>
      <c r="AC13" s="372">
        <v>4553</v>
      </c>
      <c r="AD13" s="373"/>
      <c r="AE13" s="373"/>
      <c r="AF13" s="373"/>
      <c r="AG13" s="374"/>
      <c r="AH13" s="372">
        <v>5421</v>
      </c>
      <c r="AI13" s="373"/>
      <c r="AJ13" s="373"/>
      <c r="AK13" s="373"/>
      <c r="AL13" s="432"/>
      <c r="AM13" s="476" t="s">
        <v>143</v>
      </c>
      <c r="AN13" s="376"/>
      <c r="AO13" s="376"/>
      <c r="AP13" s="376"/>
      <c r="AQ13" s="376"/>
      <c r="AR13" s="376"/>
      <c r="AS13" s="376"/>
      <c r="AT13" s="377"/>
      <c r="AU13" s="477" t="s">
        <v>138</v>
      </c>
      <c r="AV13" s="478"/>
      <c r="AW13" s="478"/>
      <c r="AX13" s="478"/>
      <c r="AY13" s="433" t="s">
        <v>144</v>
      </c>
      <c r="AZ13" s="434"/>
      <c r="BA13" s="434"/>
      <c r="BB13" s="434"/>
      <c r="BC13" s="434"/>
      <c r="BD13" s="434"/>
      <c r="BE13" s="434"/>
      <c r="BF13" s="434"/>
      <c r="BG13" s="434"/>
      <c r="BH13" s="434"/>
      <c r="BI13" s="434"/>
      <c r="BJ13" s="434"/>
      <c r="BK13" s="434"/>
      <c r="BL13" s="434"/>
      <c r="BM13" s="435"/>
      <c r="BN13" s="419">
        <v>-37842</v>
      </c>
      <c r="BO13" s="420"/>
      <c r="BP13" s="420"/>
      <c r="BQ13" s="420"/>
      <c r="BR13" s="420"/>
      <c r="BS13" s="420"/>
      <c r="BT13" s="420"/>
      <c r="BU13" s="421"/>
      <c r="BV13" s="419">
        <v>1470810</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12.5</v>
      </c>
      <c r="CU13" s="417"/>
      <c r="CV13" s="417"/>
      <c r="CW13" s="417"/>
      <c r="CX13" s="417"/>
      <c r="CY13" s="417"/>
      <c r="CZ13" s="417"/>
      <c r="DA13" s="418"/>
      <c r="DB13" s="416">
        <v>12.6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174693</v>
      </c>
      <c r="S14" s="507"/>
      <c r="T14" s="507"/>
      <c r="U14" s="507"/>
      <c r="V14" s="508"/>
      <c r="W14" s="510"/>
      <c r="X14" s="408"/>
      <c r="Y14" s="408"/>
      <c r="Z14" s="408"/>
      <c r="AA14" s="408"/>
      <c r="AB14" s="409"/>
      <c r="AC14" s="499">
        <v>5.3</v>
      </c>
      <c r="AD14" s="500"/>
      <c r="AE14" s="500"/>
      <c r="AF14" s="500"/>
      <c r="AG14" s="501"/>
      <c r="AH14" s="499">
        <v>6.4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157.4</v>
      </c>
      <c r="CU14" s="517"/>
      <c r="CV14" s="517"/>
      <c r="CW14" s="517"/>
      <c r="CX14" s="517"/>
      <c r="CY14" s="517"/>
      <c r="CZ14" s="517"/>
      <c r="DA14" s="518"/>
      <c r="DB14" s="516">
        <v>155.4</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148</v>
      </c>
      <c r="N15" s="504"/>
      <c r="O15" s="504"/>
      <c r="P15" s="504"/>
      <c r="Q15" s="505"/>
      <c r="R15" s="506">
        <v>169807</v>
      </c>
      <c r="S15" s="507"/>
      <c r="T15" s="507"/>
      <c r="U15" s="507"/>
      <c r="V15" s="508"/>
      <c r="W15" s="509" t="s">
        <v>149</v>
      </c>
      <c r="X15" s="405"/>
      <c r="Y15" s="405"/>
      <c r="Z15" s="405"/>
      <c r="AA15" s="405"/>
      <c r="AB15" s="406"/>
      <c r="AC15" s="372">
        <v>24220</v>
      </c>
      <c r="AD15" s="373"/>
      <c r="AE15" s="373"/>
      <c r="AF15" s="373"/>
      <c r="AG15" s="374"/>
      <c r="AH15" s="372">
        <v>22962</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22225363</v>
      </c>
      <c r="BO15" s="449"/>
      <c r="BP15" s="449"/>
      <c r="BQ15" s="449"/>
      <c r="BR15" s="449"/>
      <c r="BS15" s="449"/>
      <c r="BT15" s="449"/>
      <c r="BU15" s="450"/>
      <c r="BV15" s="448">
        <v>21293072</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28.4</v>
      </c>
      <c r="AD16" s="500"/>
      <c r="AE16" s="500"/>
      <c r="AF16" s="500"/>
      <c r="AG16" s="501"/>
      <c r="AH16" s="499">
        <v>27.2</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39412463</v>
      </c>
      <c r="BO16" s="420"/>
      <c r="BP16" s="420"/>
      <c r="BQ16" s="420"/>
      <c r="BR16" s="420"/>
      <c r="BS16" s="420"/>
      <c r="BT16" s="420"/>
      <c r="BU16" s="421"/>
      <c r="BV16" s="419">
        <v>38980461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56390</v>
      </c>
      <c r="AD17" s="373"/>
      <c r="AE17" s="373"/>
      <c r="AF17" s="373"/>
      <c r="AG17" s="374"/>
      <c r="AH17" s="372">
        <v>55898</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27927916</v>
      </c>
      <c r="BO17" s="420"/>
      <c r="BP17" s="420"/>
      <c r="BQ17" s="420"/>
      <c r="BR17" s="420"/>
      <c r="BS17" s="420"/>
      <c r="BT17" s="420"/>
      <c r="BU17" s="421"/>
      <c r="BV17" s="419">
        <v>26783842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624.32000000000005</v>
      </c>
      <c r="M18" s="472"/>
      <c r="N18" s="472"/>
      <c r="O18" s="472"/>
      <c r="P18" s="472"/>
      <c r="Q18" s="472"/>
      <c r="R18" s="473"/>
      <c r="S18" s="473"/>
      <c r="T18" s="473"/>
      <c r="U18" s="473"/>
      <c r="V18" s="474"/>
      <c r="W18" s="490"/>
      <c r="X18" s="491"/>
      <c r="Y18" s="491"/>
      <c r="Z18" s="491"/>
      <c r="AA18" s="491"/>
      <c r="AB18" s="515"/>
      <c r="AC18" s="389">
        <v>66.2</v>
      </c>
      <c r="AD18" s="390"/>
      <c r="AE18" s="390"/>
      <c r="AF18" s="390"/>
      <c r="AG18" s="475"/>
      <c r="AH18" s="389">
        <v>66.3</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40070385</v>
      </c>
      <c r="BO18" s="420"/>
      <c r="BP18" s="420"/>
      <c r="BQ18" s="420"/>
      <c r="BR18" s="420"/>
      <c r="BS18" s="420"/>
      <c r="BT18" s="420"/>
      <c r="BU18" s="421"/>
      <c r="BV18" s="419">
        <v>40435420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277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55495877</v>
      </c>
      <c r="BO19" s="420"/>
      <c r="BP19" s="420"/>
      <c r="BQ19" s="420"/>
      <c r="BR19" s="420"/>
      <c r="BS19" s="420"/>
      <c r="BT19" s="420"/>
      <c r="BU19" s="421"/>
      <c r="BV19" s="419">
        <v>55536053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64408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94808401</v>
      </c>
      <c r="BO22" s="449"/>
      <c r="BP22" s="449"/>
      <c r="BQ22" s="449"/>
      <c r="BR22" s="449"/>
      <c r="BS22" s="449"/>
      <c r="BT22" s="449"/>
      <c r="BU22" s="450"/>
      <c r="BV22" s="448">
        <v>99529255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79369637</v>
      </c>
      <c r="BO23" s="420"/>
      <c r="BP23" s="420"/>
      <c r="BQ23" s="420"/>
      <c r="BR23" s="420"/>
      <c r="BS23" s="420"/>
      <c r="BT23" s="420"/>
      <c r="BU23" s="421"/>
      <c r="BV23" s="419">
        <v>82067155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8487</v>
      </c>
      <c r="R24" s="373"/>
      <c r="S24" s="373"/>
      <c r="T24" s="373"/>
      <c r="U24" s="373"/>
      <c r="V24" s="374"/>
      <c r="W24" s="462"/>
      <c r="X24" s="399"/>
      <c r="Y24" s="400"/>
      <c r="Z24" s="375" t="s">
        <v>174</v>
      </c>
      <c r="AA24" s="376"/>
      <c r="AB24" s="376"/>
      <c r="AC24" s="376"/>
      <c r="AD24" s="376"/>
      <c r="AE24" s="376"/>
      <c r="AF24" s="376"/>
      <c r="AG24" s="377"/>
      <c r="AH24" s="372">
        <v>1102</v>
      </c>
      <c r="AI24" s="373"/>
      <c r="AJ24" s="373"/>
      <c r="AK24" s="373"/>
      <c r="AL24" s="374"/>
      <c r="AM24" s="372">
        <v>3629988</v>
      </c>
      <c r="AN24" s="373"/>
      <c r="AO24" s="373"/>
      <c r="AP24" s="373"/>
      <c r="AQ24" s="373"/>
      <c r="AR24" s="374"/>
      <c r="AS24" s="372">
        <v>3294</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66240209</v>
      </c>
      <c r="BO24" s="420"/>
      <c r="BP24" s="420"/>
      <c r="BQ24" s="420"/>
      <c r="BR24" s="420"/>
      <c r="BS24" s="420"/>
      <c r="BT24" s="420"/>
      <c r="BU24" s="421"/>
      <c r="BV24" s="419">
        <v>68991565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2</v>
      </c>
      <c r="M25" s="373"/>
      <c r="N25" s="373"/>
      <c r="O25" s="373"/>
      <c r="P25" s="374"/>
      <c r="Q25" s="372">
        <v>7198</v>
      </c>
      <c r="R25" s="373"/>
      <c r="S25" s="373"/>
      <c r="T25" s="373"/>
      <c r="U25" s="373"/>
      <c r="V25" s="374"/>
      <c r="W25" s="462"/>
      <c r="X25" s="399"/>
      <c r="Y25" s="400"/>
      <c r="Z25" s="375" t="s">
        <v>177</v>
      </c>
      <c r="AA25" s="376"/>
      <c r="AB25" s="376"/>
      <c r="AC25" s="376"/>
      <c r="AD25" s="376"/>
      <c r="AE25" s="376"/>
      <c r="AF25" s="376"/>
      <c r="AG25" s="377"/>
      <c r="AH25" s="372">
        <v>217</v>
      </c>
      <c r="AI25" s="373"/>
      <c r="AJ25" s="373"/>
      <c r="AK25" s="373"/>
      <c r="AL25" s="374"/>
      <c r="AM25" s="372">
        <v>671181</v>
      </c>
      <c r="AN25" s="373"/>
      <c r="AO25" s="373"/>
      <c r="AP25" s="373"/>
      <c r="AQ25" s="373"/>
      <c r="AR25" s="374"/>
      <c r="AS25" s="372">
        <v>3093</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30767441</v>
      </c>
      <c r="BO25" s="449"/>
      <c r="BP25" s="449"/>
      <c r="BQ25" s="449"/>
      <c r="BR25" s="449"/>
      <c r="BS25" s="449"/>
      <c r="BT25" s="449"/>
      <c r="BU25" s="450"/>
      <c r="BV25" s="448">
        <v>29327694</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6289</v>
      </c>
      <c r="R26" s="373"/>
      <c r="S26" s="373"/>
      <c r="T26" s="373"/>
      <c r="U26" s="373"/>
      <c r="V26" s="374"/>
      <c r="W26" s="462"/>
      <c r="X26" s="399"/>
      <c r="Y26" s="400"/>
      <c r="Z26" s="375" t="s">
        <v>180</v>
      </c>
      <c r="AA26" s="430"/>
      <c r="AB26" s="430"/>
      <c r="AC26" s="430"/>
      <c r="AD26" s="430"/>
      <c r="AE26" s="430"/>
      <c r="AF26" s="430"/>
      <c r="AG26" s="431"/>
      <c r="AH26" s="372" t="s">
        <v>181</v>
      </c>
      <c r="AI26" s="373"/>
      <c r="AJ26" s="373"/>
      <c r="AK26" s="373"/>
      <c r="AL26" s="374"/>
      <c r="AM26" s="372" t="s">
        <v>181</v>
      </c>
      <c r="AN26" s="373"/>
      <c r="AO26" s="373"/>
      <c r="AP26" s="373"/>
      <c r="AQ26" s="373"/>
      <c r="AR26" s="374"/>
      <c r="AS26" s="372" t="s">
        <v>181</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181</v>
      </c>
      <c r="BO26" s="420"/>
      <c r="BP26" s="420"/>
      <c r="BQ26" s="420"/>
      <c r="BR26" s="420"/>
      <c r="BS26" s="420"/>
      <c r="BT26" s="420"/>
      <c r="BU26" s="421"/>
      <c r="BV26" s="419" t="s">
        <v>181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5500</v>
      </c>
      <c r="R27" s="373"/>
      <c r="S27" s="373"/>
      <c r="T27" s="373"/>
      <c r="U27" s="373"/>
      <c r="V27" s="374"/>
      <c r="W27" s="462"/>
      <c r="X27" s="399"/>
      <c r="Y27" s="400"/>
      <c r="Z27" s="375" t="s">
        <v>184</v>
      </c>
      <c r="AA27" s="376"/>
      <c r="AB27" s="376"/>
      <c r="AC27" s="376"/>
      <c r="AD27" s="376"/>
      <c r="AE27" s="376"/>
      <c r="AF27" s="376"/>
      <c r="AG27" s="377"/>
      <c r="AH27" s="372">
        <v>104</v>
      </c>
      <c r="AI27" s="373"/>
      <c r="AJ27" s="373"/>
      <c r="AK27" s="373"/>
      <c r="AL27" s="374"/>
      <c r="AM27" s="372">
        <v>329428</v>
      </c>
      <c r="AN27" s="373"/>
      <c r="AO27" s="373"/>
      <c r="AP27" s="373"/>
      <c r="AQ27" s="373"/>
      <c r="AR27" s="374"/>
      <c r="AS27" s="372">
        <v>3168</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1500000</v>
      </c>
      <c r="BO27" s="454"/>
      <c r="BP27" s="454"/>
      <c r="BQ27" s="454"/>
      <c r="BR27" s="454"/>
      <c r="BS27" s="454"/>
      <c r="BT27" s="454"/>
      <c r="BU27" s="455"/>
      <c r="BV27" s="453">
        <v>1500000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4760</v>
      </c>
      <c r="R28" s="373"/>
      <c r="S28" s="373"/>
      <c r="T28" s="373"/>
      <c r="U28" s="373"/>
      <c r="V28" s="374"/>
      <c r="W28" s="462"/>
      <c r="X28" s="399"/>
      <c r="Y28" s="400"/>
      <c r="Z28" s="375" t="s">
        <v>187</v>
      </c>
      <c r="AA28" s="376"/>
      <c r="AB28" s="376"/>
      <c r="AC28" s="376"/>
      <c r="AD28" s="376"/>
      <c r="AE28" s="376"/>
      <c r="AF28" s="376"/>
      <c r="AG28" s="377"/>
      <c r="AH28" s="372" t="s">
        <v>181</v>
      </c>
      <c r="AI28" s="373"/>
      <c r="AJ28" s="373"/>
      <c r="AK28" s="373"/>
      <c r="AL28" s="374"/>
      <c r="AM28" s="372" t="s">
        <v>181</v>
      </c>
      <c r="AN28" s="373"/>
      <c r="AO28" s="373"/>
      <c r="AP28" s="373"/>
      <c r="AQ28" s="373"/>
      <c r="AR28" s="374"/>
      <c r="AS28" s="372" t="s">
        <v>181</v>
      </c>
      <c r="AT28" s="373"/>
      <c r="AU28" s="373"/>
      <c r="AV28" s="373"/>
      <c r="AW28" s="373"/>
      <c r="AX28" s="432"/>
      <c r="AY28" s="436" t="s">
        <v>188</v>
      </c>
      <c r="AZ28" s="437"/>
      <c r="BA28" s="437"/>
      <c r="BB28" s="438"/>
      <c r="BC28" s="445" t="s">
        <v>51</v>
      </c>
      <c r="BD28" s="446"/>
      <c r="BE28" s="446"/>
      <c r="BF28" s="446"/>
      <c r="BG28" s="446"/>
      <c r="BH28" s="446"/>
      <c r="BI28" s="446"/>
      <c r="BJ28" s="446"/>
      <c r="BK28" s="446"/>
      <c r="BL28" s="446"/>
      <c r="BM28" s="447"/>
      <c r="BN28" s="448">
        <v>2779080</v>
      </c>
      <c r="BO28" s="449"/>
      <c r="BP28" s="449"/>
      <c r="BQ28" s="449"/>
      <c r="BR28" s="449"/>
      <c r="BS28" s="449"/>
      <c r="BT28" s="449"/>
      <c r="BU28" s="450"/>
      <c r="BV28" s="448">
        <v>2781840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28</v>
      </c>
      <c r="M29" s="373"/>
      <c r="N29" s="373"/>
      <c r="O29" s="373"/>
      <c r="P29" s="374"/>
      <c r="Q29" s="372">
        <v>4400</v>
      </c>
      <c r="R29" s="373"/>
      <c r="S29" s="373"/>
      <c r="T29" s="373"/>
      <c r="U29" s="373"/>
      <c r="V29" s="374"/>
      <c r="W29" s="463"/>
      <c r="X29" s="464"/>
      <c r="Y29" s="465"/>
      <c r="Z29" s="375" t="s">
        <v>190</v>
      </c>
      <c r="AA29" s="376"/>
      <c r="AB29" s="376"/>
      <c r="AC29" s="376"/>
      <c r="AD29" s="376"/>
      <c r="AE29" s="376"/>
      <c r="AF29" s="376"/>
      <c r="AG29" s="377"/>
      <c r="AH29" s="372">
        <v>1206</v>
      </c>
      <c r="AI29" s="373"/>
      <c r="AJ29" s="373"/>
      <c r="AK29" s="373"/>
      <c r="AL29" s="374"/>
      <c r="AM29" s="372">
        <v>3959416</v>
      </c>
      <c r="AN29" s="373"/>
      <c r="AO29" s="373"/>
      <c r="AP29" s="373"/>
      <c r="AQ29" s="373"/>
      <c r="AR29" s="374"/>
      <c r="AS29" s="372">
        <v>3283</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2754629</v>
      </c>
      <c r="BO29" s="420"/>
      <c r="BP29" s="420"/>
      <c r="BQ29" s="420"/>
      <c r="BR29" s="420"/>
      <c r="BS29" s="420"/>
      <c r="BT29" s="420"/>
      <c r="BU29" s="421"/>
      <c r="BV29" s="419">
        <v>1974357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98.4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53</v>
      </c>
      <c r="BD30" s="393"/>
      <c r="BE30" s="393"/>
      <c r="BF30" s="393"/>
      <c r="BG30" s="393"/>
      <c r="BH30" s="393"/>
      <c r="BI30" s="393"/>
      <c r="BJ30" s="393"/>
      <c r="BK30" s="393"/>
      <c r="BL30" s="393"/>
      <c r="BM30" s="394"/>
      <c r="BN30" s="453">
        <v>5440110</v>
      </c>
      <c r="BO30" s="454"/>
      <c r="BP30" s="454"/>
      <c r="BQ30" s="454"/>
      <c r="BR30" s="454"/>
      <c r="BS30" s="454"/>
      <c r="BT30" s="454"/>
      <c r="BU30" s="455"/>
      <c r="BV30" s="453">
        <v>5630744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国民健康保険事業</v>
      </c>
      <c r="X34" s="368"/>
      <c r="Y34" s="368"/>
      <c r="Z34" s="368"/>
      <c r="AA34" s="368"/>
      <c r="AB34" s="368"/>
      <c r="AC34" s="368"/>
      <c r="AD34" s="368"/>
      <c r="AE34" s="368"/>
      <c r="AF34" s="368"/>
      <c r="AG34" s="368"/>
      <c r="AH34" s="368"/>
      <c r="AI34" s="368"/>
      <c r="AJ34" s="368"/>
      <c r="AK34" s="368"/>
      <c r="AL34" s="181"/>
      <c r="AM34" s="367">
        <f>IF(AO34="","",MAX(C34:D43,U34:V43)+1)</f>
        <v>9</v>
      </c>
      <c r="AN34" s="367"/>
      <c r="AO34" s="368" t="str">
        <f>IF('各会計、関係団体の財政状況及び健全化判断比率'!B32="","",'各会計、関係団体の財政状況及び健全化判断比率'!B32)</f>
        <v>水道事業</v>
      </c>
      <c r="AP34" s="368"/>
      <c r="AQ34" s="368"/>
      <c r="AR34" s="368"/>
      <c r="AS34" s="368"/>
      <c r="AT34" s="368"/>
      <c r="AU34" s="368"/>
      <c r="AV34" s="368"/>
      <c r="AW34" s="368"/>
      <c r="AX34" s="368"/>
      <c r="AY34" s="368"/>
      <c r="AZ34" s="368"/>
      <c r="BA34" s="368"/>
      <c r="BB34" s="368"/>
      <c r="BC34" s="368"/>
      <c r="BD34" s="181"/>
      <c r="BE34" s="367">
        <f>IF(BG34="","",MAX(C34:D43,U34:V43,AM34:AN43)+1)</f>
        <v>12</v>
      </c>
      <c r="BF34" s="367"/>
      <c r="BG34" s="368" t="str">
        <f>IF('各会計、関係団体の財政状況及び健全化判断比率'!B35="","",'各会計、関係団体の財政状況及び健全化判断比率'!B35)</f>
        <v>浄化槽設置事業</v>
      </c>
      <c r="BH34" s="368"/>
      <c r="BI34" s="368"/>
      <c r="BJ34" s="368"/>
      <c r="BK34" s="368"/>
      <c r="BL34" s="368"/>
      <c r="BM34" s="368"/>
      <c r="BN34" s="368"/>
      <c r="BO34" s="368"/>
      <c r="BP34" s="368"/>
      <c r="BQ34" s="368"/>
      <c r="BR34" s="368"/>
      <c r="BS34" s="368"/>
      <c r="BT34" s="368"/>
      <c r="BU34" s="368"/>
      <c r="BV34" s="181"/>
      <c r="BW34" s="367">
        <f>IF(BY34="","",MAX(C34:D43,U34:V43,AM34:AN43,BE34:BF43)+1)</f>
        <v>15</v>
      </c>
      <c r="BX34" s="367"/>
      <c r="BY34" s="368" t="str">
        <f>IF('各会計、関係団体の財政状況及び健全化判断比率'!B68="","",'各会計、関係団体の財政状況及び健全化判断比率'!B68)</f>
        <v>島根県市町村総合事務組合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出雲市土地開発公社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診療所事業</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国民健康保険橋波診療所事業</v>
      </c>
      <c r="X35" s="368"/>
      <c r="Y35" s="368"/>
      <c r="Z35" s="368"/>
      <c r="AA35" s="368"/>
      <c r="AB35" s="368"/>
      <c r="AC35" s="368"/>
      <c r="AD35" s="368"/>
      <c r="AE35" s="368"/>
      <c r="AF35" s="368"/>
      <c r="AG35" s="368"/>
      <c r="AH35" s="368"/>
      <c r="AI35" s="368"/>
      <c r="AJ35" s="368"/>
      <c r="AK35" s="368"/>
      <c r="AL35" s="181"/>
      <c r="AM35" s="367">
        <f t="shared" ref="AM35:AM43" si="0">IF(AO35="","",AM34+1)</f>
        <v>10</v>
      </c>
      <c r="AN35" s="367"/>
      <c r="AO35" s="368" t="str">
        <f>IF('各会計、関係団体の財政状況及び健全化判断比率'!B33="","",'各会計、関係団体の財政状況及び健全化判断比率'!B33)</f>
        <v>病院事業</v>
      </c>
      <c r="AP35" s="368"/>
      <c r="AQ35" s="368"/>
      <c r="AR35" s="368"/>
      <c r="AS35" s="368"/>
      <c r="AT35" s="368"/>
      <c r="AU35" s="368"/>
      <c r="AV35" s="368"/>
      <c r="AW35" s="368"/>
      <c r="AX35" s="368"/>
      <c r="AY35" s="368"/>
      <c r="AZ35" s="368"/>
      <c r="BA35" s="368"/>
      <c r="BB35" s="368"/>
      <c r="BC35" s="368"/>
      <c r="BD35" s="181"/>
      <c r="BE35" s="367">
        <f t="shared" ref="BE35:BE43" si="1">IF(BG35="","",BE34+1)</f>
        <v>13</v>
      </c>
      <c r="BF35" s="367"/>
      <c r="BG35" s="368" t="str">
        <f>IF('各会計、関係団体の財政状況及び健全化判断比率'!B36="","",'各会計、関係団体の財政状況及び健全化判断比率'!B36)</f>
        <v>風力発電事業</v>
      </c>
      <c r="BH35" s="368"/>
      <c r="BI35" s="368"/>
      <c r="BJ35" s="368"/>
      <c r="BK35" s="368"/>
      <c r="BL35" s="368"/>
      <c r="BM35" s="368"/>
      <c r="BN35" s="368"/>
      <c r="BO35" s="368"/>
      <c r="BP35" s="368"/>
      <c r="BQ35" s="368"/>
      <c r="BR35" s="368"/>
      <c r="BS35" s="368"/>
      <c r="BT35" s="368"/>
      <c r="BU35" s="368"/>
      <c r="BV35" s="181"/>
      <c r="BW35" s="367">
        <f t="shared" ref="BW35:BW43" si="2">IF(BY35="","",BW34+1)</f>
        <v>16</v>
      </c>
      <c r="BX35" s="367"/>
      <c r="BY35" s="368" t="str">
        <f>IF('各会計、関係団体の財政状況及び健全化判断比率'!B69="","",'各会計、関係団体の財政状況及び健全化判断比率'!B69)</f>
        <v>島根県後期高齢者医療広域連合（普通会計）</v>
      </c>
      <c r="BZ35" s="368"/>
      <c r="CA35" s="368"/>
      <c r="CB35" s="368"/>
      <c r="CC35" s="368"/>
      <c r="CD35" s="368"/>
      <c r="CE35" s="368"/>
      <c r="CF35" s="368"/>
      <c r="CG35" s="368"/>
      <c r="CH35" s="368"/>
      <c r="CI35" s="368"/>
      <c r="CJ35" s="368"/>
      <c r="CK35" s="368"/>
      <c r="CL35" s="368"/>
      <c r="CM35" s="368"/>
      <c r="CN35" s="181"/>
      <c r="CO35" s="367">
        <f t="shared" ref="CO35:CO43" si="3">IF(CQ35="","",CO34+1)</f>
        <v>21</v>
      </c>
      <c r="CP35" s="367"/>
      <c r="CQ35" s="368" t="str">
        <f>IF('各会計、関係団体の財政状況及び健全化判断比率'!BS8="","",'各会計、関係団体の財政状況及び健全化判断比率'!BS8)</f>
        <v>公益財団法人出雲市芸術文化振興財団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ご縁ネット事業</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介護保険事業</v>
      </c>
      <c r="X36" s="368"/>
      <c r="Y36" s="368"/>
      <c r="Z36" s="368"/>
      <c r="AA36" s="368"/>
      <c r="AB36" s="368"/>
      <c r="AC36" s="368"/>
      <c r="AD36" s="368"/>
      <c r="AE36" s="368"/>
      <c r="AF36" s="368"/>
      <c r="AG36" s="368"/>
      <c r="AH36" s="368"/>
      <c r="AI36" s="368"/>
      <c r="AJ36" s="368"/>
      <c r="AK36" s="368"/>
      <c r="AL36" s="181"/>
      <c r="AM36" s="367">
        <f t="shared" si="0"/>
        <v>11</v>
      </c>
      <c r="AN36" s="367"/>
      <c r="AO36" s="368" t="str">
        <f>IF('各会計、関係団体の財政状況及び健全化判断比率'!B34="","",'各会計、関係団体の財政状況及び健全化判断比率'!B34)</f>
        <v>下水道事業</v>
      </c>
      <c r="AP36" s="368"/>
      <c r="AQ36" s="368"/>
      <c r="AR36" s="368"/>
      <c r="AS36" s="368"/>
      <c r="AT36" s="368"/>
      <c r="AU36" s="368"/>
      <c r="AV36" s="368"/>
      <c r="AW36" s="368"/>
      <c r="AX36" s="368"/>
      <c r="AY36" s="368"/>
      <c r="AZ36" s="368"/>
      <c r="BA36" s="368"/>
      <c r="BB36" s="368"/>
      <c r="BC36" s="368"/>
      <c r="BD36" s="181"/>
      <c r="BE36" s="367">
        <f t="shared" si="1"/>
        <v>14</v>
      </c>
      <c r="BF36" s="367"/>
      <c r="BG36" s="368" t="str">
        <f>IF('各会計、関係団体の財政状況及び健全化判断比率'!B37="","",'各会計、関係団体の財政状況及び健全化判断比率'!B37)</f>
        <v>企業用地造成事業</v>
      </c>
      <c r="BH36" s="368"/>
      <c r="BI36" s="368"/>
      <c r="BJ36" s="368"/>
      <c r="BK36" s="368"/>
      <c r="BL36" s="368"/>
      <c r="BM36" s="368"/>
      <c r="BN36" s="368"/>
      <c r="BO36" s="368"/>
      <c r="BP36" s="368"/>
      <c r="BQ36" s="368"/>
      <c r="BR36" s="368"/>
      <c r="BS36" s="368"/>
      <c r="BT36" s="368"/>
      <c r="BU36" s="368"/>
      <c r="BV36" s="181"/>
      <c r="BW36" s="367">
        <f t="shared" si="2"/>
        <v>17</v>
      </c>
      <c r="BX36" s="367"/>
      <c r="BY36" s="368" t="str">
        <f>IF('各会計、関係団体の財政状況及び健全化判断比率'!B70="","",'各会計、関係団体の財政状況及び健全化判断比率'!B70)</f>
        <v>島根県後期高齢者医療広域連合（特別会計）</v>
      </c>
      <c r="BZ36" s="368"/>
      <c r="CA36" s="368"/>
      <c r="CB36" s="368"/>
      <c r="CC36" s="368"/>
      <c r="CD36" s="368"/>
      <c r="CE36" s="368"/>
      <c r="CF36" s="368"/>
      <c r="CG36" s="368"/>
      <c r="CH36" s="368"/>
      <c r="CI36" s="368"/>
      <c r="CJ36" s="368"/>
      <c r="CK36" s="368"/>
      <c r="CL36" s="368"/>
      <c r="CM36" s="368"/>
      <c r="CN36" s="181"/>
      <c r="CO36" s="367">
        <f t="shared" si="3"/>
        <v>22</v>
      </c>
      <c r="CP36" s="367"/>
      <c r="CQ36" s="368" t="str">
        <f>IF('各会計、関係団体の財政状況及び健全化判断比率'!BS9="","",'各会計、関係団体の財政状況及び健全化判断比率'!BS9)</f>
        <v>一般財団法人出雲市都市公社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高野令一育英奨学事業</v>
      </c>
      <c r="F37" s="368"/>
      <c r="G37" s="368"/>
      <c r="H37" s="368"/>
      <c r="I37" s="368"/>
      <c r="J37" s="368"/>
      <c r="K37" s="368"/>
      <c r="L37" s="368"/>
      <c r="M37" s="368"/>
      <c r="N37" s="368"/>
      <c r="O37" s="368"/>
      <c r="P37" s="368"/>
      <c r="Q37" s="368"/>
      <c r="R37" s="368"/>
      <c r="S37" s="368"/>
      <c r="T37" s="181"/>
      <c r="U37" s="367">
        <f t="shared" si="4"/>
        <v>8</v>
      </c>
      <c r="V37" s="367"/>
      <c r="W37" s="368" t="str">
        <f>IF('各会計、関係団体の財政状況及び健全化判断比率'!B31="","",'各会計、関係団体の財政状況及び健全化判断比率'!B31)</f>
        <v>後期高齢者医療事業</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18</v>
      </c>
      <c r="BX37" s="367"/>
      <c r="BY37" s="368" t="str">
        <f>IF('各会計、関係団体の財政状況及び健全化判断比率'!B71="","",'各会計、関係団体の財政状況及び健全化判断比率'!B71)</f>
        <v>斐川宍道水道企業団（上水道会計）</v>
      </c>
      <c r="BZ37" s="368"/>
      <c r="CA37" s="368"/>
      <c r="CB37" s="368"/>
      <c r="CC37" s="368"/>
      <c r="CD37" s="368"/>
      <c r="CE37" s="368"/>
      <c r="CF37" s="368"/>
      <c r="CG37" s="368"/>
      <c r="CH37" s="368"/>
      <c r="CI37" s="368"/>
      <c r="CJ37" s="368"/>
      <c r="CK37" s="368"/>
      <c r="CL37" s="368"/>
      <c r="CM37" s="368"/>
      <c r="CN37" s="181"/>
      <c r="CO37" s="367">
        <f t="shared" si="3"/>
        <v>23</v>
      </c>
      <c r="CP37" s="367"/>
      <c r="CQ37" s="368" t="str">
        <f>IF('各会計、関係団体の財政状況及び健全化判断比率'!BS10="","",'各会計、関係団体の財政状況及び健全化判断比率'!BS10)</f>
        <v>株式会社すばる企画</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19</v>
      </c>
      <c r="BX38" s="367"/>
      <c r="BY38" s="368" t="str">
        <f>IF('各会計、関係団体の財政状況及び健全化判断比率'!B72="","",'各会計、関係団体の財政状況及び健全化判断比率'!B72)</f>
        <v>斐川宍道水道企業団（工業用水事業会計）</v>
      </c>
      <c r="BZ38" s="368"/>
      <c r="CA38" s="368"/>
      <c r="CB38" s="368"/>
      <c r="CC38" s="368"/>
      <c r="CD38" s="368"/>
      <c r="CE38" s="368"/>
      <c r="CF38" s="368"/>
      <c r="CG38" s="368"/>
      <c r="CH38" s="368"/>
      <c r="CI38" s="368"/>
      <c r="CJ38" s="368"/>
      <c r="CK38" s="368"/>
      <c r="CL38" s="368"/>
      <c r="CM38" s="368"/>
      <c r="CN38" s="181"/>
      <c r="CO38" s="367">
        <f t="shared" si="3"/>
        <v>24</v>
      </c>
      <c r="CP38" s="367"/>
      <c r="CQ38" s="368" t="str">
        <f>IF('各会計、関係団体の財政状況及び健全化判断比率'!BS11="","",'各会計、関係団体の財政状況及び健全化判断比率'!BS11)</f>
        <v>出雲ターミナル株式会社</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25</v>
      </c>
      <c r="CP39" s="367"/>
      <c r="CQ39" s="368" t="str">
        <f>IF('各会計、関係団体の財政状況及び健全化判断比率'!BS12="","",'各会計、関係団体の財政状況及び健全化判断比率'!BS12)</f>
        <v>有限会社エコプラント佐田</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26</v>
      </c>
      <c r="CP40" s="367"/>
      <c r="CQ40" s="368" t="str">
        <f>IF('各会計、関係団体の財政状況及び健全化判断比率'!BS13="","",'各会計、関係団体の財政状況及び健全化判断比率'!BS13)</f>
        <v>公益財団法人斐川町農業公社</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27</v>
      </c>
      <c r="CP41" s="367"/>
      <c r="CQ41" s="368" t="str">
        <f>IF('各会計、関係団体の財政状況及び健全化判断比率'!BS14="","",'各会計、関係団体の財政状況及び健全化判断比率'!BS14)</f>
        <v>有限会社グリーンサポート斐川</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90hMy1UFl7k7fCQxl1vn/wupxBMxSQhSmT4eZbw55EN1TOCs/pt/Lu2Fvia64eM4PwKLy/ZDpdDiWdkCCROmyA==" saltValue="7Wm5VinUrJEAPnmpqVvrA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40" zoomScaleNormal="40" zoomScaleSheetLayoutView="100" workbookViewId="0">
      <selection activeCell="B41" sqref="B41:P46"/>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1" t="s">
        <v>569</v>
      </c>
      <c r="D34" s="1151"/>
      <c r="E34" s="1152"/>
      <c r="F34" s="32">
        <v>3.62</v>
      </c>
      <c r="G34" s="33">
        <v>3.73</v>
      </c>
      <c r="H34" s="33">
        <v>3.51</v>
      </c>
      <c r="I34" s="33">
        <v>3.63</v>
      </c>
      <c r="J34" s="34">
        <v>3.91</v>
      </c>
      <c r="K34" s="22"/>
      <c r="L34" s="22"/>
      <c r="M34" s="22"/>
      <c r="N34" s="22"/>
      <c r="O34" s="22"/>
      <c r="P34" s="22"/>
    </row>
    <row r="35" spans="1:16" ht="39" customHeight="1" x14ac:dyDescent="0.15">
      <c r="A35" s="22"/>
      <c r="B35" s="35"/>
      <c r="C35" s="1145" t="s">
        <v>570</v>
      </c>
      <c r="D35" s="1146"/>
      <c r="E35" s="1147"/>
      <c r="F35" s="36">
        <v>2.84</v>
      </c>
      <c r="G35" s="37">
        <v>2.23</v>
      </c>
      <c r="H35" s="37">
        <v>1.43</v>
      </c>
      <c r="I35" s="37">
        <v>3.29</v>
      </c>
      <c r="J35" s="38">
        <v>3.29</v>
      </c>
      <c r="K35" s="22"/>
      <c r="L35" s="22"/>
      <c r="M35" s="22"/>
      <c r="N35" s="22"/>
      <c r="O35" s="22"/>
      <c r="P35" s="22"/>
    </row>
    <row r="36" spans="1:16" ht="39" customHeight="1" x14ac:dyDescent="0.15">
      <c r="A36" s="22"/>
      <c r="B36" s="35"/>
      <c r="C36" s="1145" t="s">
        <v>571</v>
      </c>
      <c r="D36" s="1146"/>
      <c r="E36" s="1147"/>
      <c r="F36" s="36">
        <v>1.6</v>
      </c>
      <c r="G36" s="37">
        <v>1.23</v>
      </c>
      <c r="H36" s="37">
        <v>1.31</v>
      </c>
      <c r="I36" s="37">
        <v>2.23</v>
      </c>
      <c r="J36" s="38">
        <v>3.25</v>
      </c>
      <c r="K36" s="22"/>
      <c r="L36" s="22"/>
      <c r="M36" s="22"/>
      <c r="N36" s="22"/>
      <c r="O36" s="22"/>
      <c r="P36" s="22"/>
    </row>
    <row r="37" spans="1:16" ht="39" customHeight="1" x14ac:dyDescent="0.15">
      <c r="A37" s="22"/>
      <c r="B37" s="35"/>
      <c r="C37" s="1145" t="s">
        <v>572</v>
      </c>
      <c r="D37" s="1146"/>
      <c r="E37" s="1147"/>
      <c r="F37" s="36">
        <v>1.46</v>
      </c>
      <c r="G37" s="37">
        <v>1.18</v>
      </c>
      <c r="H37" s="37">
        <v>1.39</v>
      </c>
      <c r="I37" s="37">
        <v>1.89</v>
      </c>
      <c r="J37" s="38">
        <v>3.2</v>
      </c>
      <c r="K37" s="22"/>
      <c r="L37" s="22"/>
      <c r="M37" s="22"/>
      <c r="N37" s="22"/>
      <c r="O37" s="22"/>
      <c r="P37" s="22"/>
    </row>
    <row r="38" spans="1:16" ht="39" customHeight="1" x14ac:dyDescent="0.15">
      <c r="A38" s="22"/>
      <c r="B38" s="35"/>
      <c r="C38" s="1145" t="s">
        <v>573</v>
      </c>
      <c r="D38" s="1146"/>
      <c r="E38" s="1147"/>
      <c r="F38" s="36">
        <v>0.64</v>
      </c>
      <c r="G38" s="37">
        <v>0.72</v>
      </c>
      <c r="H38" s="37">
        <v>0.51</v>
      </c>
      <c r="I38" s="37">
        <v>1.04</v>
      </c>
      <c r="J38" s="38">
        <v>1.66</v>
      </c>
      <c r="K38" s="22"/>
      <c r="L38" s="22"/>
      <c r="M38" s="22"/>
      <c r="N38" s="22"/>
      <c r="O38" s="22"/>
      <c r="P38" s="22"/>
    </row>
    <row r="39" spans="1:16" ht="39" customHeight="1" x14ac:dyDescent="0.15">
      <c r="A39" s="22"/>
      <c r="B39" s="35"/>
      <c r="C39" s="1145" t="s">
        <v>574</v>
      </c>
      <c r="D39" s="1146"/>
      <c r="E39" s="1147"/>
      <c r="F39" s="36">
        <v>1.69</v>
      </c>
      <c r="G39" s="37">
        <v>1.03</v>
      </c>
      <c r="H39" s="37">
        <v>0.95</v>
      </c>
      <c r="I39" s="37">
        <v>1.06</v>
      </c>
      <c r="J39" s="38">
        <v>1</v>
      </c>
      <c r="K39" s="22"/>
      <c r="L39" s="22"/>
      <c r="M39" s="22"/>
      <c r="N39" s="22"/>
      <c r="O39" s="22"/>
      <c r="P39" s="22"/>
    </row>
    <row r="40" spans="1:16" ht="39" customHeight="1" x14ac:dyDescent="0.15">
      <c r="A40" s="22"/>
      <c r="B40" s="35"/>
      <c r="C40" s="1145" t="s">
        <v>575</v>
      </c>
      <c r="D40" s="1146"/>
      <c r="E40" s="1147"/>
      <c r="F40" s="36">
        <v>0.1</v>
      </c>
      <c r="G40" s="37">
        <v>0.12</v>
      </c>
      <c r="H40" s="37">
        <v>0.11</v>
      </c>
      <c r="I40" s="37">
        <v>0.12</v>
      </c>
      <c r="J40" s="38">
        <v>0.13</v>
      </c>
      <c r="K40" s="22"/>
      <c r="L40" s="22"/>
      <c r="M40" s="22"/>
      <c r="N40" s="22"/>
      <c r="O40" s="22"/>
      <c r="P40" s="22"/>
    </row>
    <row r="41" spans="1:16" ht="39" customHeight="1" x14ac:dyDescent="0.15">
      <c r="A41" s="22"/>
      <c r="B41" s="35"/>
      <c r="C41" s="1145" t="s">
        <v>576</v>
      </c>
      <c r="D41" s="1146"/>
      <c r="E41" s="1147"/>
      <c r="F41" s="36">
        <v>0.01</v>
      </c>
      <c r="G41" s="37">
        <v>0</v>
      </c>
      <c r="H41" s="37">
        <v>0</v>
      </c>
      <c r="I41" s="37">
        <v>0</v>
      </c>
      <c r="J41" s="38">
        <v>0.01</v>
      </c>
      <c r="K41" s="22"/>
      <c r="L41" s="22"/>
      <c r="M41" s="22"/>
      <c r="N41" s="22"/>
      <c r="O41" s="22"/>
      <c r="P41" s="22"/>
    </row>
    <row r="42" spans="1:16" ht="39" customHeight="1" x14ac:dyDescent="0.15">
      <c r="A42" s="22"/>
      <c r="B42" s="39"/>
      <c r="C42" s="1145" t="s">
        <v>577</v>
      </c>
      <c r="D42" s="1146"/>
      <c r="E42" s="1147"/>
      <c r="F42" s="36" t="s">
        <v>521</v>
      </c>
      <c r="G42" s="37" t="s">
        <v>521</v>
      </c>
      <c r="H42" s="37" t="s">
        <v>521</v>
      </c>
      <c r="I42" s="37" t="s">
        <v>521</v>
      </c>
      <c r="J42" s="38" t="s">
        <v>521</v>
      </c>
      <c r="K42" s="22"/>
      <c r="L42" s="22"/>
      <c r="M42" s="22"/>
      <c r="N42" s="22"/>
      <c r="O42" s="22"/>
      <c r="P42" s="22"/>
    </row>
    <row r="43" spans="1:16" ht="39" customHeight="1" thickBot="1" x14ac:dyDescent="0.2">
      <c r="A43" s="22"/>
      <c r="B43" s="40"/>
      <c r="C43" s="1148" t="s">
        <v>578</v>
      </c>
      <c r="D43" s="1149"/>
      <c r="E43" s="1150"/>
      <c r="F43" s="41">
        <v>0.28999999999999998</v>
      </c>
      <c r="G43" s="42">
        <v>0</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WXdJd4m0nIXYtowCP8E0h/weUMigwjTU8icPYftY5Xs2WF1uRBxlENxH8oXKJYgtZqnRoLVGtTX2sf26Smjcw==" saltValue="Yz6d0le2lGkFO4ioJfT7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7"/>
  <sheetViews>
    <sheetView showGridLines="0" topLeftCell="A42" zoomScale="70" zoomScaleNormal="70" zoomScaleSheetLayoutView="55" workbookViewId="0">
      <selection activeCell="B41" sqref="B41:P4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11348</v>
      </c>
      <c r="L45" s="60">
        <v>10570</v>
      </c>
      <c r="M45" s="60">
        <v>10175</v>
      </c>
      <c r="N45" s="60">
        <v>9966</v>
      </c>
      <c r="O45" s="61">
        <v>9657</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521</v>
      </c>
      <c r="L46" s="64" t="s">
        <v>521</v>
      </c>
      <c r="M46" s="64" t="s">
        <v>521</v>
      </c>
      <c r="N46" s="64" t="s">
        <v>521</v>
      </c>
      <c r="O46" s="65" t="s">
        <v>521</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521</v>
      </c>
      <c r="L47" s="64" t="s">
        <v>521</v>
      </c>
      <c r="M47" s="64" t="s">
        <v>521</v>
      </c>
      <c r="N47" s="64" t="s">
        <v>521</v>
      </c>
      <c r="O47" s="65" t="s">
        <v>521</v>
      </c>
      <c r="P47" s="48"/>
      <c r="Q47" s="48"/>
      <c r="R47" s="48"/>
      <c r="S47" s="48"/>
      <c r="T47" s="48"/>
      <c r="U47" s="48"/>
    </row>
    <row r="48" spans="1:21" ht="30.75" customHeight="1" x14ac:dyDescent="0.15">
      <c r="A48" s="48"/>
      <c r="B48" s="1178"/>
      <c r="C48" s="1179"/>
      <c r="D48" s="62"/>
      <c r="E48" s="1155" t="s">
        <v>15</v>
      </c>
      <c r="F48" s="1155"/>
      <c r="G48" s="1155"/>
      <c r="H48" s="1155"/>
      <c r="I48" s="1155"/>
      <c r="J48" s="1156"/>
      <c r="K48" s="63">
        <v>3594</v>
      </c>
      <c r="L48" s="64">
        <v>3936</v>
      </c>
      <c r="M48" s="64">
        <v>3935</v>
      </c>
      <c r="N48" s="64">
        <v>3906</v>
      </c>
      <c r="O48" s="65">
        <v>3895</v>
      </c>
      <c r="P48" s="48"/>
      <c r="Q48" s="48"/>
      <c r="R48" s="48"/>
      <c r="S48" s="48"/>
      <c r="T48" s="48"/>
      <c r="U48" s="48"/>
    </row>
    <row r="49" spans="1:21" ht="30.75" customHeight="1" x14ac:dyDescent="0.15">
      <c r="A49" s="48"/>
      <c r="B49" s="1178"/>
      <c r="C49" s="1179"/>
      <c r="D49" s="62"/>
      <c r="E49" s="1155" t="s">
        <v>16</v>
      </c>
      <c r="F49" s="1155"/>
      <c r="G49" s="1155"/>
      <c r="H49" s="1155"/>
      <c r="I49" s="1155"/>
      <c r="J49" s="1156"/>
      <c r="K49" s="63">
        <v>16</v>
      </c>
      <c r="L49" s="64">
        <v>22</v>
      </c>
      <c r="M49" s="64">
        <v>19</v>
      </c>
      <c r="N49" s="64">
        <v>21</v>
      </c>
      <c r="O49" s="65">
        <v>20</v>
      </c>
      <c r="P49" s="48"/>
      <c r="Q49" s="48"/>
      <c r="R49" s="48"/>
      <c r="S49" s="48"/>
      <c r="T49" s="48"/>
      <c r="U49" s="48"/>
    </row>
    <row r="50" spans="1:21" ht="30.75" customHeight="1" x14ac:dyDescent="0.15">
      <c r="A50" s="48"/>
      <c r="B50" s="1178"/>
      <c r="C50" s="1179"/>
      <c r="D50" s="62"/>
      <c r="E50" s="1155" t="s">
        <v>17</v>
      </c>
      <c r="F50" s="1155"/>
      <c r="G50" s="1155"/>
      <c r="H50" s="1155"/>
      <c r="I50" s="1155"/>
      <c r="J50" s="1156"/>
      <c r="K50" s="63">
        <v>118</v>
      </c>
      <c r="L50" s="64">
        <v>102</v>
      </c>
      <c r="M50" s="64">
        <v>76</v>
      </c>
      <c r="N50" s="64">
        <v>104</v>
      </c>
      <c r="O50" s="65">
        <v>123</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521</v>
      </c>
      <c r="L51" s="64" t="s">
        <v>521</v>
      </c>
      <c r="M51" s="64">
        <v>0</v>
      </c>
      <c r="N51" s="64" t="s">
        <v>521</v>
      </c>
      <c r="O51" s="65" t="s">
        <v>521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10295</v>
      </c>
      <c r="L52" s="64">
        <v>10026</v>
      </c>
      <c r="M52" s="64">
        <v>9652</v>
      </c>
      <c r="N52" s="64">
        <v>9234</v>
      </c>
      <c r="O52" s="65">
        <v>8959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4781</v>
      </c>
      <c r="L53" s="69">
        <v>4604</v>
      </c>
      <c r="M53" s="69">
        <v>4553</v>
      </c>
      <c r="N53" s="69">
        <v>4763</v>
      </c>
      <c r="O53" s="70">
        <v>4736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26</v>
      </c>
      <c r="P56" s="48"/>
      <c r="Q56" s="48"/>
      <c r="R56" s="48"/>
      <c r="S56" s="48"/>
      <c r="T56" s="48"/>
      <c r="U56" s="48"/>
    </row>
    <row r="57" spans="1:21" ht="31.5" customHeight="1" thickBot="1" x14ac:dyDescent="0.2">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15">
      <c r="B58" s="1161" t="s">
        <v>27</v>
      </c>
      <c r="C58" s="1162"/>
      <c r="D58" s="1167" t="s">
        <v>28</v>
      </c>
      <c r="E58" s="1168"/>
      <c r="F58" s="1168"/>
      <c r="G58" s="1168"/>
      <c r="H58" s="1168"/>
      <c r="I58" s="1168"/>
      <c r="J58" s="1169"/>
      <c r="K58" s="83"/>
      <c r="L58" s="84"/>
      <c r="M58" s="84"/>
      <c r="N58" s="84"/>
      <c r="O58" s="85"/>
    </row>
    <row r="59" spans="1:21" ht="31.5" customHeight="1" x14ac:dyDescent="0.15">
      <c r="B59" s="1163"/>
      <c r="C59" s="1164"/>
      <c r="D59" s="1170" t="s">
        <v>29</v>
      </c>
      <c r="E59" s="1171"/>
      <c r="F59" s="1171"/>
      <c r="G59" s="1171"/>
      <c r="H59" s="1171"/>
      <c r="I59" s="1171"/>
      <c r="J59" s="1172"/>
      <c r="K59" s="86"/>
      <c r="L59" s="87"/>
      <c r="M59" s="87"/>
      <c r="N59" s="87"/>
      <c r="O59" s="88"/>
    </row>
    <row r="60" spans="1:21" ht="31.5" customHeight="1" thickBot="1" x14ac:dyDescent="0.2">
      <c r="B60" s="1165"/>
      <c r="C60" s="1166"/>
      <c r="D60" s="1173" t="s">
        <v>30</v>
      </c>
      <c r="E60" s="1174"/>
      <c r="F60" s="1174"/>
      <c r="G60" s="1174"/>
      <c r="H60" s="1174"/>
      <c r="I60" s="1174"/>
      <c r="J60" s="1175"/>
      <c r="K60" s="89"/>
      <c r="L60" s="90"/>
      <c r="M60" s="90"/>
      <c r="N60" s="90"/>
      <c r="O60" s="91"/>
    </row>
    <row r="61" spans="1:21" ht="24" customHeight="1" x14ac:dyDescent="0.15">
      <c r="B61" s="92"/>
      <c r="C61" s="92"/>
      <c r="D61" s="93" t="s">
        <v>31</v>
      </c>
      <c r="E61" s="94"/>
      <c r="F61" s="94"/>
      <c r="G61" s="94"/>
      <c r="H61" s="94"/>
      <c r="I61" s="94"/>
      <c r="J61" s="94"/>
      <c r="K61" s="94"/>
      <c r="L61" s="94"/>
      <c r="M61" s="94"/>
      <c r="N61" s="94"/>
      <c r="O61" s="94"/>
    </row>
    <row r="62" spans="1:21" ht="24" customHeight="1" x14ac:dyDescent="0.15">
      <c r="B62" s="95"/>
      <c r="C62" s="95"/>
      <c r="D62" s="93" t="s">
        <v>32</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row r="65" s="49" customFormat="1" ht="12.6" hidden="1" customHeight="1" x14ac:dyDescent="0.15"/>
    <row r="66" s="49" customFormat="1" ht="12.6" hidden="1" customHeight="1" x14ac:dyDescent="0.15"/>
    <row r="67" s="49" customFormat="1" ht="12.6" hidden="1" customHeight="1" x14ac:dyDescent="0.15"/>
  </sheetData>
  <sheetProtection algorithmName="SHA-512" hashValue="xOQgmCWkpPOq+qyQH1nYfOCDyFI1ASDdaSUeAQn3mdRqbZkKPD1wpH3F3ggyctRaYFnpLHJG6w4f61lUpfTTDA==" saltValue="1o6m3G/4bprba+xZLqH0x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7"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6" zoomScale="55" zoomScaleNormal="55" zoomScaleSheetLayoutView="100" workbookViewId="0">
      <selection activeCell="B41" sqref="B41:P46"/>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s="96" customFormat="1" ht="15" customHeight="1" x14ac:dyDescent="0.15"/>
    <row r="22" s="96" customFormat="1" ht="15" customHeight="1" x14ac:dyDescent="0.15"/>
    <row r="23" s="96" customFormat="1" ht="15" customHeight="1" x14ac:dyDescent="0.15"/>
    <row r="24" s="96" customFormat="1" ht="15" customHeight="1" x14ac:dyDescent="0.15"/>
    <row r="25" s="96" customFormat="1" ht="15" customHeight="1" x14ac:dyDescent="0.15"/>
    <row r="26" s="96" customFormat="1" ht="15" customHeight="1" x14ac:dyDescent="0.15"/>
    <row r="27" s="96" customFormat="1" ht="15" customHeight="1" x14ac:dyDescent="0.15"/>
    <row r="28" s="96" customFormat="1" ht="15" customHeight="1" x14ac:dyDescent="0.15"/>
    <row r="29" s="96" customFormat="1" ht="15" customHeight="1" x14ac:dyDescent="0.15"/>
    <row r="30" s="96" customFormat="1" ht="15" customHeight="1" x14ac:dyDescent="0.15"/>
    <row r="31" s="96" customFormat="1" ht="15" customHeight="1" x14ac:dyDescent="0.15"/>
    <row r="32" s="96" customFormat="1"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563</v>
      </c>
      <c r="J40" s="103" t="s">
        <v>564</v>
      </c>
      <c r="K40" s="103" t="s">
        <v>565</v>
      </c>
      <c r="L40" s="103" t="s">
        <v>566</v>
      </c>
      <c r="M40" s="104" t="s">
        <v>567</v>
      </c>
    </row>
    <row r="41" spans="2:13" ht="27.75" customHeight="1" x14ac:dyDescent="0.15">
      <c r="B41" s="1196" t="s">
        <v>33</v>
      </c>
      <c r="C41" s="1197"/>
      <c r="D41" s="105"/>
      <c r="E41" s="1198" t="s">
        <v>34</v>
      </c>
      <c r="F41" s="1198"/>
      <c r="G41" s="1198"/>
      <c r="H41" s="1199"/>
      <c r="I41" s="355">
        <v>98132</v>
      </c>
      <c r="J41" s="356">
        <v>94851</v>
      </c>
      <c r="K41" s="356">
        <v>96064</v>
      </c>
      <c r="L41" s="356">
        <v>99529</v>
      </c>
      <c r="M41" s="357">
        <v>94808</v>
      </c>
    </row>
    <row r="42" spans="2:13" ht="27.75" customHeight="1" x14ac:dyDescent="0.15">
      <c r="B42" s="1186"/>
      <c r="C42" s="1187"/>
      <c r="D42" s="106"/>
      <c r="E42" s="1190" t="s">
        <v>35</v>
      </c>
      <c r="F42" s="1190"/>
      <c r="G42" s="1190"/>
      <c r="H42" s="1191"/>
      <c r="I42" s="358">
        <v>502</v>
      </c>
      <c r="J42" s="359">
        <v>407</v>
      </c>
      <c r="K42" s="359">
        <v>337</v>
      </c>
      <c r="L42" s="359">
        <v>437</v>
      </c>
      <c r="M42" s="360">
        <v>369</v>
      </c>
    </row>
    <row r="43" spans="2:13" ht="27.75" customHeight="1" x14ac:dyDescent="0.15">
      <c r="B43" s="1186"/>
      <c r="C43" s="1187"/>
      <c r="D43" s="106"/>
      <c r="E43" s="1190" t="s">
        <v>36</v>
      </c>
      <c r="F43" s="1190"/>
      <c r="G43" s="1190"/>
      <c r="H43" s="1191"/>
      <c r="I43" s="358">
        <v>66239</v>
      </c>
      <c r="J43" s="359">
        <v>63756</v>
      </c>
      <c r="K43" s="359">
        <v>61838</v>
      </c>
      <c r="L43" s="359">
        <v>58406</v>
      </c>
      <c r="M43" s="360">
        <v>58727</v>
      </c>
    </row>
    <row r="44" spans="2:13" ht="27.75" customHeight="1" x14ac:dyDescent="0.15">
      <c r="B44" s="1186"/>
      <c r="C44" s="1187"/>
      <c r="D44" s="106"/>
      <c r="E44" s="1190" t="s">
        <v>37</v>
      </c>
      <c r="F44" s="1190"/>
      <c r="G44" s="1190"/>
      <c r="H44" s="1191"/>
      <c r="I44" s="358">
        <v>434</v>
      </c>
      <c r="J44" s="359">
        <v>418</v>
      </c>
      <c r="K44" s="359">
        <v>373</v>
      </c>
      <c r="L44" s="359">
        <v>348</v>
      </c>
      <c r="M44" s="360">
        <v>327</v>
      </c>
    </row>
    <row r="45" spans="2:13" ht="27.75" customHeight="1" x14ac:dyDescent="0.15">
      <c r="B45" s="1186"/>
      <c r="C45" s="1187"/>
      <c r="D45" s="106"/>
      <c r="E45" s="1190" t="s">
        <v>38</v>
      </c>
      <c r="F45" s="1190"/>
      <c r="G45" s="1190"/>
      <c r="H45" s="1191"/>
      <c r="I45" s="358">
        <v>7967</v>
      </c>
      <c r="J45" s="359">
        <v>7774</v>
      </c>
      <c r="K45" s="359">
        <v>8000</v>
      </c>
      <c r="L45" s="359">
        <v>8362</v>
      </c>
      <c r="M45" s="360">
        <v>8649</v>
      </c>
    </row>
    <row r="46" spans="2:13" ht="27.75" customHeight="1" x14ac:dyDescent="0.15">
      <c r="B46" s="1186"/>
      <c r="C46" s="1187"/>
      <c r="D46" s="107"/>
      <c r="E46" s="1190" t="s">
        <v>39</v>
      </c>
      <c r="F46" s="1190"/>
      <c r="G46" s="1190"/>
      <c r="H46" s="1191"/>
      <c r="I46" s="358">
        <v>10</v>
      </c>
      <c r="J46" s="359">
        <v>8</v>
      </c>
      <c r="K46" s="359">
        <v>6</v>
      </c>
      <c r="L46" s="359">
        <v>8</v>
      </c>
      <c r="M46" s="360">
        <v>6</v>
      </c>
    </row>
    <row r="47" spans="2:13" ht="27.75" customHeight="1" x14ac:dyDescent="0.15">
      <c r="B47" s="1186"/>
      <c r="C47" s="1187"/>
      <c r="D47" s="108"/>
      <c r="E47" s="1200" t="s">
        <v>40</v>
      </c>
      <c r="F47" s="1201"/>
      <c r="G47" s="1201"/>
      <c r="H47" s="1202"/>
      <c r="I47" s="358" t="s">
        <v>521</v>
      </c>
      <c r="J47" s="359" t="s">
        <v>521</v>
      </c>
      <c r="K47" s="359" t="s">
        <v>521</v>
      </c>
      <c r="L47" s="359" t="s">
        <v>521</v>
      </c>
      <c r="M47" s="360" t="s">
        <v>521</v>
      </c>
    </row>
    <row r="48" spans="2:13" ht="27.75" customHeight="1" x14ac:dyDescent="0.15">
      <c r="B48" s="1186"/>
      <c r="C48" s="1187"/>
      <c r="D48" s="106"/>
      <c r="E48" s="1190" t="s">
        <v>41</v>
      </c>
      <c r="F48" s="1190"/>
      <c r="G48" s="1190"/>
      <c r="H48" s="1191"/>
      <c r="I48" s="358" t="s">
        <v>521</v>
      </c>
      <c r="J48" s="359" t="s">
        <v>521</v>
      </c>
      <c r="K48" s="359" t="s">
        <v>521</v>
      </c>
      <c r="L48" s="359" t="s">
        <v>521</v>
      </c>
      <c r="M48" s="360" t="s">
        <v>521</v>
      </c>
    </row>
    <row r="49" spans="2:13" ht="27.75" customHeight="1" x14ac:dyDescent="0.15">
      <c r="B49" s="1188"/>
      <c r="C49" s="1189"/>
      <c r="D49" s="106"/>
      <c r="E49" s="1190" t="s">
        <v>42</v>
      </c>
      <c r="F49" s="1190"/>
      <c r="G49" s="1190"/>
      <c r="H49" s="1191"/>
      <c r="I49" s="358" t="s">
        <v>521</v>
      </c>
      <c r="J49" s="359" t="s">
        <v>521</v>
      </c>
      <c r="K49" s="359" t="s">
        <v>521</v>
      </c>
      <c r="L49" s="359" t="s">
        <v>521</v>
      </c>
      <c r="M49" s="360" t="s">
        <v>521</v>
      </c>
    </row>
    <row r="50" spans="2:13" ht="27.75" customHeight="1" x14ac:dyDescent="0.15">
      <c r="B50" s="1184" t="s">
        <v>43</v>
      </c>
      <c r="C50" s="1185"/>
      <c r="D50" s="109"/>
      <c r="E50" s="1190" t="s">
        <v>44</v>
      </c>
      <c r="F50" s="1190"/>
      <c r="G50" s="1190"/>
      <c r="H50" s="1191"/>
      <c r="I50" s="358">
        <v>8156</v>
      </c>
      <c r="J50" s="359">
        <v>8661</v>
      </c>
      <c r="K50" s="359">
        <v>8565</v>
      </c>
      <c r="L50" s="359">
        <v>8778</v>
      </c>
      <c r="M50" s="360">
        <v>10141</v>
      </c>
    </row>
    <row r="51" spans="2:13" ht="27.75" customHeight="1" x14ac:dyDescent="0.15">
      <c r="B51" s="1186"/>
      <c r="C51" s="1187"/>
      <c r="D51" s="106"/>
      <c r="E51" s="1190" t="s">
        <v>45</v>
      </c>
      <c r="F51" s="1190"/>
      <c r="G51" s="1190"/>
      <c r="H51" s="1191"/>
      <c r="I51" s="358">
        <v>3725</v>
      </c>
      <c r="J51" s="359">
        <v>3449</v>
      </c>
      <c r="K51" s="359">
        <v>2811</v>
      </c>
      <c r="L51" s="359">
        <v>2743</v>
      </c>
      <c r="M51" s="360">
        <v>2908</v>
      </c>
    </row>
    <row r="52" spans="2:13" ht="27.75" customHeight="1" x14ac:dyDescent="0.15">
      <c r="B52" s="1188"/>
      <c r="C52" s="1189"/>
      <c r="D52" s="106"/>
      <c r="E52" s="1190" t="s">
        <v>46</v>
      </c>
      <c r="F52" s="1190"/>
      <c r="G52" s="1190"/>
      <c r="H52" s="1191"/>
      <c r="I52" s="358">
        <v>102270</v>
      </c>
      <c r="J52" s="359">
        <v>98349</v>
      </c>
      <c r="K52" s="359">
        <v>97118</v>
      </c>
      <c r="L52" s="359">
        <v>96121</v>
      </c>
      <c r="M52" s="360">
        <v>91124</v>
      </c>
    </row>
    <row r="53" spans="2:13" ht="27.75" customHeight="1" thickBot="1" x14ac:dyDescent="0.2">
      <c r="B53" s="1192" t="s">
        <v>47</v>
      </c>
      <c r="C53" s="1193"/>
      <c r="D53" s="110"/>
      <c r="E53" s="1194" t="s">
        <v>48</v>
      </c>
      <c r="F53" s="1194"/>
      <c r="G53" s="1194"/>
      <c r="H53" s="1195"/>
      <c r="I53" s="361">
        <v>59132</v>
      </c>
      <c r="J53" s="362">
        <v>56755</v>
      </c>
      <c r="K53" s="362">
        <v>58123</v>
      </c>
      <c r="L53" s="362">
        <v>59450</v>
      </c>
      <c r="M53" s="363">
        <v>58714</v>
      </c>
    </row>
    <row r="54" spans="2:13" ht="27.75" customHeight="1" x14ac:dyDescent="0.15">
      <c r="B54" s="111" t="s">
        <v>49</v>
      </c>
      <c r="C54" s="112"/>
      <c r="D54" s="112"/>
      <c r="E54" s="113"/>
      <c r="F54" s="113"/>
      <c r="G54" s="113"/>
      <c r="H54" s="113"/>
      <c r="I54" s="114"/>
      <c r="J54" s="114"/>
      <c r="K54" s="114"/>
      <c r="L54" s="114"/>
      <c r="M54" s="114"/>
    </row>
    <row r="55" spans="2:13" x14ac:dyDescent="0.15"/>
  </sheetData>
  <sheetProtection algorithmName="SHA-512" hashValue="0H8mBW3udKAHp6TYbiaFmLQNnJ8NlR0WSTPcj5EHYqlZIhPo/+Aq/54kA2JJBLgss1jUxnD3g9VfEY2/kr8dxg==" saltValue="xrhC+LNV0e/V3pmxqGQi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topLeftCell="E1" zoomScale="85" zoomScaleNormal="85"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50</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1" t="s">
        <v>51</v>
      </c>
      <c r="D55" s="1211"/>
      <c r="E55" s="1212"/>
      <c r="F55" s="122">
        <v>2787</v>
      </c>
      <c r="G55" s="122">
        <v>2782</v>
      </c>
      <c r="H55" s="123">
        <v>2779</v>
      </c>
    </row>
    <row r="56" spans="2:8" ht="52.5" customHeight="1" x14ac:dyDescent="0.15">
      <c r="B56" s="124"/>
      <c r="C56" s="1213" t="s">
        <v>52</v>
      </c>
      <c r="D56" s="1213"/>
      <c r="E56" s="1214"/>
      <c r="F56" s="125">
        <v>2144</v>
      </c>
      <c r="G56" s="125">
        <v>1974</v>
      </c>
      <c r="H56" s="126">
        <v>2755</v>
      </c>
    </row>
    <row r="57" spans="2:8" ht="53.25" customHeight="1" x14ac:dyDescent="0.15">
      <c r="B57" s="124"/>
      <c r="C57" s="1215" t="s">
        <v>53</v>
      </c>
      <c r="D57" s="1215"/>
      <c r="E57" s="1216"/>
      <c r="F57" s="127">
        <v>5791</v>
      </c>
      <c r="G57" s="127">
        <v>5631</v>
      </c>
      <c r="H57" s="128">
        <v>5440</v>
      </c>
    </row>
    <row r="58" spans="2:8" ht="45.75" customHeight="1" x14ac:dyDescent="0.15">
      <c r="B58" s="129"/>
      <c r="C58" s="1203" t="s">
        <v>584</v>
      </c>
      <c r="D58" s="1204"/>
      <c r="E58" s="1205"/>
      <c r="F58" s="130">
        <v>3600</v>
      </c>
      <c r="G58" s="130">
        <v>3200</v>
      </c>
      <c r="H58" s="131">
        <v>2800</v>
      </c>
    </row>
    <row r="59" spans="2:8" ht="45.75" customHeight="1" x14ac:dyDescent="0.15">
      <c r="B59" s="129"/>
      <c r="C59" s="1203" t="s">
        <v>585</v>
      </c>
      <c r="D59" s="1204"/>
      <c r="E59" s="1205"/>
      <c r="F59" s="130">
        <v>531</v>
      </c>
      <c r="G59" s="130">
        <v>753</v>
      </c>
      <c r="H59" s="131">
        <v>1117</v>
      </c>
    </row>
    <row r="60" spans="2:8" ht="45.75" customHeight="1" x14ac:dyDescent="0.15">
      <c r="B60" s="129"/>
      <c r="C60" s="1203" t="s">
        <v>586</v>
      </c>
      <c r="D60" s="1204"/>
      <c r="E60" s="1205"/>
      <c r="F60" s="130">
        <v>1066</v>
      </c>
      <c r="G60" s="130">
        <v>1066</v>
      </c>
      <c r="H60" s="131">
        <v>949</v>
      </c>
    </row>
    <row r="61" spans="2:8" ht="45.75" customHeight="1" x14ac:dyDescent="0.15">
      <c r="B61" s="129"/>
      <c r="C61" s="1203" t="s">
        <v>587</v>
      </c>
      <c r="D61" s="1204"/>
      <c r="E61" s="1205"/>
      <c r="F61" s="130">
        <v>114</v>
      </c>
      <c r="G61" s="130">
        <v>115</v>
      </c>
      <c r="H61" s="131">
        <v>119</v>
      </c>
    </row>
    <row r="62" spans="2:8" ht="45.75" customHeight="1" thickBot="1" x14ac:dyDescent="0.2">
      <c r="B62" s="132"/>
      <c r="C62" s="1206" t="s">
        <v>588</v>
      </c>
      <c r="D62" s="1207"/>
      <c r="E62" s="1208"/>
      <c r="F62" s="133">
        <v>110</v>
      </c>
      <c r="G62" s="133">
        <v>111</v>
      </c>
      <c r="H62" s="134">
        <v>108</v>
      </c>
    </row>
    <row r="63" spans="2:8" ht="52.5" customHeight="1" thickBot="1" x14ac:dyDescent="0.2">
      <c r="B63" s="135"/>
      <c r="C63" s="1209" t="s">
        <v>54</v>
      </c>
      <c r="D63" s="1209"/>
      <c r="E63" s="1210"/>
      <c r="F63" s="136">
        <v>10722</v>
      </c>
      <c r="G63" s="136">
        <v>10387</v>
      </c>
      <c r="H63" s="137">
        <v>10974</v>
      </c>
    </row>
    <row r="64" spans="2:8" x14ac:dyDescent="0.15"/>
    <row r="65" s="1" customFormat="1" ht="13.5" hidden="1" customHeight="1" x14ac:dyDescent="0.15"/>
    <row r="66" s="1" customFormat="1" ht="13.5" hidden="1" customHeight="1" x14ac:dyDescent="0.15"/>
    <row r="67" s="1" customFormat="1" ht="13.5" hidden="1" customHeight="1" x14ac:dyDescent="0.15"/>
    <row r="68" s="1" customFormat="1" ht="13.5" hidden="1" customHeight="1" x14ac:dyDescent="0.15"/>
    <row r="69" s="1" customFormat="1" ht="13.5" hidden="1" customHeight="1" x14ac:dyDescent="0.15"/>
    <row r="70" s="1" customFormat="1" ht="13.5" hidden="1" customHeight="1" x14ac:dyDescent="0.15"/>
  </sheetData>
  <sheetProtection algorithmName="SHA-512" hashValue="ie8SU3doRlTL27Gum4THiYcNtBjvzKQ2y8YDEO66iCVfpvacy4Nl2eEBD759YAh4O/QwIzWMTW6vVDw4f3Nwlg==" saltValue="MMNV5UZXiLrMivBWV1wP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55</v>
      </c>
      <c r="E2" s="149"/>
      <c r="F2" s="150" t="s">
        <v>560</v>
      </c>
      <c r="G2" s="151"/>
      <c r="H2" s="152"/>
    </row>
    <row r="3" spans="1:8" x14ac:dyDescent="0.15">
      <c r="A3" s="148" t="s">
        <v>553</v>
      </c>
      <c r="B3" s="153"/>
      <c r="C3" s="154"/>
      <c r="D3" s="155">
        <v>50847</v>
      </c>
      <c r="E3" s="156"/>
      <c r="F3" s="157">
        <v>48064</v>
      </c>
      <c r="G3" s="158"/>
      <c r="H3" s="159"/>
    </row>
    <row r="4" spans="1:8" x14ac:dyDescent="0.15">
      <c r="A4" s="160"/>
      <c r="B4" s="161"/>
      <c r="C4" s="162"/>
      <c r="D4" s="163">
        <v>32451</v>
      </c>
      <c r="E4" s="164"/>
      <c r="F4" s="165">
        <v>30373</v>
      </c>
      <c r="G4" s="166"/>
      <c r="H4" s="167"/>
    </row>
    <row r="5" spans="1:8" x14ac:dyDescent="0.15">
      <c r="A5" s="148" t="s">
        <v>555</v>
      </c>
      <c r="B5" s="153"/>
      <c r="C5" s="154"/>
      <c r="D5" s="155">
        <v>59009</v>
      </c>
      <c r="E5" s="156"/>
      <c r="F5" s="157">
        <v>56662</v>
      </c>
      <c r="G5" s="158"/>
      <c r="H5" s="159"/>
    </row>
    <row r="6" spans="1:8" x14ac:dyDescent="0.15">
      <c r="A6" s="160"/>
      <c r="B6" s="161"/>
      <c r="C6" s="162"/>
      <c r="D6" s="163">
        <v>29471</v>
      </c>
      <c r="E6" s="164"/>
      <c r="F6" s="165">
        <v>34709</v>
      </c>
      <c r="G6" s="166"/>
      <c r="H6" s="167"/>
    </row>
    <row r="7" spans="1:8" x14ac:dyDescent="0.15">
      <c r="A7" s="148" t="s">
        <v>556</v>
      </c>
      <c r="B7" s="153"/>
      <c r="C7" s="154"/>
      <c r="D7" s="155">
        <v>99919</v>
      </c>
      <c r="E7" s="156"/>
      <c r="F7" s="157">
        <v>60285</v>
      </c>
      <c r="G7" s="158"/>
      <c r="H7" s="159"/>
    </row>
    <row r="8" spans="1:8" x14ac:dyDescent="0.15">
      <c r="A8" s="160"/>
      <c r="B8" s="161"/>
      <c r="C8" s="162"/>
      <c r="D8" s="163">
        <v>45818</v>
      </c>
      <c r="E8" s="164"/>
      <c r="F8" s="165">
        <v>36445</v>
      </c>
      <c r="G8" s="166"/>
      <c r="H8" s="167"/>
    </row>
    <row r="9" spans="1:8" x14ac:dyDescent="0.15">
      <c r="A9" s="148" t="s">
        <v>557</v>
      </c>
      <c r="B9" s="153"/>
      <c r="C9" s="154"/>
      <c r="D9" s="155">
        <v>114197</v>
      </c>
      <c r="E9" s="156"/>
      <c r="F9" s="157">
        <v>52714</v>
      </c>
      <c r="G9" s="158"/>
      <c r="H9" s="159"/>
    </row>
    <row r="10" spans="1:8" x14ac:dyDescent="0.15">
      <c r="A10" s="160"/>
      <c r="B10" s="161"/>
      <c r="C10" s="162"/>
      <c r="D10" s="163">
        <v>39957</v>
      </c>
      <c r="E10" s="164"/>
      <c r="F10" s="165">
        <v>29032</v>
      </c>
      <c r="G10" s="166"/>
      <c r="H10" s="167"/>
    </row>
    <row r="11" spans="1:8" x14ac:dyDescent="0.15">
      <c r="A11" s="148" t="s">
        <v>558</v>
      </c>
      <c r="B11" s="153"/>
      <c r="C11" s="154"/>
      <c r="D11" s="155">
        <v>53041</v>
      </c>
      <c r="E11" s="156"/>
      <c r="F11" s="157">
        <v>46001</v>
      </c>
      <c r="G11" s="158"/>
      <c r="H11" s="159"/>
    </row>
    <row r="12" spans="1:8" x14ac:dyDescent="0.15">
      <c r="A12" s="160"/>
      <c r="B12" s="161"/>
      <c r="C12" s="168"/>
      <c r="D12" s="163">
        <v>29165</v>
      </c>
      <c r="E12" s="164"/>
      <c r="F12" s="165">
        <v>27974</v>
      </c>
      <c r="G12" s="166"/>
      <c r="H12" s="167"/>
    </row>
    <row r="13" spans="1:8" x14ac:dyDescent="0.15">
      <c r="A13" s="148"/>
      <c r="B13" s="153"/>
      <c r="C13" s="169"/>
      <c r="D13" s="170">
        <v>75403</v>
      </c>
      <c r="E13" s="171"/>
      <c r="F13" s="172">
        <v>52745</v>
      </c>
      <c r="G13" s="173"/>
      <c r="H13" s="159"/>
    </row>
    <row r="14" spans="1:8" x14ac:dyDescent="0.15">
      <c r="A14" s="160"/>
      <c r="B14" s="161"/>
      <c r="C14" s="162"/>
      <c r="D14" s="163">
        <v>35372</v>
      </c>
      <c r="E14" s="164"/>
      <c r="F14" s="165">
        <v>31707</v>
      </c>
      <c r="G14" s="166"/>
      <c r="H14" s="167"/>
    </row>
    <row r="17" spans="1:11" x14ac:dyDescent="0.15">
      <c r="A17" s="144" t="s">
        <v>56</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57</v>
      </c>
      <c r="B19" s="174">
        <f>ROUND(VALUE(SUBSTITUTE(実質収支比率等に係る経年分析!F$48,"▲","-")),2)</f>
        <v>2.86</v>
      </c>
      <c r="C19" s="174">
        <f>ROUND(VALUE(SUBSTITUTE(実質収支比率等に係る経年分析!G$48,"▲","-")),2)</f>
        <v>2.2400000000000002</v>
      </c>
      <c r="D19" s="174">
        <f>ROUND(VALUE(SUBSTITUTE(実質収支比率等に係る経年分析!H$48,"▲","-")),2)</f>
        <v>1.44</v>
      </c>
      <c r="E19" s="174">
        <f>ROUND(VALUE(SUBSTITUTE(実質収支比率等に係る経年分析!I$48,"▲","-")),2)</f>
        <v>3.3</v>
      </c>
      <c r="F19" s="174">
        <f>ROUND(VALUE(SUBSTITUTE(実質収支比率等に係る経年分析!J$48,"▲","-")),2)</f>
        <v>3.32</v>
      </c>
    </row>
    <row r="20" spans="1:11" x14ac:dyDescent="0.15">
      <c r="A20" s="174" t="s">
        <v>58</v>
      </c>
      <c r="B20" s="174">
        <f>ROUND(VALUE(SUBSTITUTE(実質収支比率等に係る経年分析!F$47,"▲","-")),2)</f>
        <v>6.1</v>
      </c>
      <c r="C20" s="174">
        <f>ROUND(VALUE(SUBSTITUTE(実質収支比率等に係る経年分析!G$47,"▲","-")),2)</f>
        <v>6.16</v>
      </c>
      <c r="D20" s="174">
        <f>ROUND(VALUE(SUBSTITUTE(実質収支比率等に係る経年分析!H$47,"▲","-")),2)</f>
        <v>6.09</v>
      </c>
      <c r="E20" s="174">
        <f>ROUND(VALUE(SUBSTITUTE(実質収支比率等に係る経年分析!I$47,"▲","-")),2)</f>
        <v>5.9</v>
      </c>
      <c r="F20" s="174">
        <f>ROUND(VALUE(SUBSTITUTE(実質収支比率等に係る経年分析!J$47,"▲","-")),2)</f>
        <v>6.06</v>
      </c>
    </row>
    <row r="21" spans="1:11" x14ac:dyDescent="0.15">
      <c r="A21" s="174" t="s">
        <v>59</v>
      </c>
      <c r="B21" s="174">
        <f>IF(ISNUMBER(VALUE(SUBSTITUTE(実質収支比率等に係る経年分析!F$49,"▲","-"))),ROUND(VALUE(SUBSTITUTE(実質収支比率等に係る経年分析!F$49,"▲","-")),2),NA())</f>
        <v>0.73</v>
      </c>
      <c r="C21" s="174">
        <f>IF(ISNUMBER(VALUE(SUBSTITUTE(実質収支比率等に係る経年分析!G$49,"▲","-"))),ROUND(VALUE(SUBSTITUTE(実質収支比率等に係る経年分析!G$49,"▲","-")),2),NA())</f>
        <v>0.48</v>
      </c>
      <c r="D21" s="174">
        <f>IF(ISNUMBER(VALUE(SUBSTITUTE(実質収支比率等に係る経年分析!H$49,"▲","-"))),ROUND(VALUE(SUBSTITUTE(実質収支比率等に係る経年分析!H$49,"▲","-")),2),NA())</f>
        <v>0.54</v>
      </c>
      <c r="E21" s="174">
        <f>IF(ISNUMBER(VALUE(SUBSTITUTE(実質収支比率等に係る経年分析!I$49,"▲","-"))),ROUND(VALUE(SUBSTITUTE(実質収支比率等に係る経年分析!I$49,"▲","-")),2),NA())</f>
        <v>3.12</v>
      </c>
      <c r="F21" s="174">
        <f>IF(ISNUMBER(VALUE(SUBSTITUTE(実質収支比率等に係る経年分析!J$49,"▲","-"))),ROUND(VALUE(SUBSTITUTE(実質収支比率等に係る経年分析!J$49,"▲","-")),2),NA())</f>
        <v>-0.08</v>
      </c>
    </row>
    <row r="24" spans="1:11" x14ac:dyDescent="0.15">
      <c r="A24" s="144" t="s">
        <v>60</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61</v>
      </c>
      <c r="C26" s="175" t="s">
        <v>62</v>
      </c>
      <c r="D26" s="175" t="s">
        <v>61</v>
      </c>
      <c r="E26" s="175" t="s">
        <v>62</v>
      </c>
      <c r="F26" s="175" t="s">
        <v>61</v>
      </c>
      <c r="G26" s="175" t="s">
        <v>62</v>
      </c>
      <c r="H26" s="175" t="s">
        <v>61</v>
      </c>
      <c r="I26" s="175" t="s">
        <v>62</v>
      </c>
      <c r="J26" s="175" t="s">
        <v>61</v>
      </c>
      <c r="K26" s="175" t="s">
        <v>62</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0.28999999999999998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診療所事業</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後期高齢者医療事業</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0.13</v>
      </c>
    </row>
    <row r="31" spans="1:11" x14ac:dyDescent="0.15">
      <c r="A31" s="175" t="str">
        <f>IF(連結実質赤字比率に係る赤字・黒字の構成分析!C$39="",NA(),連結実質赤字比率に係る赤字・黒字の構成分析!C$39)</f>
        <v>国民健康保険事業</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1.69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0.95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1.06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v>
      </c>
    </row>
    <row r="32" spans="1:11" x14ac:dyDescent="0.15">
      <c r="A32" s="175" t="str">
        <f>IF(連結実質赤字比率に係る赤字・黒字の構成分析!C$38="",NA(),連結実質赤字比率に係る赤字・黒字の構成分析!C$38)</f>
        <v>介護保険事業</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1.66</v>
      </c>
    </row>
    <row r="33" spans="1:16" x14ac:dyDescent="0.15">
      <c r="A33" s="175" t="str">
        <f>IF(連結実質赤字比率に係る赤字・黒字の構成分析!C$37="",NA(),連結実質赤字比率に係る赤字・黒字の構成分析!C$37)</f>
        <v>病院事業</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1.46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1.39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3.2</v>
      </c>
    </row>
    <row r="34" spans="1:16" x14ac:dyDescent="0.15">
      <c r="A34" s="175" t="str">
        <f>IF(連結実質赤字比率に係る赤字・黒字の構成分析!C$36="",NA(),連結実質赤字比率に係る赤字・黒字の構成分析!C$36)</f>
        <v>下水道事業</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1.31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3.25</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2.84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2.23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1.43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3.29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3.29</v>
      </c>
    </row>
    <row r="36" spans="1:16" x14ac:dyDescent="0.15">
      <c r="A36" s="175" t="str">
        <f>IF(連結実質赤字比率に係る赤字・黒字の構成分析!C$34="",NA(),連結実質赤字比率に係る赤字・黒字の構成分析!C$34)</f>
        <v>水道事業</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3.62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3.73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3.51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3.63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3.91</v>
      </c>
    </row>
    <row r="39" spans="1:16" x14ac:dyDescent="0.15">
      <c r="A39" s="144" t="s">
        <v>63</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x14ac:dyDescent="0.15">
      <c r="A42" s="176" t="s">
        <v>66</v>
      </c>
      <c r="B42" s="176"/>
      <c r="C42" s="176"/>
      <c r="D42" s="176">
        <f>'実質公債費比率（分子）の構造'!K$52</f>
        <v>10295</v>
      </c>
      <c r="E42" s="176"/>
      <c r="F42" s="176"/>
      <c r="G42" s="176">
        <f>'実質公債費比率（分子）の構造'!L$52</f>
        <v>10026</v>
      </c>
      <c r="H42" s="176"/>
      <c r="I42" s="176"/>
      <c r="J42" s="176">
        <f>'実質公債費比率（分子）の構造'!M$52</f>
        <v>9652</v>
      </c>
      <c r="K42" s="176"/>
      <c r="L42" s="176"/>
      <c r="M42" s="176">
        <f>'実質公債費比率（分子）の構造'!N$52</f>
        <v>9234</v>
      </c>
      <c r="N42" s="176"/>
      <c r="O42" s="176"/>
      <c r="P42" s="176">
        <f>'実質公債費比率（分子）の構造'!O$52</f>
        <v>8959</v>
      </c>
    </row>
    <row r="43" spans="1:16" x14ac:dyDescent="0.15">
      <c r="A43" s="176" t="s">
        <v>67</v>
      </c>
      <c r="B43" s="176" t="str">
        <f>'実質公債費比率（分子）の構造'!K$51</f>
        <v>-</v>
      </c>
      <c r="C43" s="176"/>
      <c r="D43" s="176"/>
      <c r="E43" s="176" t="str">
        <f>'実質公債費比率（分子）の構造'!L$51</f>
        <v>-</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68</v>
      </c>
      <c r="B44" s="176">
        <f>'実質公債費比率（分子）の構造'!K$50</f>
        <v>118</v>
      </c>
      <c r="C44" s="176"/>
      <c r="D44" s="176"/>
      <c r="E44" s="176">
        <f>'実質公債費比率（分子）の構造'!L$50</f>
        <v>102</v>
      </c>
      <c r="F44" s="176"/>
      <c r="G44" s="176"/>
      <c r="H44" s="176">
        <f>'実質公債費比率（分子）の構造'!M$50</f>
        <v>76</v>
      </c>
      <c r="I44" s="176"/>
      <c r="J44" s="176"/>
      <c r="K44" s="176">
        <f>'実質公債費比率（分子）の構造'!N$50</f>
        <v>104</v>
      </c>
      <c r="L44" s="176"/>
      <c r="M44" s="176"/>
      <c r="N44" s="176">
        <f>'実質公債費比率（分子）の構造'!O$50</f>
        <v>123</v>
      </c>
      <c r="O44" s="176"/>
      <c r="P44" s="176"/>
    </row>
    <row r="45" spans="1:16" x14ac:dyDescent="0.15">
      <c r="A45" s="176" t="s">
        <v>69</v>
      </c>
      <c r="B45" s="176">
        <f>'実質公債費比率（分子）の構造'!K$49</f>
        <v>16</v>
      </c>
      <c r="C45" s="176"/>
      <c r="D45" s="176"/>
      <c r="E45" s="176">
        <f>'実質公債費比率（分子）の構造'!L$49</f>
        <v>22</v>
      </c>
      <c r="F45" s="176"/>
      <c r="G45" s="176"/>
      <c r="H45" s="176">
        <f>'実質公債費比率（分子）の構造'!M$49</f>
        <v>19</v>
      </c>
      <c r="I45" s="176"/>
      <c r="J45" s="176"/>
      <c r="K45" s="176">
        <f>'実質公債費比率（分子）の構造'!N$49</f>
        <v>21</v>
      </c>
      <c r="L45" s="176"/>
      <c r="M45" s="176"/>
      <c r="N45" s="176">
        <f>'実質公債費比率（分子）の構造'!O$49</f>
        <v>20</v>
      </c>
      <c r="O45" s="176"/>
      <c r="P45" s="176"/>
    </row>
    <row r="46" spans="1:16" x14ac:dyDescent="0.15">
      <c r="A46" s="176" t="s">
        <v>70</v>
      </c>
      <c r="B46" s="176">
        <f>'実質公債費比率（分子）の構造'!K$48</f>
        <v>3594</v>
      </c>
      <c r="C46" s="176"/>
      <c r="D46" s="176"/>
      <c r="E46" s="176">
        <f>'実質公債費比率（分子）の構造'!L$48</f>
        <v>3936</v>
      </c>
      <c r="F46" s="176"/>
      <c r="G46" s="176"/>
      <c r="H46" s="176">
        <f>'実質公債費比率（分子）の構造'!M$48</f>
        <v>3935</v>
      </c>
      <c r="I46" s="176"/>
      <c r="J46" s="176"/>
      <c r="K46" s="176">
        <f>'実質公債費比率（分子）の構造'!N$48</f>
        <v>3906</v>
      </c>
      <c r="L46" s="176"/>
      <c r="M46" s="176"/>
      <c r="N46" s="176">
        <f>'実質公債費比率（分子）の構造'!O$48</f>
        <v>3895</v>
      </c>
      <c r="O46" s="176"/>
      <c r="P46" s="176"/>
    </row>
    <row r="47" spans="1:16" x14ac:dyDescent="0.15">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11348</v>
      </c>
      <c r="C49" s="176"/>
      <c r="D49" s="176"/>
      <c r="E49" s="176">
        <f>'実質公債費比率（分子）の構造'!L$45</f>
        <v>10570</v>
      </c>
      <c r="F49" s="176"/>
      <c r="G49" s="176"/>
      <c r="H49" s="176">
        <f>'実質公債費比率（分子）の構造'!M$45</f>
        <v>10175</v>
      </c>
      <c r="I49" s="176"/>
      <c r="J49" s="176"/>
      <c r="K49" s="176">
        <f>'実質公債費比率（分子）の構造'!N$45</f>
        <v>9966</v>
      </c>
      <c r="L49" s="176"/>
      <c r="M49" s="176"/>
      <c r="N49" s="176">
        <f>'実質公債費比率（分子）の構造'!O$45</f>
        <v>9657</v>
      </c>
      <c r="O49" s="176"/>
      <c r="P49" s="176"/>
    </row>
    <row r="50" spans="1:16" x14ac:dyDescent="0.15">
      <c r="A50" s="176" t="s">
        <v>73</v>
      </c>
      <c r="B50" s="176" t="e">
        <f>NA()</f>
        <v>#N/A</v>
      </c>
      <c r="C50" s="176">
        <f>IF(ISNUMBER('実質公債費比率（分子）の構造'!K$53),'実質公債費比率（分子）の構造'!K$53,NA())</f>
        <v>4781</v>
      </c>
      <c r="D50" s="176" t="e">
        <f>NA()</f>
        <v>#N/A</v>
      </c>
      <c r="E50" s="176" t="e">
        <f>NA()</f>
        <v>#N/A</v>
      </c>
      <c r="F50" s="176">
        <f>IF(ISNUMBER('実質公債費比率（分子）の構造'!L$53),'実質公債費比率（分子）の構造'!L$53,NA())</f>
        <v>4604</v>
      </c>
      <c r="G50" s="176" t="e">
        <f>NA()</f>
        <v>#N/A</v>
      </c>
      <c r="H50" s="176" t="e">
        <f>NA()</f>
        <v>#N/A</v>
      </c>
      <c r="I50" s="176">
        <f>IF(ISNUMBER('実質公債費比率（分子）の構造'!M$53),'実質公債費比率（分子）の構造'!M$53,NA())</f>
        <v>4553</v>
      </c>
      <c r="J50" s="176" t="e">
        <f>NA()</f>
        <v>#N/A</v>
      </c>
      <c r="K50" s="176" t="e">
        <f>NA()</f>
        <v>#N/A</v>
      </c>
      <c r="L50" s="176">
        <f>IF(ISNUMBER('実質公債費比率（分子）の構造'!N$53),'実質公債費比率（分子）の構造'!N$53,NA())</f>
        <v>4763</v>
      </c>
      <c r="M50" s="176" t="e">
        <f>NA()</f>
        <v>#N/A</v>
      </c>
      <c r="N50" s="176" t="e">
        <f>NA()</f>
        <v>#N/A</v>
      </c>
      <c r="O50" s="176">
        <f>IF(ISNUMBER('実質公債費比率（分子）の構造'!O$53),'実質公債費比率（分子）の構造'!O$53,NA())</f>
        <v>4736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46</v>
      </c>
      <c r="B56" s="175"/>
      <c r="C56" s="175"/>
      <c r="D56" s="175">
        <f>'将来負担比率（分子）の構造'!I$52</f>
        <v>102270</v>
      </c>
      <c r="E56" s="175"/>
      <c r="F56" s="175"/>
      <c r="G56" s="175">
        <f>'将来負担比率（分子）の構造'!J$52</f>
        <v>98349</v>
      </c>
      <c r="H56" s="175"/>
      <c r="I56" s="175"/>
      <c r="J56" s="175">
        <f>'将来負担比率（分子）の構造'!K$52</f>
        <v>97118</v>
      </c>
      <c r="K56" s="175"/>
      <c r="L56" s="175"/>
      <c r="M56" s="175">
        <f>'将来負担比率（分子）の構造'!L$52</f>
        <v>96121</v>
      </c>
      <c r="N56" s="175"/>
      <c r="O56" s="175"/>
      <c r="P56" s="175">
        <f>'将来負担比率（分子）の構造'!M$52</f>
        <v>91124</v>
      </c>
    </row>
    <row r="57" spans="1:16" x14ac:dyDescent="0.15">
      <c r="A57" s="175" t="s">
        <v>45</v>
      </c>
      <c r="B57" s="175"/>
      <c r="C57" s="175"/>
      <c r="D57" s="175">
        <f>'将来負担比率（分子）の構造'!I$51</f>
        <v>3725</v>
      </c>
      <c r="E57" s="175"/>
      <c r="F57" s="175"/>
      <c r="G57" s="175">
        <f>'将来負担比率（分子）の構造'!J$51</f>
        <v>3449</v>
      </c>
      <c r="H57" s="175"/>
      <c r="I57" s="175"/>
      <c r="J57" s="175">
        <f>'将来負担比率（分子）の構造'!K$51</f>
        <v>2811</v>
      </c>
      <c r="K57" s="175"/>
      <c r="L57" s="175"/>
      <c r="M57" s="175">
        <f>'将来負担比率（分子）の構造'!L$51</f>
        <v>2743</v>
      </c>
      <c r="N57" s="175"/>
      <c r="O57" s="175"/>
      <c r="P57" s="175">
        <f>'将来負担比率（分子）の構造'!M$51</f>
        <v>2908</v>
      </c>
    </row>
    <row r="58" spans="1:16" x14ac:dyDescent="0.15">
      <c r="A58" s="175" t="s">
        <v>44</v>
      </c>
      <c r="B58" s="175"/>
      <c r="C58" s="175"/>
      <c r="D58" s="175">
        <f>'将来負担比率（分子）の構造'!I$50</f>
        <v>8156</v>
      </c>
      <c r="E58" s="175"/>
      <c r="F58" s="175"/>
      <c r="G58" s="175">
        <f>'将来負担比率（分子）の構造'!J$50</f>
        <v>8661</v>
      </c>
      <c r="H58" s="175"/>
      <c r="I58" s="175"/>
      <c r="J58" s="175">
        <f>'将来負担比率（分子）の構造'!K$50</f>
        <v>8565</v>
      </c>
      <c r="K58" s="175"/>
      <c r="L58" s="175"/>
      <c r="M58" s="175">
        <f>'将来負担比率（分子）の構造'!L$50</f>
        <v>8778</v>
      </c>
      <c r="N58" s="175"/>
      <c r="O58" s="175"/>
      <c r="P58" s="175">
        <f>'将来負担比率（分子）の構造'!M$50</f>
        <v>10141</v>
      </c>
    </row>
    <row r="59" spans="1:16" x14ac:dyDescent="0.15">
      <c r="A59" s="175" t="s">
        <v>42</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41</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39</v>
      </c>
      <c r="B61" s="175">
        <f>'将来負担比率（分子）の構造'!I$46</f>
        <v>10</v>
      </c>
      <c r="C61" s="175"/>
      <c r="D61" s="175"/>
      <c r="E61" s="175">
        <f>'将来負担比率（分子）の構造'!J$46</f>
        <v>8</v>
      </c>
      <c r="F61" s="175"/>
      <c r="G61" s="175"/>
      <c r="H61" s="175">
        <f>'将来負担比率（分子）の構造'!K$46</f>
        <v>6</v>
      </c>
      <c r="I61" s="175"/>
      <c r="J61" s="175"/>
      <c r="K61" s="175">
        <f>'将来負担比率（分子）の構造'!L$46</f>
        <v>8</v>
      </c>
      <c r="L61" s="175"/>
      <c r="M61" s="175"/>
      <c r="N61" s="175">
        <f>'将来負担比率（分子）の構造'!M$46</f>
        <v>6</v>
      </c>
      <c r="O61" s="175"/>
      <c r="P61" s="175"/>
    </row>
    <row r="62" spans="1:16" x14ac:dyDescent="0.15">
      <c r="A62" s="175" t="s">
        <v>38</v>
      </c>
      <c r="B62" s="175">
        <f>'将来負担比率（分子）の構造'!I$45</f>
        <v>7967</v>
      </c>
      <c r="C62" s="175"/>
      <c r="D62" s="175"/>
      <c r="E62" s="175">
        <f>'将来負担比率（分子）の構造'!J$45</f>
        <v>7774</v>
      </c>
      <c r="F62" s="175"/>
      <c r="G62" s="175"/>
      <c r="H62" s="175">
        <f>'将来負担比率（分子）の構造'!K$45</f>
        <v>8000</v>
      </c>
      <c r="I62" s="175"/>
      <c r="J62" s="175"/>
      <c r="K62" s="175">
        <f>'将来負担比率（分子）の構造'!L$45</f>
        <v>8362</v>
      </c>
      <c r="L62" s="175"/>
      <c r="M62" s="175"/>
      <c r="N62" s="175">
        <f>'将来負担比率（分子）の構造'!M$45</f>
        <v>8649</v>
      </c>
      <c r="O62" s="175"/>
      <c r="P62" s="175"/>
    </row>
    <row r="63" spans="1:16" x14ac:dyDescent="0.15">
      <c r="A63" s="175" t="s">
        <v>37</v>
      </c>
      <c r="B63" s="175">
        <f>'将来負担比率（分子）の構造'!I$44</f>
        <v>434</v>
      </c>
      <c r="C63" s="175"/>
      <c r="D63" s="175"/>
      <c r="E63" s="175">
        <f>'将来負担比率（分子）の構造'!J$44</f>
        <v>418</v>
      </c>
      <c r="F63" s="175"/>
      <c r="G63" s="175"/>
      <c r="H63" s="175">
        <f>'将来負担比率（分子）の構造'!K$44</f>
        <v>373</v>
      </c>
      <c r="I63" s="175"/>
      <c r="J63" s="175"/>
      <c r="K63" s="175">
        <f>'将来負担比率（分子）の構造'!L$44</f>
        <v>348</v>
      </c>
      <c r="L63" s="175"/>
      <c r="M63" s="175"/>
      <c r="N63" s="175">
        <f>'将来負担比率（分子）の構造'!M$44</f>
        <v>327</v>
      </c>
      <c r="O63" s="175"/>
      <c r="P63" s="175"/>
    </row>
    <row r="64" spans="1:16" x14ac:dyDescent="0.15">
      <c r="A64" s="175" t="s">
        <v>36</v>
      </c>
      <c r="B64" s="175">
        <f>'将来負担比率（分子）の構造'!I$43</f>
        <v>66239</v>
      </c>
      <c r="C64" s="175"/>
      <c r="D64" s="175"/>
      <c r="E64" s="175">
        <f>'将来負担比率（分子）の構造'!J$43</f>
        <v>63756</v>
      </c>
      <c r="F64" s="175"/>
      <c r="G64" s="175"/>
      <c r="H64" s="175">
        <f>'将来負担比率（分子）の構造'!K$43</f>
        <v>61838</v>
      </c>
      <c r="I64" s="175"/>
      <c r="J64" s="175"/>
      <c r="K64" s="175">
        <f>'将来負担比率（分子）の構造'!L$43</f>
        <v>58406</v>
      </c>
      <c r="L64" s="175"/>
      <c r="M64" s="175"/>
      <c r="N64" s="175">
        <f>'将来負担比率（分子）の構造'!M$43</f>
        <v>58727</v>
      </c>
      <c r="O64" s="175"/>
      <c r="P64" s="175"/>
    </row>
    <row r="65" spans="1:16" x14ac:dyDescent="0.15">
      <c r="A65" s="175" t="s">
        <v>35</v>
      </c>
      <c r="B65" s="175">
        <f>'将来負担比率（分子）の構造'!I$42</f>
        <v>502</v>
      </c>
      <c r="C65" s="175"/>
      <c r="D65" s="175"/>
      <c r="E65" s="175">
        <f>'将来負担比率（分子）の構造'!J$42</f>
        <v>407</v>
      </c>
      <c r="F65" s="175"/>
      <c r="G65" s="175"/>
      <c r="H65" s="175">
        <f>'将来負担比率（分子）の構造'!K$42</f>
        <v>337</v>
      </c>
      <c r="I65" s="175"/>
      <c r="J65" s="175"/>
      <c r="K65" s="175">
        <f>'将来負担比率（分子）の構造'!L$42</f>
        <v>437</v>
      </c>
      <c r="L65" s="175"/>
      <c r="M65" s="175"/>
      <c r="N65" s="175">
        <f>'将来負担比率（分子）の構造'!M$42</f>
        <v>369</v>
      </c>
      <c r="O65" s="175"/>
      <c r="P65" s="175"/>
    </row>
    <row r="66" spans="1:16" x14ac:dyDescent="0.15">
      <c r="A66" s="175" t="s">
        <v>34</v>
      </c>
      <c r="B66" s="175">
        <f>'将来負担比率（分子）の構造'!I$41</f>
        <v>98132</v>
      </c>
      <c r="C66" s="175"/>
      <c r="D66" s="175"/>
      <c r="E66" s="175">
        <f>'将来負担比率（分子）の構造'!J$41</f>
        <v>94851</v>
      </c>
      <c r="F66" s="175"/>
      <c r="G66" s="175"/>
      <c r="H66" s="175">
        <f>'将来負担比率（分子）の構造'!K$41</f>
        <v>96064</v>
      </c>
      <c r="I66" s="175"/>
      <c r="J66" s="175"/>
      <c r="K66" s="175">
        <f>'将来負担比率（分子）の構造'!L$41</f>
        <v>99529</v>
      </c>
      <c r="L66" s="175"/>
      <c r="M66" s="175"/>
      <c r="N66" s="175">
        <f>'将来負担比率（分子）の構造'!M$41</f>
        <v>94808</v>
      </c>
      <c r="O66" s="175"/>
      <c r="P66" s="175"/>
    </row>
    <row r="67" spans="1:16" x14ac:dyDescent="0.15">
      <c r="A67" s="175" t="s">
        <v>77</v>
      </c>
      <c r="B67" s="175" t="e">
        <f>NA()</f>
        <v>#N/A</v>
      </c>
      <c r="C67" s="175">
        <f>IF(ISNUMBER('将来負担比率（分子）の構造'!I$53), IF('将来負担比率（分子）の構造'!I$53 &lt; 0, 0, '将来負担比率（分子）の構造'!I$53), NA())</f>
        <v>59132</v>
      </c>
      <c r="D67" s="175" t="e">
        <f>NA()</f>
        <v>#N/A</v>
      </c>
      <c r="E67" s="175" t="e">
        <f>NA()</f>
        <v>#N/A</v>
      </c>
      <c r="F67" s="175">
        <f>IF(ISNUMBER('将来負担比率（分子）の構造'!J$53), IF('将来負担比率（分子）の構造'!J$53 &lt; 0, 0, '将来負担比率（分子）の構造'!J$53), NA())</f>
        <v>56755</v>
      </c>
      <c r="G67" s="175" t="e">
        <f>NA()</f>
        <v>#N/A</v>
      </c>
      <c r="H67" s="175" t="e">
        <f>NA()</f>
        <v>#N/A</v>
      </c>
      <c r="I67" s="175">
        <f>IF(ISNUMBER('将来負担比率（分子）の構造'!K$53), IF('将来負担比率（分子）の構造'!K$53 &lt; 0, 0, '将来負担比率（分子）の構造'!K$53), NA())</f>
        <v>58123</v>
      </c>
      <c r="J67" s="175" t="e">
        <f>NA()</f>
        <v>#N/A</v>
      </c>
      <c r="K67" s="175" t="e">
        <f>NA()</f>
        <v>#N/A</v>
      </c>
      <c r="L67" s="175">
        <f>IF(ISNUMBER('将来負担比率（分子）の構造'!L$53), IF('将来負担比率（分子）の構造'!L$53 &lt; 0, 0, '将来負担比率（分子）の構造'!L$53), NA())</f>
        <v>59450</v>
      </c>
      <c r="M67" s="175" t="e">
        <f>NA()</f>
        <v>#N/A</v>
      </c>
      <c r="N67" s="175" t="e">
        <f>NA()</f>
        <v>#N/A</v>
      </c>
      <c r="O67" s="175">
        <f>IF(ISNUMBER('将来負担比率（分子）の構造'!M$53), IF('将来負担比率（分子）の構造'!M$53 &lt; 0, 0, '将来負担比率（分子）の構造'!M$53), NA())</f>
        <v>58714</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2787</v>
      </c>
      <c r="C72" s="179">
        <f>基金残高に係る経年分析!G55</f>
        <v>2782</v>
      </c>
      <c r="D72" s="179">
        <f>基金残高に係る経年分析!H55</f>
        <v>2779</v>
      </c>
    </row>
    <row r="73" spans="1:16" x14ac:dyDescent="0.15">
      <c r="A73" s="178" t="s">
        <v>80</v>
      </c>
      <c r="B73" s="179">
        <f>基金残高に係る経年分析!F56</f>
        <v>2144</v>
      </c>
      <c r="C73" s="179">
        <f>基金残高に係る経年分析!G56</f>
        <v>1974</v>
      </c>
      <c r="D73" s="179">
        <f>基金残高に係る経年分析!H56</f>
        <v>2755</v>
      </c>
    </row>
    <row r="74" spans="1:16" x14ac:dyDescent="0.15">
      <c r="A74" s="178" t="s">
        <v>81</v>
      </c>
      <c r="B74" s="179">
        <f>基金残高に係る経年分析!F57</f>
        <v>5791</v>
      </c>
      <c r="C74" s="179">
        <f>基金残高に係る経年分析!G57</f>
        <v>5631</v>
      </c>
      <c r="D74" s="179">
        <f>基金残高に係る経年分析!H57</f>
        <v>5440</v>
      </c>
    </row>
  </sheetData>
  <sheetProtection algorithmName="SHA-512" hashValue="3OY1BJJMP1mvkaELumcpVDAepgE/DdufneFOBruEVDLWZI4RdqOu5YDSPRPlORDK2wNP9ta6vNIHNfWv25wiNQ==" saltValue="rZr4+brjvFLZySyua/0H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228</v>
      </c>
      <c r="C5" s="680"/>
      <c r="D5" s="680"/>
      <c r="E5" s="680"/>
      <c r="F5" s="680"/>
      <c r="G5" s="680"/>
      <c r="H5" s="680"/>
      <c r="I5" s="680"/>
      <c r="J5" s="680"/>
      <c r="K5" s="680"/>
      <c r="L5" s="680"/>
      <c r="M5" s="680"/>
      <c r="N5" s="680"/>
      <c r="O5" s="680"/>
      <c r="P5" s="680"/>
      <c r="Q5" s="681"/>
      <c r="R5" s="676">
        <v>24113872</v>
      </c>
      <c r="S5" s="677"/>
      <c r="T5" s="677"/>
      <c r="U5" s="677"/>
      <c r="V5" s="677"/>
      <c r="W5" s="677"/>
      <c r="X5" s="677"/>
      <c r="Y5" s="702"/>
      <c r="Z5" s="715">
        <v>27.2</v>
      </c>
      <c r="AA5" s="715"/>
      <c r="AB5" s="715"/>
      <c r="AC5" s="715"/>
      <c r="AD5" s="716">
        <v>23959778</v>
      </c>
      <c r="AE5" s="716"/>
      <c r="AF5" s="716"/>
      <c r="AG5" s="716"/>
      <c r="AH5" s="716"/>
      <c r="AI5" s="716"/>
      <c r="AJ5" s="716"/>
      <c r="AK5" s="716"/>
      <c r="AL5" s="703">
        <v>50.4</v>
      </c>
      <c r="AM5" s="685"/>
      <c r="AN5" s="685"/>
      <c r="AO5" s="704"/>
      <c r="AP5" s="679" t="s">
        <v>229</v>
      </c>
      <c r="AQ5" s="680"/>
      <c r="AR5" s="680"/>
      <c r="AS5" s="680"/>
      <c r="AT5" s="680"/>
      <c r="AU5" s="680"/>
      <c r="AV5" s="680"/>
      <c r="AW5" s="680"/>
      <c r="AX5" s="680"/>
      <c r="AY5" s="680"/>
      <c r="AZ5" s="680"/>
      <c r="BA5" s="680"/>
      <c r="BB5" s="680"/>
      <c r="BC5" s="680"/>
      <c r="BD5" s="680"/>
      <c r="BE5" s="680"/>
      <c r="BF5" s="681"/>
      <c r="BG5" s="621">
        <v>23927469</v>
      </c>
      <c r="BH5" s="622"/>
      <c r="BI5" s="622"/>
      <c r="BJ5" s="622"/>
      <c r="BK5" s="622"/>
      <c r="BL5" s="622"/>
      <c r="BM5" s="622"/>
      <c r="BN5" s="623"/>
      <c r="BO5" s="659">
        <v>99.2</v>
      </c>
      <c r="BP5" s="659"/>
      <c r="BQ5" s="659"/>
      <c r="BR5" s="659"/>
      <c r="BS5" s="660">
        <v>1444956</v>
      </c>
      <c r="BT5" s="660"/>
      <c r="BU5" s="660"/>
      <c r="BV5" s="660"/>
      <c r="BW5" s="660"/>
      <c r="BX5" s="660"/>
      <c r="BY5" s="660"/>
      <c r="BZ5" s="660"/>
      <c r="CA5" s="660"/>
      <c r="CB5" s="700"/>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15">
      <c r="B6" s="618" t="s">
        <v>233</v>
      </c>
      <c r="C6" s="619"/>
      <c r="D6" s="619"/>
      <c r="E6" s="619"/>
      <c r="F6" s="619"/>
      <c r="G6" s="619"/>
      <c r="H6" s="619"/>
      <c r="I6" s="619"/>
      <c r="J6" s="619"/>
      <c r="K6" s="619"/>
      <c r="L6" s="619"/>
      <c r="M6" s="619"/>
      <c r="N6" s="619"/>
      <c r="O6" s="619"/>
      <c r="P6" s="619"/>
      <c r="Q6" s="620"/>
      <c r="R6" s="621">
        <v>1157702</v>
      </c>
      <c r="S6" s="622"/>
      <c r="T6" s="622"/>
      <c r="U6" s="622"/>
      <c r="V6" s="622"/>
      <c r="W6" s="622"/>
      <c r="X6" s="622"/>
      <c r="Y6" s="623"/>
      <c r="Z6" s="659">
        <v>1.3</v>
      </c>
      <c r="AA6" s="659"/>
      <c r="AB6" s="659"/>
      <c r="AC6" s="659"/>
      <c r="AD6" s="660">
        <v>1157702</v>
      </c>
      <c r="AE6" s="660"/>
      <c r="AF6" s="660"/>
      <c r="AG6" s="660"/>
      <c r="AH6" s="660"/>
      <c r="AI6" s="660"/>
      <c r="AJ6" s="660"/>
      <c r="AK6" s="660"/>
      <c r="AL6" s="624">
        <v>2.4</v>
      </c>
      <c r="AM6" s="625"/>
      <c r="AN6" s="625"/>
      <c r="AO6" s="661"/>
      <c r="AP6" s="618" t="s">
        <v>234</v>
      </c>
      <c r="AQ6" s="619"/>
      <c r="AR6" s="619"/>
      <c r="AS6" s="619"/>
      <c r="AT6" s="619"/>
      <c r="AU6" s="619"/>
      <c r="AV6" s="619"/>
      <c r="AW6" s="619"/>
      <c r="AX6" s="619"/>
      <c r="AY6" s="619"/>
      <c r="AZ6" s="619"/>
      <c r="BA6" s="619"/>
      <c r="BB6" s="619"/>
      <c r="BC6" s="619"/>
      <c r="BD6" s="619"/>
      <c r="BE6" s="619"/>
      <c r="BF6" s="620"/>
      <c r="BG6" s="621">
        <v>23927469</v>
      </c>
      <c r="BH6" s="622"/>
      <c r="BI6" s="622"/>
      <c r="BJ6" s="622"/>
      <c r="BK6" s="622"/>
      <c r="BL6" s="622"/>
      <c r="BM6" s="622"/>
      <c r="BN6" s="623"/>
      <c r="BO6" s="659">
        <v>99.2</v>
      </c>
      <c r="BP6" s="659"/>
      <c r="BQ6" s="659"/>
      <c r="BR6" s="659"/>
      <c r="BS6" s="660">
        <v>1444956</v>
      </c>
      <c r="BT6" s="660"/>
      <c r="BU6" s="660"/>
      <c r="BV6" s="660"/>
      <c r="BW6" s="660"/>
      <c r="BX6" s="660"/>
      <c r="BY6" s="660"/>
      <c r="BZ6" s="660"/>
      <c r="CA6" s="660"/>
      <c r="CB6" s="700"/>
      <c r="CD6" s="679" t="s">
        <v>235</v>
      </c>
      <c r="CE6" s="680"/>
      <c r="CF6" s="680"/>
      <c r="CG6" s="680"/>
      <c r="CH6" s="680"/>
      <c r="CI6" s="680"/>
      <c r="CJ6" s="680"/>
      <c r="CK6" s="680"/>
      <c r="CL6" s="680"/>
      <c r="CM6" s="680"/>
      <c r="CN6" s="680"/>
      <c r="CO6" s="680"/>
      <c r="CP6" s="680"/>
      <c r="CQ6" s="681"/>
      <c r="CR6" s="621">
        <v>383876</v>
      </c>
      <c r="CS6" s="622"/>
      <c r="CT6" s="622"/>
      <c r="CU6" s="622"/>
      <c r="CV6" s="622"/>
      <c r="CW6" s="622"/>
      <c r="CX6" s="622"/>
      <c r="CY6" s="623"/>
      <c r="CZ6" s="703">
        <v>0.4</v>
      </c>
      <c r="DA6" s="685"/>
      <c r="DB6" s="685"/>
      <c r="DC6" s="705"/>
      <c r="DD6" s="627" t="s">
        <v>131</v>
      </c>
      <c r="DE6" s="622"/>
      <c r="DF6" s="622"/>
      <c r="DG6" s="622"/>
      <c r="DH6" s="622"/>
      <c r="DI6" s="622"/>
      <c r="DJ6" s="622"/>
      <c r="DK6" s="622"/>
      <c r="DL6" s="622"/>
      <c r="DM6" s="622"/>
      <c r="DN6" s="622"/>
      <c r="DO6" s="622"/>
      <c r="DP6" s="623"/>
      <c r="DQ6" s="627">
        <v>383876</v>
      </c>
      <c r="DR6" s="622"/>
      <c r="DS6" s="622"/>
      <c r="DT6" s="622"/>
      <c r="DU6" s="622"/>
      <c r="DV6" s="622"/>
      <c r="DW6" s="622"/>
      <c r="DX6" s="622"/>
      <c r="DY6" s="622"/>
      <c r="DZ6" s="622"/>
      <c r="EA6" s="622"/>
      <c r="EB6" s="622"/>
      <c r="EC6" s="658"/>
    </row>
    <row r="7" spans="2:143" ht="11.25" customHeight="1" x14ac:dyDescent="0.15">
      <c r="B7" s="618" t="s">
        <v>236</v>
      </c>
      <c r="C7" s="619"/>
      <c r="D7" s="619"/>
      <c r="E7" s="619"/>
      <c r="F7" s="619"/>
      <c r="G7" s="619"/>
      <c r="H7" s="619"/>
      <c r="I7" s="619"/>
      <c r="J7" s="619"/>
      <c r="K7" s="619"/>
      <c r="L7" s="619"/>
      <c r="M7" s="619"/>
      <c r="N7" s="619"/>
      <c r="O7" s="619"/>
      <c r="P7" s="619"/>
      <c r="Q7" s="620"/>
      <c r="R7" s="621">
        <v>17604</v>
      </c>
      <c r="S7" s="622"/>
      <c r="T7" s="622"/>
      <c r="U7" s="622"/>
      <c r="V7" s="622"/>
      <c r="W7" s="622"/>
      <c r="X7" s="622"/>
      <c r="Y7" s="623"/>
      <c r="Z7" s="659">
        <v>0</v>
      </c>
      <c r="AA7" s="659"/>
      <c r="AB7" s="659"/>
      <c r="AC7" s="659"/>
      <c r="AD7" s="660">
        <v>17604</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11202128</v>
      </c>
      <c r="BH7" s="622"/>
      <c r="BI7" s="622"/>
      <c r="BJ7" s="622"/>
      <c r="BK7" s="622"/>
      <c r="BL7" s="622"/>
      <c r="BM7" s="622"/>
      <c r="BN7" s="623"/>
      <c r="BO7" s="659">
        <v>46.5</v>
      </c>
      <c r="BP7" s="659"/>
      <c r="BQ7" s="659"/>
      <c r="BR7" s="659"/>
      <c r="BS7" s="660">
        <v>690315</v>
      </c>
      <c r="BT7" s="660"/>
      <c r="BU7" s="660"/>
      <c r="BV7" s="660"/>
      <c r="BW7" s="660"/>
      <c r="BX7" s="660"/>
      <c r="BY7" s="660"/>
      <c r="BZ7" s="660"/>
      <c r="CA7" s="660"/>
      <c r="CB7" s="700"/>
      <c r="CD7" s="618" t="s">
        <v>238</v>
      </c>
      <c r="CE7" s="619"/>
      <c r="CF7" s="619"/>
      <c r="CG7" s="619"/>
      <c r="CH7" s="619"/>
      <c r="CI7" s="619"/>
      <c r="CJ7" s="619"/>
      <c r="CK7" s="619"/>
      <c r="CL7" s="619"/>
      <c r="CM7" s="619"/>
      <c r="CN7" s="619"/>
      <c r="CO7" s="619"/>
      <c r="CP7" s="619"/>
      <c r="CQ7" s="620"/>
      <c r="CR7" s="621">
        <v>9372181</v>
      </c>
      <c r="CS7" s="622"/>
      <c r="CT7" s="622"/>
      <c r="CU7" s="622"/>
      <c r="CV7" s="622"/>
      <c r="CW7" s="622"/>
      <c r="CX7" s="622"/>
      <c r="CY7" s="623"/>
      <c r="CZ7" s="659">
        <v>10.9</v>
      </c>
      <c r="DA7" s="659"/>
      <c r="DB7" s="659"/>
      <c r="DC7" s="659"/>
      <c r="DD7" s="627">
        <v>979311</v>
      </c>
      <c r="DE7" s="622"/>
      <c r="DF7" s="622"/>
      <c r="DG7" s="622"/>
      <c r="DH7" s="622"/>
      <c r="DI7" s="622"/>
      <c r="DJ7" s="622"/>
      <c r="DK7" s="622"/>
      <c r="DL7" s="622"/>
      <c r="DM7" s="622"/>
      <c r="DN7" s="622"/>
      <c r="DO7" s="622"/>
      <c r="DP7" s="623"/>
      <c r="DQ7" s="627">
        <v>6633118</v>
      </c>
      <c r="DR7" s="622"/>
      <c r="DS7" s="622"/>
      <c r="DT7" s="622"/>
      <c r="DU7" s="622"/>
      <c r="DV7" s="622"/>
      <c r="DW7" s="622"/>
      <c r="DX7" s="622"/>
      <c r="DY7" s="622"/>
      <c r="DZ7" s="622"/>
      <c r="EA7" s="622"/>
      <c r="EB7" s="622"/>
      <c r="EC7" s="658"/>
    </row>
    <row r="8" spans="2:143" ht="11.25" customHeight="1" x14ac:dyDescent="0.15">
      <c r="B8" s="618" t="s">
        <v>239</v>
      </c>
      <c r="C8" s="619"/>
      <c r="D8" s="619"/>
      <c r="E8" s="619"/>
      <c r="F8" s="619"/>
      <c r="G8" s="619"/>
      <c r="H8" s="619"/>
      <c r="I8" s="619"/>
      <c r="J8" s="619"/>
      <c r="K8" s="619"/>
      <c r="L8" s="619"/>
      <c r="M8" s="619"/>
      <c r="N8" s="619"/>
      <c r="O8" s="619"/>
      <c r="P8" s="619"/>
      <c r="Q8" s="620"/>
      <c r="R8" s="621">
        <v>86992</v>
      </c>
      <c r="S8" s="622"/>
      <c r="T8" s="622"/>
      <c r="U8" s="622"/>
      <c r="V8" s="622"/>
      <c r="W8" s="622"/>
      <c r="X8" s="622"/>
      <c r="Y8" s="623"/>
      <c r="Z8" s="659">
        <v>0.1</v>
      </c>
      <c r="AA8" s="659"/>
      <c r="AB8" s="659"/>
      <c r="AC8" s="659"/>
      <c r="AD8" s="660">
        <v>86992</v>
      </c>
      <c r="AE8" s="660"/>
      <c r="AF8" s="660"/>
      <c r="AG8" s="660"/>
      <c r="AH8" s="660"/>
      <c r="AI8" s="660"/>
      <c r="AJ8" s="660"/>
      <c r="AK8" s="660"/>
      <c r="AL8" s="624">
        <v>0.2</v>
      </c>
      <c r="AM8" s="625"/>
      <c r="AN8" s="625"/>
      <c r="AO8" s="661"/>
      <c r="AP8" s="618" t="s">
        <v>240</v>
      </c>
      <c r="AQ8" s="619"/>
      <c r="AR8" s="619"/>
      <c r="AS8" s="619"/>
      <c r="AT8" s="619"/>
      <c r="AU8" s="619"/>
      <c r="AV8" s="619"/>
      <c r="AW8" s="619"/>
      <c r="AX8" s="619"/>
      <c r="AY8" s="619"/>
      <c r="AZ8" s="619"/>
      <c r="BA8" s="619"/>
      <c r="BB8" s="619"/>
      <c r="BC8" s="619"/>
      <c r="BD8" s="619"/>
      <c r="BE8" s="619"/>
      <c r="BF8" s="620"/>
      <c r="BG8" s="621">
        <v>323754</v>
      </c>
      <c r="BH8" s="622"/>
      <c r="BI8" s="622"/>
      <c r="BJ8" s="622"/>
      <c r="BK8" s="622"/>
      <c r="BL8" s="622"/>
      <c r="BM8" s="622"/>
      <c r="BN8" s="623"/>
      <c r="BO8" s="659">
        <v>1.3</v>
      </c>
      <c r="BP8" s="659"/>
      <c r="BQ8" s="659"/>
      <c r="BR8" s="659"/>
      <c r="BS8" s="660" t="s">
        <v>131</v>
      </c>
      <c r="BT8" s="660"/>
      <c r="BU8" s="660"/>
      <c r="BV8" s="660"/>
      <c r="BW8" s="660"/>
      <c r="BX8" s="660"/>
      <c r="BY8" s="660"/>
      <c r="BZ8" s="660"/>
      <c r="CA8" s="660"/>
      <c r="CB8" s="700"/>
      <c r="CD8" s="618" t="s">
        <v>241</v>
      </c>
      <c r="CE8" s="619"/>
      <c r="CF8" s="619"/>
      <c r="CG8" s="619"/>
      <c r="CH8" s="619"/>
      <c r="CI8" s="619"/>
      <c r="CJ8" s="619"/>
      <c r="CK8" s="619"/>
      <c r="CL8" s="619"/>
      <c r="CM8" s="619"/>
      <c r="CN8" s="619"/>
      <c r="CO8" s="619"/>
      <c r="CP8" s="619"/>
      <c r="CQ8" s="620"/>
      <c r="CR8" s="621">
        <v>30368022</v>
      </c>
      <c r="CS8" s="622"/>
      <c r="CT8" s="622"/>
      <c r="CU8" s="622"/>
      <c r="CV8" s="622"/>
      <c r="CW8" s="622"/>
      <c r="CX8" s="622"/>
      <c r="CY8" s="623"/>
      <c r="CZ8" s="659">
        <v>35.299999999999997</v>
      </c>
      <c r="DA8" s="659"/>
      <c r="DB8" s="659"/>
      <c r="DC8" s="659"/>
      <c r="DD8" s="627">
        <v>372992</v>
      </c>
      <c r="DE8" s="622"/>
      <c r="DF8" s="622"/>
      <c r="DG8" s="622"/>
      <c r="DH8" s="622"/>
      <c r="DI8" s="622"/>
      <c r="DJ8" s="622"/>
      <c r="DK8" s="622"/>
      <c r="DL8" s="622"/>
      <c r="DM8" s="622"/>
      <c r="DN8" s="622"/>
      <c r="DO8" s="622"/>
      <c r="DP8" s="623"/>
      <c r="DQ8" s="627">
        <v>12792749</v>
      </c>
      <c r="DR8" s="622"/>
      <c r="DS8" s="622"/>
      <c r="DT8" s="622"/>
      <c r="DU8" s="622"/>
      <c r="DV8" s="622"/>
      <c r="DW8" s="622"/>
      <c r="DX8" s="622"/>
      <c r="DY8" s="622"/>
      <c r="DZ8" s="622"/>
      <c r="EA8" s="622"/>
      <c r="EB8" s="622"/>
      <c r="EC8" s="658"/>
    </row>
    <row r="9" spans="2:143" ht="11.25" customHeight="1" x14ac:dyDescent="0.15">
      <c r="B9" s="618" t="s">
        <v>242</v>
      </c>
      <c r="C9" s="619"/>
      <c r="D9" s="619"/>
      <c r="E9" s="619"/>
      <c r="F9" s="619"/>
      <c r="G9" s="619"/>
      <c r="H9" s="619"/>
      <c r="I9" s="619"/>
      <c r="J9" s="619"/>
      <c r="K9" s="619"/>
      <c r="L9" s="619"/>
      <c r="M9" s="619"/>
      <c r="N9" s="619"/>
      <c r="O9" s="619"/>
      <c r="P9" s="619"/>
      <c r="Q9" s="620"/>
      <c r="R9" s="621">
        <v>64377</v>
      </c>
      <c r="S9" s="622"/>
      <c r="T9" s="622"/>
      <c r="U9" s="622"/>
      <c r="V9" s="622"/>
      <c r="W9" s="622"/>
      <c r="X9" s="622"/>
      <c r="Y9" s="623"/>
      <c r="Z9" s="659">
        <v>0.1</v>
      </c>
      <c r="AA9" s="659"/>
      <c r="AB9" s="659"/>
      <c r="AC9" s="659"/>
      <c r="AD9" s="660">
        <v>64377</v>
      </c>
      <c r="AE9" s="660"/>
      <c r="AF9" s="660"/>
      <c r="AG9" s="660"/>
      <c r="AH9" s="660"/>
      <c r="AI9" s="660"/>
      <c r="AJ9" s="660"/>
      <c r="AK9" s="660"/>
      <c r="AL9" s="624">
        <v>0.1</v>
      </c>
      <c r="AM9" s="625"/>
      <c r="AN9" s="625"/>
      <c r="AO9" s="661"/>
      <c r="AP9" s="618" t="s">
        <v>243</v>
      </c>
      <c r="AQ9" s="619"/>
      <c r="AR9" s="619"/>
      <c r="AS9" s="619"/>
      <c r="AT9" s="619"/>
      <c r="AU9" s="619"/>
      <c r="AV9" s="619"/>
      <c r="AW9" s="619"/>
      <c r="AX9" s="619"/>
      <c r="AY9" s="619"/>
      <c r="AZ9" s="619"/>
      <c r="BA9" s="619"/>
      <c r="BB9" s="619"/>
      <c r="BC9" s="619"/>
      <c r="BD9" s="619"/>
      <c r="BE9" s="619"/>
      <c r="BF9" s="620"/>
      <c r="BG9" s="621">
        <v>8256577</v>
      </c>
      <c r="BH9" s="622"/>
      <c r="BI9" s="622"/>
      <c r="BJ9" s="622"/>
      <c r="BK9" s="622"/>
      <c r="BL9" s="622"/>
      <c r="BM9" s="622"/>
      <c r="BN9" s="623"/>
      <c r="BO9" s="659">
        <v>34.200000000000003</v>
      </c>
      <c r="BP9" s="659"/>
      <c r="BQ9" s="659"/>
      <c r="BR9" s="659"/>
      <c r="BS9" s="660" t="s">
        <v>131</v>
      </c>
      <c r="BT9" s="660"/>
      <c r="BU9" s="660"/>
      <c r="BV9" s="660"/>
      <c r="BW9" s="660"/>
      <c r="BX9" s="660"/>
      <c r="BY9" s="660"/>
      <c r="BZ9" s="660"/>
      <c r="CA9" s="660"/>
      <c r="CB9" s="700"/>
      <c r="CD9" s="618" t="s">
        <v>244</v>
      </c>
      <c r="CE9" s="619"/>
      <c r="CF9" s="619"/>
      <c r="CG9" s="619"/>
      <c r="CH9" s="619"/>
      <c r="CI9" s="619"/>
      <c r="CJ9" s="619"/>
      <c r="CK9" s="619"/>
      <c r="CL9" s="619"/>
      <c r="CM9" s="619"/>
      <c r="CN9" s="619"/>
      <c r="CO9" s="619"/>
      <c r="CP9" s="619"/>
      <c r="CQ9" s="620"/>
      <c r="CR9" s="621">
        <v>6700512</v>
      </c>
      <c r="CS9" s="622"/>
      <c r="CT9" s="622"/>
      <c r="CU9" s="622"/>
      <c r="CV9" s="622"/>
      <c r="CW9" s="622"/>
      <c r="CX9" s="622"/>
      <c r="CY9" s="623"/>
      <c r="CZ9" s="659">
        <v>7.8</v>
      </c>
      <c r="DA9" s="659"/>
      <c r="DB9" s="659"/>
      <c r="DC9" s="659"/>
      <c r="DD9" s="627">
        <v>509231</v>
      </c>
      <c r="DE9" s="622"/>
      <c r="DF9" s="622"/>
      <c r="DG9" s="622"/>
      <c r="DH9" s="622"/>
      <c r="DI9" s="622"/>
      <c r="DJ9" s="622"/>
      <c r="DK9" s="622"/>
      <c r="DL9" s="622"/>
      <c r="DM9" s="622"/>
      <c r="DN9" s="622"/>
      <c r="DO9" s="622"/>
      <c r="DP9" s="623"/>
      <c r="DQ9" s="627">
        <v>3903487</v>
      </c>
      <c r="DR9" s="622"/>
      <c r="DS9" s="622"/>
      <c r="DT9" s="622"/>
      <c r="DU9" s="622"/>
      <c r="DV9" s="622"/>
      <c r="DW9" s="622"/>
      <c r="DX9" s="622"/>
      <c r="DY9" s="622"/>
      <c r="DZ9" s="622"/>
      <c r="EA9" s="622"/>
      <c r="EB9" s="622"/>
      <c r="EC9" s="658"/>
    </row>
    <row r="10" spans="2:143" ht="11.25" customHeight="1" x14ac:dyDescent="0.15">
      <c r="B10" s="618" t="s">
        <v>245</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246</v>
      </c>
      <c r="AA10" s="659"/>
      <c r="AB10" s="659"/>
      <c r="AC10" s="659"/>
      <c r="AD10" s="660" t="s">
        <v>131</v>
      </c>
      <c r="AE10" s="660"/>
      <c r="AF10" s="660"/>
      <c r="AG10" s="660"/>
      <c r="AH10" s="660"/>
      <c r="AI10" s="660"/>
      <c r="AJ10" s="660"/>
      <c r="AK10" s="660"/>
      <c r="AL10" s="624" t="s">
        <v>131</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488715</v>
      </c>
      <c r="BH10" s="622"/>
      <c r="BI10" s="622"/>
      <c r="BJ10" s="622"/>
      <c r="BK10" s="622"/>
      <c r="BL10" s="622"/>
      <c r="BM10" s="622"/>
      <c r="BN10" s="623"/>
      <c r="BO10" s="659">
        <v>2</v>
      </c>
      <c r="BP10" s="659"/>
      <c r="BQ10" s="659"/>
      <c r="BR10" s="659"/>
      <c r="BS10" s="660">
        <v>81394</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v>92679</v>
      </c>
      <c r="CS10" s="622"/>
      <c r="CT10" s="622"/>
      <c r="CU10" s="622"/>
      <c r="CV10" s="622"/>
      <c r="CW10" s="622"/>
      <c r="CX10" s="622"/>
      <c r="CY10" s="623"/>
      <c r="CZ10" s="659">
        <v>0.1</v>
      </c>
      <c r="DA10" s="659"/>
      <c r="DB10" s="659"/>
      <c r="DC10" s="659"/>
      <c r="DD10" s="627" t="s">
        <v>131</v>
      </c>
      <c r="DE10" s="622"/>
      <c r="DF10" s="622"/>
      <c r="DG10" s="622"/>
      <c r="DH10" s="622"/>
      <c r="DI10" s="622"/>
      <c r="DJ10" s="622"/>
      <c r="DK10" s="622"/>
      <c r="DL10" s="622"/>
      <c r="DM10" s="622"/>
      <c r="DN10" s="622"/>
      <c r="DO10" s="622"/>
      <c r="DP10" s="623"/>
      <c r="DQ10" s="627">
        <v>3226</v>
      </c>
      <c r="DR10" s="622"/>
      <c r="DS10" s="622"/>
      <c r="DT10" s="622"/>
      <c r="DU10" s="622"/>
      <c r="DV10" s="622"/>
      <c r="DW10" s="622"/>
      <c r="DX10" s="622"/>
      <c r="DY10" s="622"/>
      <c r="DZ10" s="622"/>
      <c r="EA10" s="622"/>
      <c r="EB10" s="622"/>
      <c r="EC10" s="658"/>
    </row>
    <row r="11" spans="2:143" ht="11.25" customHeight="1" x14ac:dyDescent="0.15">
      <c r="B11" s="618" t="s">
        <v>249</v>
      </c>
      <c r="C11" s="619"/>
      <c r="D11" s="619"/>
      <c r="E11" s="619"/>
      <c r="F11" s="619"/>
      <c r="G11" s="619"/>
      <c r="H11" s="619"/>
      <c r="I11" s="619"/>
      <c r="J11" s="619"/>
      <c r="K11" s="619"/>
      <c r="L11" s="619"/>
      <c r="M11" s="619"/>
      <c r="N11" s="619"/>
      <c r="O11" s="619"/>
      <c r="P11" s="619"/>
      <c r="Q11" s="620"/>
      <c r="R11" s="621">
        <v>4219499</v>
      </c>
      <c r="S11" s="622"/>
      <c r="T11" s="622"/>
      <c r="U11" s="622"/>
      <c r="V11" s="622"/>
      <c r="W11" s="622"/>
      <c r="X11" s="622"/>
      <c r="Y11" s="623"/>
      <c r="Z11" s="624">
        <v>4.8</v>
      </c>
      <c r="AA11" s="625"/>
      <c r="AB11" s="625"/>
      <c r="AC11" s="626"/>
      <c r="AD11" s="627">
        <v>4219499</v>
      </c>
      <c r="AE11" s="622"/>
      <c r="AF11" s="622"/>
      <c r="AG11" s="622"/>
      <c r="AH11" s="622"/>
      <c r="AI11" s="622"/>
      <c r="AJ11" s="622"/>
      <c r="AK11" s="623"/>
      <c r="AL11" s="624">
        <v>8.9</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2133082</v>
      </c>
      <c r="BH11" s="622"/>
      <c r="BI11" s="622"/>
      <c r="BJ11" s="622"/>
      <c r="BK11" s="622"/>
      <c r="BL11" s="622"/>
      <c r="BM11" s="622"/>
      <c r="BN11" s="623"/>
      <c r="BO11" s="659">
        <v>8.8000000000000007</v>
      </c>
      <c r="BP11" s="659"/>
      <c r="BQ11" s="659"/>
      <c r="BR11" s="659"/>
      <c r="BS11" s="660">
        <v>608921</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4394983</v>
      </c>
      <c r="CS11" s="622"/>
      <c r="CT11" s="622"/>
      <c r="CU11" s="622"/>
      <c r="CV11" s="622"/>
      <c r="CW11" s="622"/>
      <c r="CX11" s="622"/>
      <c r="CY11" s="623"/>
      <c r="CZ11" s="659">
        <v>5.0999999999999996</v>
      </c>
      <c r="DA11" s="659"/>
      <c r="DB11" s="659"/>
      <c r="DC11" s="659"/>
      <c r="DD11" s="627">
        <v>944494</v>
      </c>
      <c r="DE11" s="622"/>
      <c r="DF11" s="622"/>
      <c r="DG11" s="622"/>
      <c r="DH11" s="622"/>
      <c r="DI11" s="622"/>
      <c r="DJ11" s="622"/>
      <c r="DK11" s="622"/>
      <c r="DL11" s="622"/>
      <c r="DM11" s="622"/>
      <c r="DN11" s="622"/>
      <c r="DO11" s="622"/>
      <c r="DP11" s="623"/>
      <c r="DQ11" s="627">
        <v>3064352</v>
      </c>
      <c r="DR11" s="622"/>
      <c r="DS11" s="622"/>
      <c r="DT11" s="622"/>
      <c r="DU11" s="622"/>
      <c r="DV11" s="622"/>
      <c r="DW11" s="622"/>
      <c r="DX11" s="622"/>
      <c r="DY11" s="622"/>
      <c r="DZ11" s="622"/>
      <c r="EA11" s="622"/>
      <c r="EB11" s="622"/>
      <c r="EC11" s="658"/>
    </row>
    <row r="12" spans="2:143" ht="11.25" customHeight="1" x14ac:dyDescent="0.15">
      <c r="B12" s="618" t="s">
        <v>252</v>
      </c>
      <c r="C12" s="619"/>
      <c r="D12" s="619"/>
      <c r="E12" s="619"/>
      <c r="F12" s="619"/>
      <c r="G12" s="619"/>
      <c r="H12" s="619"/>
      <c r="I12" s="619"/>
      <c r="J12" s="619"/>
      <c r="K12" s="619"/>
      <c r="L12" s="619"/>
      <c r="M12" s="619"/>
      <c r="N12" s="619"/>
      <c r="O12" s="619"/>
      <c r="P12" s="619"/>
      <c r="Q12" s="620"/>
      <c r="R12" s="621">
        <v>37669</v>
      </c>
      <c r="S12" s="622"/>
      <c r="T12" s="622"/>
      <c r="U12" s="622"/>
      <c r="V12" s="622"/>
      <c r="W12" s="622"/>
      <c r="X12" s="622"/>
      <c r="Y12" s="623"/>
      <c r="Z12" s="659">
        <v>0</v>
      </c>
      <c r="AA12" s="659"/>
      <c r="AB12" s="659"/>
      <c r="AC12" s="659"/>
      <c r="AD12" s="660">
        <v>37669</v>
      </c>
      <c r="AE12" s="660"/>
      <c r="AF12" s="660"/>
      <c r="AG12" s="660"/>
      <c r="AH12" s="660"/>
      <c r="AI12" s="660"/>
      <c r="AJ12" s="660"/>
      <c r="AK12" s="660"/>
      <c r="AL12" s="624">
        <v>0.1</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10910041</v>
      </c>
      <c r="BH12" s="622"/>
      <c r="BI12" s="622"/>
      <c r="BJ12" s="622"/>
      <c r="BK12" s="622"/>
      <c r="BL12" s="622"/>
      <c r="BM12" s="622"/>
      <c r="BN12" s="623"/>
      <c r="BO12" s="659">
        <v>45.2</v>
      </c>
      <c r="BP12" s="659"/>
      <c r="BQ12" s="659"/>
      <c r="BR12" s="659"/>
      <c r="BS12" s="660">
        <v>723591</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2432394</v>
      </c>
      <c r="CS12" s="622"/>
      <c r="CT12" s="622"/>
      <c r="CU12" s="622"/>
      <c r="CV12" s="622"/>
      <c r="CW12" s="622"/>
      <c r="CX12" s="622"/>
      <c r="CY12" s="623"/>
      <c r="CZ12" s="659">
        <v>2.8</v>
      </c>
      <c r="DA12" s="659"/>
      <c r="DB12" s="659"/>
      <c r="DC12" s="659"/>
      <c r="DD12" s="627">
        <v>354865</v>
      </c>
      <c r="DE12" s="622"/>
      <c r="DF12" s="622"/>
      <c r="DG12" s="622"/>
      <c r="DH12" s="622"/>
      <c r="DI12" s="622"/>
      <c r="DJ12" s="622"/>
      <c r="DK12" s="622"/>
      <c r="DL12" s="622"/>
      <c r="DM12" s="622"/>
      <c r="DN12" s="622"/>
      <c r="DO12" s="622"/>
      <c r="DP12" s="623"/>
      <c r="DQ12" s="627">
        <v>2174834</v>
      </c>
      <c r="DR12" s="622"/>
      <c r="DS12" s="622"/>
      <c r="DT12" s="622"/>
      <c r="DU12" s="622"/>
      <c r="DV12" s="622"/>
      <c r="DW12" s="622"/>
      <c r="DX12" s="622"/>
      <c r="DY12" s="622"/>
      <c r="DZ12" s="622"/>
      <c r="EA12" s="622"/>
      <c r="EB12" s="622"/>
      <c r="EC12" s="658"/>
    </row>
    <row r="13" spans="2:143" ht="11.25" customHeight="1" x14ac:dyDescent="0.15">
      <c r="B13" s="618" t="s">
        <v>255</v>
      </c>
      <c r="C13" s="619"/>
      <c r="D13" s="619"/>
      <c r="E13" s="619"/>
      <c r="F13" s="619"/>
      <c r="G13" s="619"/>
      <c r="H13" s="619"/>
      <c r="I13" s="619"/>
      <c r="J13" s="619"/>
      <c r="K13" s="619"/>
      <c r="L13" s="619"/>
      <c r="M13" s="619"/>
      <c r="N13" s="619"/>
      <c r="O13" s="619"/>
      <c r="P13" s="619"/>
      <c r="Q13" s="620"/>
      <c r="R13" s="621" t="s">
        <v>181</v>
      </c>
      <c r="S13" s="622"/>
      <c r="T13" s="622"/>
      <c r="U13" s="622"/>
      <c r="V13" s="622"/>
      <c r="W13" s="622"/>
      <c r="X13" s="622"/>
      <c r="Y13" s="623"/>
      <c r="Z13" s="659" t="s">
        <v>256</v>
      </c>
      <c r="AA13" s="659"/>
      <c r="AB13" s="659"/>
      <c r="AC13" s="659"/>
      <c r="AD13" s="660" t="s">
        <v>131</v>
      </c>
      <c r="AE13" s="660"/>
      <c r="AF13" s="660"/>
      <c r="AG13" s="660"/>
      <c r="AH13" s="660"/>
      <c r="AI13" s="660"/>
      <c r="AJ13" s="660"/>
      <c r="AK13" s="660"/>
      <c r="AL13" s="624" t="s">
        <v>131</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10842550</v>
      </c>
      <c r="BH13" s="622"/>
      <c r="BI13" s="622"/>
      <c r="BJ13" s="622"/>
      <c r="BK13" s="622"/>
      <c r="BL13" s="622"/>
      <c r="BM13" s="622"/>
      <c r="BN13" s="623"/>
      <c r="BO13" s="659">
        <v>45</v>
      </c>
      <c r="BP13" s="659"/>
      <c r="BQ13" s="659"/>
      <c r="BR13" s="659"/>
      <c r="BS13" s="660">
        <v>723591</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8405234</v>
      </c>
      <c r="CS13" s="622"/>
      <c r="CT13" s="622"/>
      <c r="CU13" s="622"/>
      <c r="CV13" s="622"/>
      <c r="CW13" s="622"/>
      <c r="CX13" s="622"/>
      <c r="CY13" s="623"/>
      <c r="CZ13" s="659">
        <v>9.8000000000000007</v>
      </c>
      <c r="DA13" s="659"/>
      <c r="DB13" s="659"/>
      <c r="DC13" s="659"/>
      <c r="DD13" s="627">
        <v>3381169</v>
      </c>
      <c r="DE13" s="622"/>
      <c r="DF13" s="622"/>
      <c r="DG13" s="622"/>
      <c r="DH13" s="622"/>
      <c r="DI13" s="622"/>
      <c r="DJ13" s="622"/>
      <c r="DK13" s="622"/>
      <c r="DL13" s="622"/>
      <c r="DM13" s="622"/>
      <c r="DN13" s="622"/>
      <c r="DO13" s="622"/>
      <c r="DP13" s="623"/>
      <c r="DQ13" s="627">
        <v>4843272</v>
      </c>
      <c r="DR13" s="622"/>
      <c r="DS13" s="622"/>
      <c r="DT13" s="622"/>
      <c r="DU13" s="622"/>
      <c r="DV13" s="622"/>
      <c r="DW13" s="622"/>
      <c r="DX13" s="622"/>
      <c r="DY13" s="622"/>
      <c r="DZ13" s="622"/>
      <c r="EA13" s="622"/>
      <c r="EB13" s="622"/>
      <c r="EC13" s="658"/>
    </row>
    <row r="14" spans="2:143" ht="11.25" customHeight="1" x14ac:dyDescent="0.15">
      <c r="B14" s="618" t="s">
        <v>259</v>
      </c>
      <c r="C14" s="619"/>
      <c r="D14" s="619"/>
      <c r="E14" s="619"/>
      <c r="F14" s="619"/>
      <c r="G14" s="619"/>
      <c r="H14" s="619"/>
      <c r="I14" s="619"/>
      <c r="J14" s="619"/>
      <c r="K14" s="619"/>
      <c r="L14" s="619"/>
      <c r="M14" s="619"/>
      <c r="N14" s="619"/>
      <c r="O14" s="619"/>
      <c r="P14" s="619"/>
      <c r="Q14" s="620"/>
      <c r="R14" s="621" t="s">
        <v>131</v>
      </c>
      <c r="S14" s="622"/>
      <c r="T14" s="622"/>
      <c r="U14" s="622"/>
      <c r="V14" s="622"/>
      <c r="W14" s="622"/>
      <c r="X14" s="622"/>
      <c r="Y14" s="623"/>
      <c r="Z14" s="659" t="s">
        <v>246</v>
      </c>
      <c r="AA14" s="659"/>
      <c r="AB14" s="659"/>
      <c r="AC14" s="659"/>
      <c r="AD14" s="660" t="s">
        <v>181</v>
      </c>
      <c r="AE14" s="660"/>
      <c r="AF14" s="660"/>
      <c r="AG14" s="660"/>
      <c r="AH14" s="660"/>
      <c r="AI14" s="660"/>
      <c r="AJ14" s="660"/>
      <c r="AK14" s="660"/>
      <c r="AL14" s="624" t="s">
        <v>246</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728294</v>
      </c>
      <c r="BH14" s="622"/>
      <c r="BI14" s="622"/>
      <c r="BJ14" s="622"/>
      <c r="BK14" s="622"/>
      <c r="BL14" s="622"/>
      <c r="BM14" s="622"/>
      <c r="BN14" s="623"/>
      <c r="BO14" s="659">
        <v>3</v>
      </c>
      <c r="BP14" s="659"/>
      <c r="BQ14" s="659"/>
      <c r="BR14" s="659"/>
      <c r="BS14" s="660">
        <v>31050</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2372126</v>
      </c>
      <c r="CS14" s="622"/>
      <c r="CT14" s="622"/>
      <c r="CU14" s="622"/>
      <c r="CV14" s="622"/>
      <c r="CW14" s="622"/>
      <c r="CX14" s="622"/>
      <c r="CY14" s="623"/>
      <c r="CZ14" s="659">
        <v>2.8</v>
      </c>
      <c r="DA14" s="659"/>
      <c r="DB14" s="659"/>
      <c r="DC14" s="659"/>
      <c r="DD14" s="627">
        <v>276703</v>
      </c>
      <c r="DE14" s="622"/>
      <c r="DF14" s="622"/>
      <c r="DG14" s="622"/>
      <c r="DH14" s="622"/>
      <c r="DI14" s="622"/>
      <c r="DJ14" s="622"/>
      <c r="DK14" s="622"/>
      <c r="DL14" s="622"/>
      <c r="DM14" s="622"/>
      <c r="DN14" s="622"/>
      <c r="DO14" s="622"/>
      <c r="DP14" s="623"/>
      <c r="DQ14" s="627">
        <v>2022035</v>
      </c>
      <c r="DR14" s="622"/>
      <c r="DS14" s="622"/>
      <c r="DT14" s="622"/>
      <c r="DU14" s="622"/>
      <c r="DV14" s="622"/>
      <c r="DW14" s="622"/>
      <c r="DX14" s="622"/>
      <c r="DY14" s="622"/>
      <c r="DZ14" s="622"/>
      <c r="EA14" s="622"/>
      <c r="EB14" s="622"/>
      <c r="EC14" s="658"/>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181</v>
      </c>
      <c r="S15" s="622"/>
      <c r="T15" s="622"/>
      <c r="U15" s="622"/>
      <c r="V15" s="622"/>
      <c r="W15" s="622"/>
      <c r="X15" s="622"/>
      <c r="Y15" s="623"/>
      <c r="Z15" s="659" t="s">
        <v>131</v>
      </c>
      <c r="AA15" s="659"/>
      <c r="AB15" s="659"/>
      <c r="AC15" s="659"/>
      <c r="AD15" s="660" t="s">
        <v>131</v>
      </c>
      <c r="AE15" s="660"/>
      <c r="AF15" s="660"/>
      <c r="AG15" s="660"/>
      <c r="AH15" s="660"/>
      <c r="AI15" s="660"/>
      <c r="AJ15" s="660"/>
      <c r="AK15" s="660"/>
      <c r="AL15" s="624" t="s">
        <v>131</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1087006</v>
      </c>
      <c r="BH15" s="622"/>
      <c r="BI15" s="622"/>
      <c r="BJ15" s="622"/>
      <c r="BK15" s="622"/>
      <c r="BL15" s="622"/>
      <c r="BM15" s="622"/>
      <c r="BN15" s="623"/>
      <c r="BO15" s="659">
        <v>4.5</v>
      </c>
      <c r="BP15" s="659"/>
      <c r="BQ15" s="659"/>
      <c r="BR15" s="659"/>
      <c r="BS15" s="660" t="s">
        <v>181</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10116718</v>
      </c>
      <c r="CS15" s="622"/>
      <c r="CT15" s="622"/>
      <c r="CU15" s="622"/>
      <c r="CV15" s="622"/>
      <c r="CW15" s="622"/>
      <c r="CX15" s="622"/>
      <c r="CY15" s="623"/>
      <c r="CZ15" s="659">
        <v>11.8</v>
      </c>
      <c r="DA15" s="659"/>
      <c r="DB15" s="659"/>
      <c r="DC15" s="659"/>
      <c r="DD15" s="627">
        <v>2401536</v>
      </c>
      <c r="DE15" s="622"/>
      <c r="DF15" s="622"/>
      <c r="DG15" s="622"/>
      <c r="DH15" s="622"/>
      <c r="DI15" s="622"/>
      <c r="DJ15" s="622"/>
      <c r="DK15" s="622"/>
      <c r="DL15" s="622"/>
      <c r="DM15" s="622"/>
      <c r="DN15" s="622"/>
      <c r="DO15" s="622"/>
      <c r="DP15" s="623"/>
      <c r="DQ15" s="627">
        <v>7239636</v>
      </c>
      <c r="DR15" s="622"/>
      <c r="DS15" s="622"/>
      <c r="DT15" s="622"/>
      <c r="DU15" s="622"/>
      <c r="DV15" s="622"/>
      <c r="DW15" s="622"/>
      <c r="DX15" s="622"/>
      <c r="DY15" s="622"/>
      <c r="DZ15" s="622"/>
      <c r="EA15" s="622"/>
      <c r="EB15" s="622"/>
      <c r="EC15" s="658"/>
    </row>
    <row r="16" spans="2:143" ht="11.25" customHeight="1" x14ac:dyDescent="0.15">
      <c r="B16" s="618" t="s">
        <v>265</v>
      </c>
      <c r="C16" s="619"/>
      <c r="D16" s="619"/>
      <c r="E16" s="619"/>
      <c r="F16" s="619"/>
      <c r="G16" s="619"/>
      <c r="H16" s="619"/>
      <c r="I16" s="619"/>
      <c r="J16" s="619"/>
      <c r="K16" s="619"/>
      <c r="L16" s="619"/>
      <c r="M16" s="619"/>
      <c r="N16" s="619"/>
      <c r="O16" s="619"/>
      <c r="P16" s="619"/>
      <c r="Q16" s="620"/>
      <c r="R16" s="621">
        <v>49323</v>
      </c>
      <c r="S16" s="622"/>
      <c r="T16" s="622"/>
      <c r="U16" s="622"/>
      <c r="V16" s="622"/>
      <c r="W16" s="622"/>
      <c r="X16" s="622"/>
      <c r="Y16" s="623"/>
      <c r="Z16" s="659">
        <v>0.1</v>
      </c>
      <c r="AA16" s="659"/>
      <c r="AB16" s="659"/>
      <c r="AC16" s="659"/>
      <c r="AD16" s="660">
        <v>49323</v>
      </c>
      <c r="AE16" s="660"/>
      <c r="AF16" s="660"/>
      <c r="AG16" s="660"/>
      <c r="AH16" s="660"/>
      <c r="AI16" s="660"/>
      <c r="AJ16" s="660"/>
      <c r="AK16" s="660"/>
      <c r="AL16" s="624">
        <v>0.1</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246</v>
      </c>
      <c r="BH16" s="622"/>
      <c r="BI16" s="622"/>
      <c r="BJ16" s="622"/>
      <c r="BK16" s="622"/>
      <c r="BL16" s="622"/>
      <c r="BM16" s="622"/>
      <c r="BN16" s="623"/>
      <c r="BO16" s="659" t="s">
        <v>131</v>
      </c>
      <c r="BP16" s="659"/>
      <c r="BQ16" s="659"/>
      <c r="BR16" s="659"/>
      <c r="BS16" s="660" t="s">
        <v>131</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v>1626999</v>
      </c>
      <c r="CS16" s="622"/>
      <c r="CT16" s="622"/>
      <c r="CU16" s="622"/>
      <c r="CV16" s="622"/>
      <c r="CW16" s="622"/>
      <c r="CX16" s="622"/>
      <c r="CY16" s="623"/>
      <c r="CZ16" s="659">
        <v>1.9</v>
      </c>
      <c r="DA16" s="659"/>
      <c r="DB16" s="659"/>
      <c r="DC16" s="659"/>
      <c r="DD16" s="627" t="s">
        <v>246</v>
      </c>
      <c r="DE16" s="622"/>
      <c r="DF16" s="622"/>
      <c r="DG16" s="622"/>
      <c r="DH16" s="622"/>
      <c r="DI16" s="622"/>
      <c r="DJ16" s="622"/>
      <c r="DK16" s="622"/>
      <c r="DL16" s="622"/>
      <c r="DM16" s="622"/>
      <c r="DN16" s="622"/>
      <c r="DO16" s="622"/>
      <c r="DP16" s="623"/>
      <c r="DQ16" s="627">
        <v>300897</v>
      </c>
      <c r="DR16" s="622"/>
      <c r="DS16" s="622"/>
      <c r="DT16" s="622"/>
      <c r="DU16" s="622"/>
      <c r="DV16" s="622"/>
      <c r="DW16" s="622"/>
      <c r="DX16" s="622"/>
      <c r="DY16" s="622"/>
      <c r="DZ16" s="622"/>
      <c r="EA16" s="622"/>
      <c r="EB16" s="622"/>
      <c r="EC16" s="658"/>
    </row>
    <row r="17" spans="2:133" ht="11.25" customHeight="1" x14ac:dyDescent="0.15">
      <c r="B17" s="618" t="s">
        <v>268</v>
      </c>
      <c r="C17" s="619"/>
      <c r="D17" s="619"/>
      <c r="E17" s="619"/>
      <c r="F17" s="619"/>
      <c r="G17" s="619"/>
      <c r="H17" s="619"/>
      <c r="I17" s="619"/>
      <c r="J17" s="619"/>
      <c r="K17" s="619"/>
      <c r="L17" s="619"/>
      <c r="M17" s="619"/>
      <c r="N17" s="619"/>
      <c r="O17" s="619"/>
      <c r="P17" s="619"/>
      <c r="Q17" s="620"/>
      <c r="R17" s="621">
        <v>407718</v>
      </c>
      <c r="S17" s="622"/>
      <c r="T17" s="622"/>
      <c r="U17" s="622"/>
      <c r="V17" s="622"/>
      <c r="W17" s="622"/>
      <c r="X17" s="622"/>
      <c r="Y17" s="623"/>
      <c r="Z17" s="659">
        <v>0.5</v>
      </c>
      <c r="AA17" s="659"/>
      <c r="AB17" s="659"/>
      <c r="AC17" s="659"/>
      <c r="AD17" s="660">
        <v>407718</v>
      </c>
      <c r="AE17" s="660"/>
      <c r="AF17" s="660"/>
      <c r="AG17" s="660"/>
      <c r="AH17" s="660"/>
      <c r="AI17" s="660"/>
      <c r="AJ17" s="660"/>
      <c r="AK17" s="660"/>
      <c r="AL17" s="624">
        <v>0.9</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181</v>
      </c>
      <c r="BP17" s="659"/>
      <c r="BQ17" s="659"/>
      <c r="BR17" s="659"/>
      <c r="BS17" s="660" t="s">
        <v>256</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9656980</v>
      </c>
      <c r="CS17" s="622"/>
      <c r="CT17" s="622"/>
      <c r="CU17" s="622"/>
      <c r="CV17" s="622"/>
      <c r="CW17" s="622"/>
      <c r="CX17" s="622"/>
      <c r="CY17" s="623"/>
      <c r="CZ17" s="659">
        <v>11.2</v>
      </c>
      <c r="DA17" s="659"/>
      <c r="DB17" s="659"/>
      <c r="DC17" s="659"/>
      <c r="DD17" s="627" t="s">
        <v>256</v>
      </c>
      <c r="DE17" s="622"/>
      <c r="DF17" s="622"/>
      <c r="DG17" s="622"/>
      <c r="DH17" s="622"/>
      <c r="DI17" s="622"/>
      <c r="DJ17" s="622"/>
      <c r="DK17" s="622"/>
      <c r="DL17" s="622"/>
      <c r="DM17" s="622"/>
      <c r="DN17" s="622"/>
      <c r="DO17" s="622"/>
      <c r="DP17" s="623"/>
      <c r="DQ17" s="627">
        <v>9410847</v>
      </c>
      <c r="DR17" s="622"/>
      <c r="DS17" s="622"/>
      <c r="DT17" s="622"/>
      <c r="DU17" s="622"/>
      <c r="DV17" s="622"/>
      <c r="DW17" s="622"/>
      <c r="DX17" s="622"/>
      <c r="DY17" s="622"/>
      <c r="DZ17" s="622"/>
      <c r="EA17" s="622"/>
      <c r="EB17" s="622"/>
      <c r="EC17" s="658"/>
    </row>
    <row r="18" spans="2:133" ht="11.25" customHeight="1" x14ac:dyDescent="0.15">
      <c r="B18" s="618" t="s">
        <v>271</v>
      </c>
      <c r="C18" s="619"/>
      <c r="D18" s="619"/>
      <c r="E18" s="619"/>
      <c r="F18" s="619"/>
      <c r="G18" s="619"/>
      <c r="H18" s="619"/>
      <c r="I18" s="619"/>
      <c r="J18" s="619"/>
      <c r="K18" s="619"/>
      <c r="L18" s="619"/>
      <c r="M18" s="619"/>
      <c r="N18" s="619"/>
      <c r="O18" s="619"/>
      <c r="P18" s="619"/>
      <c r="Q18" s="620"/>
      <c r="R18" s="621">
        <v>209529</v>
      </c>
      <c r="S18" s="622"/>
      <c r="T18" s="622"/>
      <c r="U18" s="622"/>
      <c r="V18" s="622"/>
      <c r="W18" s="622"/>
      <c r="X18" s="622"/>
      <c r="Y18" s="623"/>
      <c r="Z18" s="659">
        <v>0.2</v>
      </c>
      <c r="AA18" s="659"/>
      <c r="AB18" s="659"/>
      <c r="AC18" s="659"/>
      <c r="AD18" s="660">
        <v>209529</v>
      </c>
      <c r="AE18" s="660"/>
      <c r="AF18" s="660"/>
      <c r="AG18" s="660"/>
      <c r="AH18" s="660"/>
      <c r="AI18" s="660"/>
      <c r="AJ18" s="660"/>
      <c r="AK18" s="660"/>
      <c r="AL18" s="624">
        <v>0.4</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131</v>
      </c>
      <c r="BP18" s="659"/>
      <c r="BQ18" s="659"/>
      <c r="BR18" s="659"/>
      <c r="BS18" s="660" t="s">
        <v>181</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59" t="s">
        <v>131</v>
      </c>
      <c r="DA18" s="659"/>
      <c r="DB18" s="659"/>
      <c r="DC18" s="659"/>
      <c r="DD18" s="627" t="s">
        <v>131</v>
      </c>
      <c r="DE18" s="622"/>
      <c r="DF18" s="622"/>
      <c r="DG18" s="622"/>
      <c r="DH18" s="622"/>
      <c r="DI18" s="622"/>
      <c r="DJ18" s="622"/>
      <c r="DK18" s="622"/>
      <c r="DL18" s="622"/>
      <c r="DM18" s="622"/>
      <c r="DN18" s="622"/>
      <c r="DO18" s="622"/>
      <c r="DP18" s="623"/>
      <c r="DQ18" s="627" t="s">
        <v>181</v>
      </c>
      <c r="DR18" s="622"/>
      <c r="DS18" s="622"/>
      <c r="DT18" s="622"/>
      <c r="DU18" s="622"/>
      <c r="DV18" s="622"/>
      <c r="DW18" s="622"/>
      <c r="DX18" s="622"/>
      <c r="DY18" s="622"/>
      <c r="DZ18" s="622"/>
      <c r="EA18" s="622"/>
      <c r="EB18" s="622"/>
      <c r="EC18" s="658"/>
    </row>
    <row r="19" spans="2:133" ht="11.25" customHeight="1" x14ac:dyDescent="0.15">
      <c r="B19" s="618" t="s">
        <v>274</v>
      </c>
      <c r="C19" s="619"/>
      <c r="D19" s="619"/>
      <c r="E19" s="619"/>
      <c r="F19" s="619"/>
      <c r="G19" s="619"/>
      <c r="H19" s="619"/>
      <c r="I19" s="619"/>
      <c r="J19" s="619"/>
      <c r="K19" s="619"/>
      <c r="L19" s="619"/>
      <c r="M19" s="619"/>
      <c r="N19" s="619"/>
      <c r="O19" s="619"/>
      <c r="P19" s="619"/>
      <c r="Q19" s="620"/>
      <c r="R19" s="621">
        <v>189278</v>
      </c>
      <c r="S19" s="622"/>
      <c r="T19" s="622"/>
      <c r="U19" s="622"/>
      <c r="V19" s="622"/>
      <c r="W19" s="622"/>
      <c r="X19" s="622"/>
      <c r="Y19" s="623"/>
      <c r="Z19" s="659">
        <v>0.2</v>
      </c>
      <c r="AA19" s="659"/>
      <c r="AB19" s="659"/>
      <c r="AC19" s="659"/>
      <c r="AD19" s="660">
        <v>189278</v>
      </c>
      <c r="AE19" s="660"/>
      <c r="AF19" s="660"/>
      <c r="AG19" s="660"/>
      <c r="AH19" s="660"/>
      <c r="AI19" s="660"/>
      <c r="AJ19" s="660"/>
      <c r="AK19" s="660"/>
      <c r="AL19" s="624">
        <v>0.4</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186403</v>
      </c>
      <c r="BH19" s="622"/>
      <c r="BI19" s="622"/>
      <c r="BJ19" s="622"/>
      <c r="BK19" s="622"/>
      <c r="BL19" s="622"/>
      <c r="BM19" s="622"/>
      <c r="BN19" s="623"/>
      <c r="BO19" s="659">
        <v>0.8</v>
      </c>
      <c r="BP19" s="659"/>
      <c r="BQ19" s="659"/>
      <c r="BR19" s="659"/>
      <c r="BS19" s="660" t="s">
        <v>256</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131</v>
      </c>
      <c r="DA19" s="659"/>
      <c r="DB19" s="659"/>
      <c r="DC19" s="659"/>
      <c r="DD19" s="627" t="s">
        <v>131</v>
      </c>
      <c r="DE19" s="622"/>
      <c r="DF19" s="622"/>
      <c r="DG19" s="622"/>
      <c r="DH19" s="622"/>
      <c r="DI19" s="622"/>
      <c r="DJ19" s="622"/>
      <c r="DK19" s="622"/>
      <c r="DL19" s="622"/>
      <c r="DM19" s="622"/>
      <c r="DN19" s="622"/>
      <c r="DO19" s="622"/>
      <c r="DP19" s="623"/>
      <c r="DQ19" s="627" t="s">
        <v>181</v>
      </c>
      <c r="DR19" s="622"/>
      <c r="DS19" s="622"/>
      <c r="DT19" s="622"/>
      <c r="DU19" s="622"/>
      <c r="DV19" s="622"/>
      <c r="DW19" s="622"/>
      <c r="DX19" s="622"/>
      <c r="DY19" s="622"/>
      <c r="DZ19" s="622"/>
      <c r="EA19" s="622"/>
      <c r="EB19" s="622"/>
      <c r="EC19" s="658"/>
    </row>
    <row r="20" spans="2:133" ht="11.25" customHeight="1" x14ac:dyDescent="0.15">
      <c r="B20" s="688" t="s">
        <v>277</v>
      </c>
      <c r="C20" s="689"/>
      <c r="D20" s="689"/>
      <c r="E20" s="689"/>
      <c r="F20" s="689"/>
      <c r="G20" s="689"/>
      <c r="H20" s="689"/>
      <c r="I20" s="689"/>
      <c r="J20" s="689"/>
      <c r="K20" s="689"/>
      <c r="L20" s="689"/>
      <c r="M20" s="689"/>
      <c r="N20" s="689"/>
      <c r="O20" s="689"/>
      <c r="P20" s="689"/>
      <c r="Q20" s="690"/>
      <c r="R20" s="621">
        <v>20251</v>
      </c>
      <c r="S20" s="622"/>
      <c r="T20" s="622"/>
      <c r="U20" s="622"/>
      <c r="V20" s="622"/>
      <c r="W20" s="622"/>
      <c r="X20" s="622"/>
      <c r="Y20" s="623"/>
      <c r="Z20" s="659">
        <v>0</v>
      </c>
      <c r="AA20" s="659"/>
      <c r="AB20" s="659"/>
      <c r="AC20" s="659"/>
      <c r="AD20" s="660">
        <v>20251</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186403</v>
      </c>
      <c r="BH20" s="622"/>
      <c r="BI20" s="622"/>
      <c r="BJ20" s="622"/>
      <c r="BK20" s="622"/>
      <c r="BL20" s="622"/>
      <c r="BM20" s="622"/>
      <c r="BN20" s="623"/>
      <c r="BO20" s="659">
        <v>0.8</v>
      </c>
      <c r="BP20" s="659"/>
      <c r="BQ20" s="659"/>
      <c r="BR20" s="659"/>
      <c r="BS20" s="660" t="s">
        <v>131</v>
      </c>
      <c r="BT20" s="660"/>
      <c r="BU20" s="660"/>
      <c r="BV20" s="660"/>
      <c r="BW20" s="660"/>
      <c r="BX20" s="660"/>
      <c r="BY20" s="660"/>
      <c r="BZ20" s="660"/>
      <c r="CA20" s="660"/>
      <c r="CB20" s="700"/>
      <c r="CD20" s="618" t="s">
        <v>279</v>
      </c>
      <c r="CE20" s="619"/>
      <c r="CF20" s="619"/>
      <c r="CG20" s="619"/>
      <c r="CH20" s="619"/>
      <c r="CI20" s="619"/>
      <c r="CJ20" s="619"/>
      <c r="CK20" s="619"/>
      <c r="CL20" s="619"/>
      <c r="CM20" s="619"/>
      <c r="CN20" s="619"/>
      <c r="CO20" s="619"/>
      <c r="CP20" s="619"/>
      <c r="CQ20" s="620"/>
      <c r="CR20" s="621">
        <v>85922704</v>
      </c>
      <c r="CS20" s="622"/>
      <c r="CT20" s="622"/>
      <c r="CU20" s="622"/>
      <c r="CV20" s="622"/>
      <c r="CW20" s="622"/>
      <c r="CX20" s="622"/>
      <c r="CY20" s="623"/>
      <c r="CZ20" s="659">
        <v>100</v>
      </c>
      <c r="DA20" s="659"/>
      <c r="DB20" s="659"/>
      <c r="DC20" s="659"/>
      <c r="DD20" s="627">
        <v>9220301</v>
      </c>
      <c r="DE20" s="622"/>
      <c r="DF20" s="622"/>
      <c r="DG20" s="622"/>
      <c r="DH20" s="622"/>
      <c r="DI20" s="622"/>
      <c r="DJ20" s="622"/>
      <c r="DK20" s="622"/>
      <c r="DL20" s="622"/>
      <c r="DM20" s="622"/>
      <c r="DN20" s="622"/>
      <c r="DO20" s="622"/>
      <c r="DP20" s="623"/>
      <c r="DQ20" s="627">
        <v>52772329</v>
      </c>
      <c r="DR20" s="622"/>
      <c r="DS20" s="622"/>
      <c r="DT20" s="622"/>
      <c r="DU20" s="622"/>
      <c r="DV20" s="622"/>
      <c r="DW20" s="622"/>
      <c r="DX20" s="622"/>
      <c r="DY20" s="622"/>
      <c r="DZ20" s="622"/>
      <c r="EA20" s="622"/>
      <c r="EB20" s="622"/>
      <c r="EC20" s="658"/>
    </row>
    <row r="21" spans="2:133" ht="11.25" customHeight="1" x14ac:dyDescent="0.15">
      <c r="B21" s="618" t="s">
        <v>280</v>
      </c>
      <c r="C21" s="619"/>
      <c r="D21" s="619"/>
      <c r="E21" s="619"/>
      <c r="F21" s="619"/>
      <c r="G21" s="619"/>
      <c r="H21" s="619"/>
      <c r="I21" s="619"/>
      <c r="J21" s="619"/>
      <c r="K21" s="619"/>
      <c r="L21" s="619"/>
      <c r="M21" s="619"/>
      <c r="N21" s="619"/>
      <c r="O21" s="619"/>
      <c r="P21" s="619"/>
      <c r="Q21" s="620"/>
      <c r="R21" s="621">
        <v>19799410</v>
      </c>
      <c r="S21" s="622"/>
      <c r="T21" s="622"/>
      <c r="U21" s="622"/>
      <c r="V21" s="622"/>
      <c r="W21" s="622"/>
      <c r="X21" s="622"/>
      <c r="Y21" s="623"/>
      <c r="Z21" s="659">
        <v>22.3</v>
      </c>
      <c r="AA21" s="659"/>
      <c r="AB21" s="659"/>
      <c r="AC21" s="659"/>
      <c r="AD21" s="660">
        <v>17172900</v>
      </c>
      <c r="AE21" s="660"/>
      <c r="AF21" s="660"/>
      <c r="AG21" s="660"/>
      <c r="AH21" s="660"/>
      <c r="AI21" s="660"/>
      <c r="AJ21" s="660"/>
      <c r="AK21" s="660"/>
      <c r="AL21" s="624">
        <v>36.1</v>
      </c>
      <c r="AM21" s="625"/>
      <c r="AN21" s="625"/>
      <c r="AO21" s="661"/>
      <c r="AP21" s="618" t="s">
        <v>281</v>
      </c>
      <c r="AQ21" s="698"/>
      <c r="AR21" s="698"/>
      <c r="AS21" s="698"/>
      <c r="AT21" s="698"/>
      <c r="AU21" s="698"/>
      <c r="AV21" s="698"/>
      <c r="AW21" s="698"/>
      <c r="AX21" s="698"/>
      <c r="AY21" s="698"/>
      <c r="AZ21" s="698"/>
      <c r="BA21" s="698"/>
      <c r="BB21" s="698"/>
      <c r="BC21" s="698"/>
      <c r="BD21" s="698"/>
      <c r="BE21" s="698"/>
      <c r="BF21" s="699"/>
      <c r="BG21" s="621">
        <v>32309</v>
      </c>
      <c r="BH21" s="622"/>
      <c r="BI21" s="622"/>
      <c r="BJ21" s="622"/>
      <c r="BK21" s="622"/>
      <c r="BL21" s="622"/>
      <c r="BM21" s="622"/>
      <c r="BN21" s="623"/>
      <c r="BO21" s="659">
        <v>0.1</v>
      </c>
      <c r="BP21" s="659"/>
      <c r="BQ21" s="659"/>
      <c r="BR21" s="659"/>
      <c r="BS21" s="660" t="s">
        <v>246</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282</v>
      </c>
      <c r="C22" s="619"/>
      <c r="D22" s="619"/>
      <c r="E22" s="619"/>
      <c r="F22" s="619"/>
      <c r="G22" s="619"/>
      <c r="H22" s="619"/>
      <c r="I22" s="619"/>
      <c r="J22" s="619"/>
      <c r="K22" s="619"/>
      <c r="L22" s="619"/>
      <c r="M22" s="619"/>
      <c r="N22" s="619"/>
      <c r="O22" s="619"/>
      <c r="P22" s="619"/>
      <c r="Q22" s="620"/>
      <c r="R22" s="621">
        <v>17172900</v>
      </c>
      <c r="S22" s="622"/>
      <c r="T22" s="622"/>
      <c r="U22" s="622"/>
      <c r="V22" s="622"/>
      <c r="W22" s="622"/>
      <c r="X22" s="622"/>
      <c r="Y22" s="623"/>
      <c r="Z22" s="659">
        <v>19.399999999999999</v>
      </c>
      <c r="AA22" s="659"/>
      <c r="AB22" s="659"/>
      <c r="AC22" s="659"/>
      <c r="AD22" s="660">
        <v>17172900</v>
      </c>
      <c r="AE22" s="660"/>
      <c r="AF22" s="660"/>
      <c r="AG22" s="660"/>
      <c r="AH22" s="660"/>
      <c r="AI22" s="660"/>
      <c r="AJ22" s="660"/>
      <c r="AK22" s="660"/>
      <c r="AL22" s="624">
        <v>36.1</v>
      </c>
      <c r="AM22" s="625"/>
      <c r="AN22" s="625"/>
      <c r="AO22" s="661"/>
      <c r="AP22" s="618" t="s">
        <v>283</v>
      </c>
      <c r="AQ22" s="698"/>
      <c r="AR22" s="698"/>
      <c r="AS22" s="698"/>
      <c r="AT22" s="698"/>
      <c r="AU22" s="698"/>
      <c r="AV22" s="698"/>
      <c r="AW22" s="698"/>
      <c r="AX22" s="698"/>
      <c r="AY22" s="698"/>
      <c r="AZ22" s="698"/>
      <c r="BA22" s="698"/>
      <c r="BB22" s="698"/>
      <c r="BC22" s="698"/>
      <c r="BD22" s="698"/>
      <c r="BE22" s="698"/>
      <c r="BF22" s="699"/>
      <c r="BG22" s="621" t="s">
        <v>131</v>
      </c>
      <c r="BH22" s="622"/>
      <c r="BI22" s="622"/>
      <c r="BJ22" s="622"/>
      <c r="BK22" s="622"/>
      <c r="BL22" s="622"/>
      <c r="BM22" s="622"/>
      <c r="BN22" s="623"/>
      <c r="BO22" s="659" t="s">
        <v>131</v>
      </c>
      <c r="BP22" s="659"/>
      <c r="BQ22" s="659"/>
      <c r="BR22" s="659"/>
      <c r="BS22" s="660" t="s">
        <v>131</v>
      </c>
      <c r="BT22" s="660"/>
      <c r="BU22" s="660"/>
      <c r="BV22" s="660"/>
      <c r="BW22" s="660"/>
      <c r="BX22" s="660"/>
      <c r="BY22" s="660"/>
      <c r="BZ22" s="660"/>
      <c r="CA22" s="660"/>
      <c r="CB22" s="700"/>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285</v>
      </c>
      <c r="C23" s="619"/>
      <c r="D23" s="619"/>
      <c r="E23" s="619"/>
      <c r="F23" s="619"/>
      <c r="G23" s="619"/>
      <c r="H23" s="619"/>
      <c r="I23" s="619"/>
      <c r="J23" s="619"/>
      <c r="K23" s="619"/>
      <c r="L23" s="619"/>
      <c r="M23" s="619"/>
      <c r="N23" s="619"/>
      <c r="O23" s="619"/>
      <c r="P23" s="619"/>
      <c r="Q23" s="620"/>
      <c r="R23" s="621">
        <v>2626461</v>
      </c>
      <c r="S23" s="622"/>
      <c r="T23" s="622"/>
      <c r="U23" s="622"/>
      <c r="V23" s="622"/>
      <c r="W23" s="622"/>
      <c r="X23" s="622"/>
      <c r="Y23" s="623"/>
      <c r="Z23" s="659">
        <v>3</v>
      </c>
      <c r="AA23" s="659"/>
      <c r="AB23" s="659"/>
      <c r="AC23" s="659"/>
      <c r="AD23" s="660" t="s">
        <v>246</v>
      </c>
      <c r="AE23" s="660"/>
      <c r="AF23" s="660"/>
      <c r="AG23" s="660"/>
      <c r="AH23" s="660"/>
      <c r="AI23" s="660"/>
      <c r="AJ23" s="660"/>
      <c r="AK23" s="660"/>
      <c r="AL23" s="624" t="s">
        <v>256</v>
      </c>
      <c r="AM23" s="625"/>
      <c r="AN23" s="625"/>
      <c r="AO23" s="661"/>
      <c r="AP23" s="618" t="s">
        <v>286</v>
      </c>
      <c r="AQ23" s="698"/>
      <c r="AR23" s="698"/>
      <c r="AS23" s="698"/>
      <c r="AT23" s="698"/>
      <c r="AU23" s="698"/>
      <c r="AV23" s="698"/>
      <c r="AW23" s="698"/>
      <c r="AX23" s="698"/>
      <c r="AY23" s="698"/>
      <c r="AZ23" s="698"/>
      <c r="BA23" s="698"/>
      <c r="BB23" s="698"/>
      <c r="BC23" s="698"/>
      <c r="BD23" s="698"/>
      <c r="BE23" s="698"/>
      <c r="BF23" s="699"/>
      <c r="BG23" s="621">
        <v>154094</v>
      </c>
      <c r="BH23" s="622"/>
      <c r="BI23" s="622"/>
      <c r="BJ23" s="622"/>
      <c r="BK23" s="622"/>
      <c r="BL23" s="622"/>
      <c r="BM23" s="622"/>
      <c r="BN23" s="623"/>
      <c r="BO23" s="659">
        <v>0.6</v>
      </c>
      <c r="BP23" s="659"/>
      <c r="BQ23" s="659"/>
      <c r="BR23" s="659"/>
      <c r="BS23" s="660" t="s">
        <v>246</v>
      </c>
      <c r="BT23" s="660"/>
      <c r="BU23" s="660"/>
      <c r="BV23" s="660"/>
      <c r="BW23" s="660"/>
      <c r="BX23" s="660"/>
      <c r="BY23" s="660"/>
      <c r="BZ23" s="660"/>
      <c r="CA23" s="660"/>
      <c r="CB23" s="700"/>
      <c r="CD23" s="673" t="s">
        <v>224</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15">
      <c r="B24" s="618" t="s">
        <v>292</v>
      </c>
      <c r="C24" s="619"/>
      <c r="D24" s="619"/>
      <c r="E24" s="619"/>
      <c r="F24" s="619"/>
      <c r="G24" s="619"/>
      <c r="H24" s="619"/>
      <c r="I24" s="619"/>
      <c r="J24" s="619"/>
      <c r="K24" s="619"/>
      <c r="L24" s="619"/>
      <c r="M24" s="619"/>
      <c r="N24" s="619"/>
      <c r="O24" s="619"/>
      <c r="P24" s="619"/>
      <c r="Q24" s="620"/>
      <c r="R24" s="621">
        <v>49</v>
      </c>
      <c r="S24" s="622"/>
      <c r="T24" s="622"/>
      <c r="U24" s="622"/>
      <c r="V24" s="622"/>
      <c r="W24" s="622"/>
      <c r="X24" s="622"/>
      <c r="Y24" s="623"/>
      <c r="Z24" s="659">
        <v>0</v>
      </c>
      <c r="AA24" s="659"/>
      <c r="AB24" s="659"/>
      <c r="AC24" s="659"/>
      <c r="AD24" s="660" t="s">
        <v>246</v>
      </c>
      <c r="AE24" s="660"/>
      <c r="AF24" s="660"/>
      <c r="AG24" s="660"/>
      <c r="AH24" s="660"/>
      <c r="AI24" s="660"/>
      <c r="AJ24" s="660"/>
      <c r="AK24" s="660"/>
      <c r="AL24" s="624" t="s">
        <v>246</v>
      </c>
      <c r="AM24" s="625"/>
      <c r="AN24" s="625"/>
      <c r="AO24" s="661"/>
      <c r="AP24" s="618" t="s">
        <v>293</v>
      </c>
      <c r="AQ24" s="698"/>
      <c r="AR24" s="698"/>
      <c r="AS24" s="698"/>
      <c r="AT24" s="698"/>
      <c r="AU24" s="698"/>
      <c r="AV24" s="698"/>
      <c r="AW24" s="698"/>
      <c r="AX24" s="698"/>
      <c r="AY24" s="698"/>
      <c r="AZ24" s="698"/>
      <c r="BA24" s="698"/>
      <c r="BB24" s="698"/>
      <c r="BC24" s="698"/>
      <c r="BD24" s="698"/>
      <c r="BE24" s="698"/>
      <c r="BF24" s="699"/>
      <c r="BG24" s="621" t="s">
        <v>246</v>
      </c>
      <c r="BH24" s="622"/>
      <c r="BI24" s="622"/>
      <c r="BJ24" s="622"/>
      <c r="BK24" s="622"/>
      <c r="BL24" s="622"/>
      <c r="BM24" s="622"/>
      <c r="BN24" s="623"/>
      <c r="BO24" s="659" t="s">
        <v>256</v>
      </c>
      <c r="BP24" s="659"/>
      <c r="BQ24" s="659"/>
      <c r="BR24" s="659"/>
      <c r="BS24" s="660" t="s">
        <v>246</v>
      </c>
      <c r="BT24" s="660"/>
      <c r="BU24" s="660"/>
      <c r="BV24" s="660"/>
      <c r="BW24" s="660"/>
      <c r="BX24" s="660"/>
      <c r="BY24" s="660"/>
      <c r="BZ24" s="660"/>
      <c r="CA24" s="660"/>
      <c r="CB24" s="700"/>
      <c r="CD24" s="679" t="s">
        <v>294</v>
      </c>
      <c r="CE24" s="680"/>
      <c r="CF24" s="680"/>
      <c r="CG24" s="680"/>
      <c r="CH24" s="680"/>
      <c r="CI24" s="680"/>
      <c r="CJ24" s="680"/>
      <c r="CK24" s="680"/>
      <c r="CL24" s="680"/>
      <c r="CM24" s="680"/>
      <c r="CN24" s="680"/>
      <c r="CO24" s="680"/>
      <c r="CP24" s="680"/>
      <c r="CQ24" s="681"/>
      <c r="CR24" s="676">
        <v>40846307</v>
      </c>
      <c r="CS24" s="677"/>
      <c r="CT24" s="677"/>
      <c r="CU24" s="677"/>
      <c r="CV24" s="677"/>
      <c r="CW24" s="677"/>
      <c r="CX24" s="677"/>
      <c r="CY24" s="702"/>
      <c r="CZ24" s="703">
        <v>47.5</v>
      </c>
      <c r="DA24" s="685"/>
      <c r="DB24" s="685"/>
      <c r="DC24" s="705"/>
      <c r="DD24" s="701">
        <v>25249374</v>
      </c>
      <c r="DE24" s="677"/>
      <c r="DF24" s="677"/>
      <c r="DG24" s="677"/>
      <c r="DH24" s="677"/>
      <c r="DI24" s="677"/>
      <c r="DJ24" s="677"/>
      <c r="DK24" s="702"/>
      <c r="DL24" s="701">
        <v>24961192</v>
      </c>
      <c r="DM24" s="677"/>
      <c r="DN24" s="677"/>
      <c r="DO24" s="677"/>
      <c r="DP24" s="677"/>
      <c r="DQ24" s="677"/>
      <c r="DR24" s="677"/>
      <c r="DS24" s="677"/>
      <c r="DT24" s="677"/>
      <c r="DU24" s="677"/>
      <c r="DV24" s="702"/>
      <c r="DW24" s="703">
        <v>51.7</v>
      </c>
      <c r="DX24" s="685"/>
      <c r="DY24" s="685"/>
      <c r="DZ24" s="685"/>
      <c r="EA24" s="685"/>
      <c r="EB24" s="685"/>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50163695</v>
      </c>
      <c r="S25" s="622"/>
      <c r="T25" s="622"/>
      <c r="U25" s="622"/>
      <c r="V25" s="622"/>
      <c r="W25" s="622"/>
      <c r="X25" s="622"/>
      <c r="Y25" s="623"/>
      <c r="Z25" s="659">
        <v>56.6</v>
      </c>
      <c r="AA25" s="659"/>
      <c r="AB25" s="659"/>
      <c r="AC25" s="659"/>
      <c r="AD25" s="660">
        <v>47383091</v>
      </c>
      <c r="AE25" s="660"/>
      <c r="AF25" s="660"/>
      <c r="AG25" s="660"/>
      <c r="AH25" s="660"/>
      <c r="AI25" s="660"/>
      <c r="AJ25" s="660"/>
      <c r="AK25" s="660"/>
      <c r="AL25" s="624">
        <v>99.6</v>
      </c>
      <c r="AM25" s="625"/>
      <c r="AN25" s="625"/>
      <c r="AO25" s="661"/>
      <c r="AP25" s="618" t="s">
        <v>296</v>
      </c>
      <c r="AQ25" s="698"/>
      <c r="AR25" s="698"/>
      <c r="AS25" s="698"/>
      <c r="AT25" s="698"/>
      <c r="AU25" s="698"/>
      <c r="AV25" s="698"/>
      <c r="AW25" s="698"/>
      <c r="AX25" s="698"/>
      <c r="AY25" s="698"/>
      <c r="AZ25" s="698"/>
      <c r="BA25" s="698"/>
      <c r="BB25" s="698"/>
      <c r="BC25" s="698"/>
      <c r="BD25" s="698"/>
      <c r="BE25" s="698"/>
      <c r="BF25" s="699"/>
      <c r="BG25" s="621" t="s">
        <v>131</v>
      </c>
      <c r="BH25" s="622"/>
      <c r="BI25" s="622"/>
      <c r="BJ25" s="622"/>
      <c r="BK25" s="622"/>
      <c r="BL25" s="622"/>
      <c r="BM25" s="622"/>
      <c r="BN25" s="623"/>
      <c r="BO25" s="659" t="s">
        <v>131</v>
      </c>
      <c r="BP25" s="659"/>
      <c r="BQ25" s="659"/>
      <c r="BR25" s="659"/>
      <c r="BS25" s="660" t="s">
        <v>131</v>
      </c>
      <c r="BT25" s="660"/>
      <c r="BU25" s="660"/>
      <c r="BV25" s="660"/>
      <c r="BW25" s="660"/>
      <c r="BX25" s="660"/>
      <c r="BY25" s="660"/>
      <c r="BZ25" s="660"/>
      <c r="CA25" s="660"/>
      <c r="CB25" s="700"/>
      <c r="CD25" s="618" t="s">
        <v>297</v>
      </c>
      <c r="CE25" s="619"/>
      <c r="CF25" s="619"/>
      <c r="CG25" s="619"/>
      <c r="CH25" s="619"/>
      <c r="CI25" s="619"/>
      <c r="CJ25" s="619"/>
      <c r="CK25" s="619"/>
      <c r="CL25" s="619"/>
      <c r="CM25" s="619"/>
      <c r="CN25" s="619"/>
      <c r="CO25" s="619"/>
      <c r="CP25" s="619"/>
      <c r="CQ25" s="620"/>
      <c r="CR25" s="621">
        <v>12231855</v>
      </c>
      <c r="CS25" s="634"/>
      <c r="CT25" s="634"/>
      <c r="CU25" s="634"/>
      <c r="CV25" s="634"/>
      <c r="CW25" s="634"/>
      <c r="CX25" s="634"/>
      <c r="CY25" s="635"/>
      <c r="CZ25" s="624">
        <v>14.2</v>
      </c>
      <c r="DA25" s="636"/>
      <c r="DB25" s="636"/>
      <c r="DC25" s="637"/>
      <c r="DD25" s="627">
        <v>10979629</v>
      </c>
      <c r="DE25" s="634"/>
      <c r="DF25" s="634"/>
      <c r="DG25" s="634"/>
      <c r="DH25" s="634"/>
      <c r="DI25" s="634"/>
      <c r="DJ25" s="634"/>
      <c r="DK25" s="635"/>
      <c r="DL25" s="627">
        <v>10720647</v>
      </c>
      <c r="DM25" s="634"/>
      <c r="DN25" s="634"/>
      <c r="DO25" s="634"/>
      <c r="DP25" s="634"/>
      <c r="DQ25" s="634"/>
      <c r="DR25" s="634"/>
      <c r="DS25" s="634"/>
      <c r="DT25" s="634"/>
      <c r="DU25" s="634"/>
      <c r="DV25" s="635"/>
      <c r="DW25" s="624">
        <v>22.2</v>
      </c>
      <c r="DX25" s="636"/>
      <c r="DY25" s="636"/>
      <c r="DZ25" s="636"/>
      <c r="EA25" s="636"/>
      <c r="EB25" s="636"/>
      <c r="EC25" s="648"/>
    </row>
    <row r="26" spans="2:133" ht="11.25" customHeight="1" x14ac:dyDescent="0.15">
      <c r="B26" s="618" t="s">
        <v>298</v>
      </c>
      <c r="C26" s="619"/>
      <c r="D26" s="619"/>
      <c r="E26" s="619"/>
      <c r="F26" s="619"/>
      <c r="G26" s="619"/>
      <c r="H26" s="619"/>
      <c r="I26" s="619"/>
      <c r="J26" s="619"/>
      <c r="K26" s="619"/>
      <c r="L26" s="619"/>
      <c r="M26" s="619"/>
      <c r="N26" s="619"/>
      <c r="O26" s="619"/>
      <c r="P26" s="619"/>
      <c r="Q26" s="620"/>
      <c r="R26" s="621">
        <v>18900</v>
      </c>
      <c r="S26" s="622"/>
      <c r="T26" s="622"/>
      <c r="U26" s="622"/>
      <c r="V26" s="622"/>
      <c r="W26" s="622"/>
      <c r="X26" s="622"/>
      <c r="Y26" s="623"/>
      <c r="Z26" s="659">
        <v>0</v>
      </c>
      <c r="AA26" s="659"/>
      <c r="AB26" s="659"/>
      <c r="AC26" s="659"/>
      <c r="AD26" s="660">
        <v>18900</v>
      </c>
      <c r="AE26" s="660"/>
      <c r="AF26" s="660"/>
      <c r="AG26" s="660"/>
      <c r="AH26" s="660"/>
      <c r="AI26" s="660"/>
      <c r="AJ26" s="660"/>
      <c r="AK26" s="660"/>
      <c r="AL26" s="624">
        <v>0</v>
      </c>
      <c r="AM26" s="625"/>
      <c r="AN26" s="625"/>
      <c r="AO26" s="661"/>
      <c r="AP26" s="618" t="s">
        <v>299</v>
      </c>
      <c r="AQ26" s="698"/>
      <c r="AR26" s="698"/>
      <c r="AS26" s="698"/>
      <c r="AT26" s="698"/>
      <c r="AU26" s="698"/>
      <c r="AV26" s="698"/>
      <c r="AW26" s="698"/>
      <c r="AX26" s="698"/>
      <c r="AY26" s="698"/>
      <c r="AZ26" s="698"/>
      <c r="BA26" s="698"/>
      <c r="BB26" s="698"/>
      <c r="BC26" s="698"/>
      <c r="BD26" s="698"/>
      <c r="BE26" s="698"/>
      <c r="BF26" s="699"/>
      <c r="BG26" s="621" t="s">
        <v>256</v>
      </c>
      <c r="BH26" s="622"/>
      <c r="BI26" s="622"/>
      <c r="BJ26" s="622"/>
      <c r="BK26" s="622"/>
      <c r="BL26" s="622"/>
      <c r="BM26" s="622"/>
      <c r="BN26" s="623"/>
      <c r="BO26" s="659" t="s">
        <v>131</v>
      </c>
      <c r="BP26" s="659"/>
      <c r="BQ26" s="659"/>
      <c r="BR26" s="659"/>
      <c r="BS26" s="660" t="s">
        <v>131</v>
      </c>
      <c r="BT26" s="660"/>
      <c r="BU26" s="660"/>
      <c r="BV26" s="660"/>
      <c r="BW26" s="660"/>
      <c r="BX26" s="660"/>
      <c r="BY26" s="660"/>
      <c r="BZ26" s="660"/>
      <c r="CA26" s="660"/>
      <c r="CB26" s="700"/>
      <c r="CD26" s="618" t="s">
        <v>300</v>
      </c>
      <c r="CE26" s="619"/>
      <c r="CF26" s="619"/>
      <c r="CG26" s="619"/>
      <c r="CH26" s="619"/>
      <c r="CI26" s="619"/>
      <c r="CJ26" s="619"/>
      <c r="CK26" s="619"/>
      <c r="CL26" s="619"/>
      <c r="CM26" s="619"/>
      <c r="CN26" s="619"/>
      <c r="CO26" s="619"/>
      <c r="CP26" s="619"/>
      <c r="CQ26" s="620"/>
      <c r="CR26" s="621">
        <v>7778885</v>
      </c>
      <c r="CS26" s="622"/>
      <c r="CT26" s="622"/>
      <c r="CU26" s="622"/>
      <c r="CV26" s="622"/>
      <c r="CW26" s="622"/>
      <c r="CX26" s="622"/>
      <c r="CY26" s="623"/>
      <c r="CZ26" s="624">
        <v>9.1</v>
      </c>
      <c r="DA26" s="636"/>
      <c r="DB26" s="636"/>
      <c r="DC26" s="637"/>
      <c r="DD26" s="627">
        <v>7099279</v>
      </c>
      <c r="DE26" s="622"/>
      <c r="DF26" s="622"/>
      <c r="DG26" s="622"/>
      <c r="DH26" s="622"/>
      <c r="DI26" s="622"/>
      <c r="DJ26" s="622"/>
      <c r="DK26" s="623"/>
      <c r="DL26" s="627" t="s">
        <v>131</v>
      </c>
      <c r="DM26" s="622"/>
      <c r="DN26" s="622"/>
      <c r="DO26" s="622"/>
      <c r="DP26" s="622"/>
      <c r="DQ26" s="622"/>
      <c r="DR26" s="622"/>
      <c r="DS26" s="622"/>
      <c r="DT26" s="622"/>
      <c r="DU26" s="622"/>
      <c r="DV26" s="623"/>
      <c r="DW26" s="624" t="s">
        <v>131</v>
      </c>
      <c r="DX26" s="636"/>
      <c r="DY26" s="636"/>
      <c r="DZ26" s="636"/>
      <c r="EA26" s="636"/>
      <c r="EB26" s="636"/>
      <c r="EC26" s="648"/>
    </row>
    <row r="27" spans="2:133" ht="11.25" customHeight="1" x14ac:dyDescent="0.15">
      <c r="B27" s="618" t="s">
        <v>301</v>
      </c>
      <c r="C27" s="619"/>
      <c r="D27" s="619"/>
      <c r="E27" s="619"/>
      <c r="F27" s="619"/>
      <c r="G27" s="619"/>
      <c r="H27" s="619"/>
      <c r="I27" s="619"/>
      <c r="J27" s="619"/>
      <c r="K27" s="619"/>
      <c r="L27" s="619"/>
      <c r="M27" s="619"/>
      <c r="N27" s="619"/>
      <c r="O27" s="619"/>
      <c r="P27" s="619"/>
      <c r="Q27" s="620"/>
      <c r="R27" s="621">
        <v>666705</v>
      </c>
      <c r="S27" s="622"/>
      <c r="T27" s="622"/>
      <c r="U27" s="622"/>
      <c r="V27" s="622"/>
      <c r="W27" s="622"/>
      <c r="X27" s="622"/>
      <c r="Y27" s="623"/>
      <c r="Z27" s="659">
        <v>0.8</v>
      </c>
      <c r="AA27" s="659"/>
      <c r="AB27" s="659"/>
      <c r="AC27" s="659"/>
      <c r="AD27" s="660" t="s">
        <v>131</v>
      </c>
      <c r="AE27" s="660"/>
      <c r="AF27" s="660"/>
      <c r="AG27" s="660"/>
      <c r="AH27" s="660"/>
      <c r="AI27" s="660"/>
      <c r="AJ27" s="660"/>
      <c r="AK27" s="660"/>
      <c r="AL27" s="624" t="s">
        <v>131</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24113872</v>
      </c>
      <c r="BH27" s="622"/>
      <c r="BI27" s="622"/>
      <c r="BJ27" s="622"/>
      <c r="BK27" s="622"/>
      <c r="BL27" s="622"/>
      <c r="BM27" s="622"/>
      <c r="BN27" s="623"/>
      <c r="BO27" s="659">
        <v>100</v>
      </c>
      <c r="BP27" s="659"/>
      <c r="BQ27" s="659"/>
      <c r="BR27" s="659"/>
      <c r="BS27" s="660">
        <v>1444956</v>
      </c>
      <c r="BT27" s="660"/>
      <c r="BU27" s="660"/>
      <c r="BV27" s="660"/>
      <c r="BW27" s="660"/>
      <c r="BX27" s="660"/>
      <c r="BY27" s="660"/>
      <c r="BZ27" s="660"/>
      <c r="CA27" s="660"/>
      <c r="CB27" s="700"/>
      <c r="CD27" s="618" t="s">
        <v>303</v>
      </c>
      <c r="CE27" s="619"/>
      <c r="CF27" s="619"/>
      <c r="CG27" s="619"/>
      <c r="CH27" s="619"/>
      <c r="CI27" s="619"/>
      <c r="CJ27" s="619"/>
      <c r="CK27" s="619"/>
      <c r="CL27" s="619"/>
      <c r="CM27" s="619"/>
      <c r="CN27" s="619"/>
      <c r="CO27" s="619"/>
      <c r="CP27" s="619"/>
      <c r="CQ27" s="620"/>
      <c r="CR27" s="621">
        <v>18957472</v>
      </c>
      <c r="CS27" s="634"/>
      <c r="CT27" s="634"/>
      <c r="CU27" s="634"/>
      <c r="CV27" s="634"/>
      <c r="CW27" s="634"/>
      <c r="CX27" s="634"/>
      <c r="CY27" s="635"/>
      <c r="CZ27" s="624">
        <v>22.1</v>
      </c>
      <c r="DA27" s="636"/>
      <c r="DB27" s="636"/>
      <c r="DC27" s="637"/>
      <c r="DD27" s="627">
        <v>4858898</v>
      </c>
      <c r="DE27" s="634"/>
      <c r="DF27" s="634"/>
      <c r="DG27" s="634"/>
      <c r="DH27" s="634"/>
      <c r="DI27" s="634"/>
      <c r="DJ27" s="634"/>
      <c r="DK27" s="635"/>
      <c r="DL27" s="627">
        <v>4829698</v>
      </c>
      <c r="DM27" s="634"/>
      <c r="DN27" s="634"/>
      <c r="DO27" s="634"/>
      <c r="DP27" s="634"/>
      <c r="DQ27" s="634"/>
      <c r="DR27" s="634"/>
      <c r="DS27" s="634"/>
      <c r="DT27" s="634"/>
      <c r="DU27" s="634"/>
      <c r="DV27" s="635"/>
      <c r="DW27" s="624">
        <v>10</v>
      </c>
      <c r="DX27" s="636"/>
      <c r="DY27" s="636"/>
      <c r="DZ27" s="636"/>
      <c r="EA27" s="636"/>
      <c r="EB27" s="636"/>
      <c r="EC27" s="648"/>
    </row>
    <row r="28" spans="2:133" ht="11.25" customHeight="1" x14ac:dyDescent="0.15">
      <c r="B28" s="618" t="s">
        <v>304</v>
      </c>
      <c r="C28" s="619"/>
      <c r="D28" s="619"/>
      <c r="E28" s="619"/>
      <c r="F28" s="619"/>
      <c r="G28" s="619"/>
      <c r="H28" s="619"/>
      <c r="I28" s="619"/>
      <c r="J28" s="619"/>
      <c r="K28" s="619"/>
      <c r="L28" s="619"/>
      <c r="M28" s="619"/>
      <c r="N28" s="619"/>
      <c r="O28" s="619"/>
      <c r="P28" s="619"/>
      <c r="Q28" s="620"/>
      <c r="R28" s="621">
        <v>908868</v>
      </c>
      <c r="S28" s="622"/>
      <c r="T28" s="622"/>
      <c r="U28" s="622"/>
      <c r="V28" s="622"/>
      <c r="W28" s="622"/>
      <c r="X28" s="622"/>
      <c r="Y28" s="623"/>
      <c r="Z28" s="659">
        <v>1</v>
      </c>
      <c r="AA28" s="659"/>
      <c r="AB28" s="659"/>
      <c r="AC28" s="659"/>
      <c r="AD28" s="660">
        <v>80176</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9656980</v>
      </c>
      <c r="CS28" s="622"/>
      <c r="CT28" s="622"/>
      <c r="CU28" s="622"/>
      <c r="CV28" s="622"/>
      <c r="CW28" s="622"/>
      <c r="CX28" s="622"/>
      <c r="CY28" s="623"/>
      <c r="CZ28" s="624">
        <v>11.2</v>
      </c>
      <c r="DA28" s="636"/>
      <c r="DB28" s="636"/>
      <c r="DC28" s="637"/>
      <c r="DD28" s="627">
        <v>9410847</v>
      </c>
      <c r="DE28" s="622"/>
      <c r="DF28" s="622"/>
      <c r="DG28" s="622"/>
      <c r="DH28" s="622"/>
      <c r="DI28" s="622"/>
      <c r="DJ28" s="622"/>
      <c r="DK28" s="623"/>
      <c r="DL28" s="627">
        <v>9410847</v>
      </c>
      <c r="DM28" s="622"/>
      <c r="DN28" s="622"/>
      <c r="DO28" s="622"/>
      <c r="DP28" s="622"/>
      <c r="DQ28" s="622"/>
      <c r="DR28" s="622"/>
      <c r="DS28" s="622"/>
      <c r="DT28" s="622"/>
      <c r="DU28" s="622"/>
      <c r="DV28" s="623"/>
      <c r="DW28" s="624">
        <v>19.5</v>
      </c>
      <c r="DX28" s="636"/>
      <c r="DY28" s="636"/>
      <c r="DZ28" s="636"/>
      <c r="EA28" s="636"/>
      <c r="EB28" s="636"/>
      <c r="EC28" s="648"/>
    </row>
    <row r="29" spans="2:133" ht="11.25" customHeight="1" x14ac:dyDescent="0.15">
      <c r="B29" s="618" t="s">
        <v>306</v>
      </c>
      <c r="C29" s="619"/>
      <c r="D29" s="619"/>
      <c r="E29" s="619"/>
      <c r="F29" s="619"/>
      <c r="G29" s="619"/>
      <c r="H29" s="619"/>
      <c r="I29" s="619"/>
      <c r="J29" s="619"/>
      <c r="K29" s="619"/>
      <c r="L29" s="619"/>
      <c r="M29" s="619"/>
      <c r="N29" s="619"/>
      <c r="O29" s="619"/>
      <c r="P29" s="619"/>
      <c r="Q29" s="620"/>
      <c r="R29" s="621">
        <v>813986</v>
      </c>
      <c r="S29" s="622"/>
      <c r="T29" s="622"/>
      <c r="U29" s="622"/>
      <c r="V29" s="622"/>
      <c r="W29" s="622"/>
      <c r="X29" s="622"/>
      <c r="Y29" s="623"/>
      <c r="Z29" s="659">
        <v>0.9</v>
      </c>
      <c r="AA29" s="659"/>
      <c r="AB29" s="659"/>
      <c r="AC29" s="659"/>
      <c r="AD29" s="660">
        <v>44</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307</v>
      </c>
      <c r="CE29" s="641"/>
      <c r="CF29" s="618" t="s">
        <v>72</v>
      </c>
      <c r="CG29" s="619"/>
      <c r="CH29" s="619"/>
      <c r="CI29" s="619"/>
      <c r="CJ29" s="619"/>
      <c r="CK29" s="619"/>
      <c r="CL29" s="619"/>
      <c r="CM29" s="619"/>
      <c r="CN29" s="619"/>
      <c r="CO29" s="619"/>
      <c r="CP29" s="619"/>
      <c r="CQ29" s="620"/>
      <c r="CR29" s="621">
        <v>9656980</v>
      </c>
      <c r="CS29" s="634"/>
      <c r="CT29" s="634"/>
      <c r="CU29" s="634"/>
      <c r="CV29" s="634"/>
      <c r="CW29" s="634"/>
      <c r="CX29" s="634"/>
      <c r="CY29" s="635"/>
      <c r="CZ29" s="624">
        <v>11.2</v>
      </c>
      <c r="DA29" s="636"/>
      <c r="DB29" s="636"/>
      <c r="DC29" s="637"/>
      <c r="DD29" s="627">
        <v>9410847</v>
      </c>
      <c r="DE29" s="634"/>
      <c r="DF29" s="634"/>
      <c r="DG29" s="634"/>
      <c r="DH29" s="634"/>
      <c r="DI29" s="634"/>
      <c r="DJ29" s="634"/>
      <c r="DK29" s="635"/>
      <c r="DL29" s="627">
        <v>9410847</v>
      </c>
      <c r="DM29" s="634"/>
      <c r="DN29" s="634"/>
      <c r="DO29" s="634"/>
      <c r="DP29" s="634"/>
      <c r="DQ29" s="634"/>
      <c r="DR29" s="634"/>
      <c r="DS29" s="634"/>
      <c r="DT29" s="634"/>
      <c r="DU29" s="634"/>
      <c r="DV29" s="635"/>
      <c r="DW29" s="624">
        <v>19.5</v>
      </c>
      <c r="DX29" s="636"/>
      <c r="DY29" s="636"/>
      <c r="DZ29" s="636"/>
      <c r="EA29" s="636"/>
      <c r="EB29" s="636"/>
      <c r="EC29" s="648"/>
    </row>
    <row r="30" spans="2:133" ht="11.25" customHeight="1" x14ac:dyDescent="0.15">
      <c r="B30" s="618" t="s">
        <v>308</v>
      </c>
      <c r="C30" s="619"/>
      <c r="D30" s="619"/>
      <c r="E30" s="619"/>
      <c r="F30" s="619"/>
      <c r="G30" s="619"/>
      <c r="H30" s="619"/>
      <c r="I30" s="619"/>
      <c r="J30" s="619"/>
      <c r="K30" s="619"/>
      <c r="L30" s="619"/>
      <c r="M30" s="619"/>
      <c r="N30" s="619"/>
      <c r="O30" s="619"/>
      <c r="P30" s="619"/>
      <c r="Q30" s="620"/>
      <c r="R30" s="621">
        <v>16393323</v>
      </c>
      <c r="S30" s="622"/>
      <c r="T30" s="622"/>
      <c r="U30" s="622"/>
      <c r="V30" s="622"/>
      <c r="W30" s="622"/>
      <c r="X30" s="622"/>
      <c r="Y30" s="623"/>
      <c r="Z30" s="659">
        <v>18.5</v>
      </c>
      <c r="AA30" s="659"/>
      <c r="AB30" s="659"/>
      <c r="AC30" s="659"/>
      <c r="AD30" s="660" t="s">
        <v>246</v>
      </c>
      <c r="AE30" s="660"/>
      <c r="AF30" s="660"/>
      <c r="AG30" s="660"/>
      <c r="AH30" s="660"/>
      <c r="AI30" s="660"/>
      <c r="AJ30" s="660"/>
      <c r="AK30" s="660"/>
      <c r="AL30" s="624" t="s">
        <v>246</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309</v>
      </c>
      <c r="BH30" s="691"/>
      <c r="BI30" s="691"/>
      <c r="BJ30" s="691"/>
      <c r="BK30" s="691"/>
      <c r="BL30" s="691"/>
      <c r="BM30" s="691"/>
      <c r="BN30" s="691"/>
      <c r="BO30" s="691"/>
      <c r="BP30" s="691"/>
      <c r="BQ30" s="692"/>
      <c r="BR30" s="673" t="s">
        <v>310</v>
      </c>
      <c r="BS30" s="691"/>
      <c r="BT30" s="691"/>
      <c r="BU30" s="691"/>
      <c r="BV30" s="691"/>
      <c r="BW30" s="691"/>
      <c r="BX30" s="691"/>
      <c r="BY30" s="691"/>
      <c r="BZ30" s="691"/>
      <c r="CA30" s="691"/>
      <c r="CB30" s="692"/>
      <c r="CD30" s="642"/>
      <c r="CE30" s="643"/>
      <c r="CF30" s="618" t="s">
        <v>311</v>
      </c>
      <c r="CG30" s="619"/>
      <c r="CH30" s="619"/>
      <c r="CI30" s="619"/>
      <c r="CJ30" s="619"/>
      <c r="CK30" s="619"/>
      <c r="CL30" s="619"/>
      <c r="CM30" s="619"/>
      <c r="CN30" s="619"/>
      <c r="CO30" s="619"/>
      <c r="CP30" s="619"/>
      <c r="CQ30" s="620"/>
      <c r="CR30" s="621">
        <v>9348854</v>
      </c>
      <c r="CS30" s="622"/>
      <c r="CT30" s="622"/>
      <c r="CU30" s="622"/>
      <c r="CV30" s="622"/>
      <c r="CW30" s="622"/>
      <c r="CX30" s="622"/>
      <c r="CY30" s="623"/>
      <c r="CZ30" s="624">
        <v>10.9</v>
      </c>
      <c r="DA30" s="636"/>
      <c r="DB30" s="636"/>
      <c r="DC30" s="637"/>
      <c r="DD30" s="627">
        <v>9121049</v>
      </c>
      <c r="DE30" s="622"/>
      <c r="DF30" s="622"/>
      <c r="DG30" s="622"/>
      <c r="DH30" s="622"/>
      <c r="DI30" s="622"/>
      <c r="DJ30" s="622"/>
      <c r="DK30" s="623"/>
      <c r="DL30" s="627">
        <v>9121049</v>
      </c>
      <c r="DM30" s="622"/>
      <c r="DN30" s="622"/>
      <c r="DO30" s="622"/>
      <c r="DP30" s="622"/>
      <c r="DQ30" s="622"/>
      <c r="DR30" s="622"/>
      <c r="DS30" s="622"/>
      <c r="DT30" s="622"/>
      <c r="DU30" s="622"/>
      <c r="DV30" s="623"/>
      <c r="DW30" s="624">
        <v>18.899999999999999</v>
      </c>
      <c r="DX30" s="636"/>
      <c r="DY30" s="636"/>
      <c r="DZ30" s="636"/>
      <c r="EA30" s="636"/>
      <c r="EB30" s="636"/>
      <c r="EC30" s="648"/>
    </row>
    <row r="31" spans="2:133" ht="11.25" customHeight="1" x14ac:dyDescent="0.15">
      <c r="B31" s="688" t="s">
        <v>312</v>
      </c>
      <c r="C31" s="689"/>
      <c r="D31" s="689"/>
      <c r="E31" s="689"/>
      <c r="F31" s="689"/>
      <c r="G31" s="689"/>
      <c r="H31" s="689"/>
      <c r="I31" s="689"/>
      <c r="J31" s="689"/>
      <c r="K31" s="689"/>
      <c r="L31" s="689"/>
      <c r="M31" s="689"/>
      <c r="N31" s="689"/>
      <c r="O31" s="689"/>
      <c r="P31" s="689"/>
      <c r="Q31" s="690"/>
      <c r="R31" s="621">
        <v>1456</v>
      </c>
      <c r="S31" s="622"/>
      <c r="T31" s="622"/>
      <c r="U31" s="622"/>
      <c r="V31" s="622"/>
      <c r="W31" s="622"/>
      <c r="X31" s="622"/>
      <c r="Y31" s="623"/>
      <c r="Z31" s="659">
        <v>0</v>
      </c>
      <c r="AA31" s="659"/>
      <c r="AB31" s="659"/>
      <c r="AC31" s="659"/>
      <c r="AD31" s="660">
        <v>1456</v>
      </c>
      <c r="AE31" s="660"/>
      <c r="AF31" s="660"/>
      <c r="AG31" s="660"/>
      <c r="AH31" s="660"/>
      <c r="AI31" s="660"/>
      <c r="AJ31" s="660"/>
      <c r="AK31" s="660"/>
      <c r="AL31" s="624">
        <v>0</v>
      </c>
      <c r="AM31" s="625"/>
      <c r="AN31" s="625"/>
      <c r="AO31" s="661"/>
      <c r="AP31" s="693" t="s">
        <v>313</v>
      </c>
      <c r="AQ31" s="694"/>
      <c r="AR31" s="694"/>
      <c r="AS31" s="694"/>
      <c r="AT31" s="695" t="s">
        <v>314</v>
      </c>
      <c r="AU31" s="218"/>
      <c r="AV31" s="218"/>
      <c r="AW31" s="218"/>
      <c r="AX31" s="679" t="s">
        <v>190</v>
      </c>
      <c r="AY31" s="680"/>
      <c r="AZ31" s="680"/>
      <c r="BA31" s="680"/>
      <c r="BB31" s="680"/>
      <c r="BC31" s="680"/>
      <c r="BD31" s="680"/>
      <c r="BE31" s="680"/>
      <c r="BF31" s="681"/>
      <c r="BG31" s="683">
        <v>99.4</v>
      </c>
      <c r="BH31" s="684"/>
      <c r="BI31" s="684"/>
      <c r="BJ31" s="684"/>
      <c r="BK31" s="684"/>
      <c r="BL31" s="684"/>
      <c r="BM31" s="685">
        <v>98.2</v>
      </c>
      <c r="BN31" s="684"/>
      <c r="BO31" s="684"/>
      <c r="BP31" s="684"/>
      <c r="BQ31" s="686"/>
      <c r="BR31" s="683">
        <v>99.4</v>
      </c>
      <c r="BS31" s="684"/>
      <c r="BT31" s="684"/>
      <c r="BU31" s="684"/>
      <c r="BV31" s="684"/>
      <c r="BW31" s="684"/>
      <c r="BX31" s="685">
        <v>98.1</v>
      </c>
      <c r="BY31" s="684"/>
      <c r="BZ31" s="684"/>
      <c r="CA31" s="684"/>
      <c r="CB31" s="686"/>
      <c r="CD31" s="642"/>
      <c r="CE31" s="643"/>
      <c r="CF31" s="618" t="s">
        <v>315</v>
      </c>
      <c r="CG31" s="619"/>
      <c r="CH31" s="619"/>
      <c r="CI31" s="619"/>
      <c r="CJ31" s="619"/>
      <c r="CK31" s="619"/>
      <c r="CL31" s="619"/>
      <c r="CM31" s="619"/>
      <c r="CN31" s="619"/>
      <c r="CO31" s="619"/>
      <c r="CP31" s="619"/>
      <c r="CQ31" s="620"/>
      <c r="CR31" s="621">
        <v>308126</v>
      </c>
      <c r="CS31" s="634"/>
      <c r="CT31" s="634"/>
      <c r="CU31" s="634"/>
      <c r="CV31" s="634"/>
      <c r="CW31" s="634"/>
      <c r="CX31" s="634"/>
      <c r="CY31" s="635"/>
      <c r="CZ31" s="624">
        <v>0.4</v>
      </c>
      <c r="DA31" s="636"/>
      <c r="DB31" s="636"/>
      <c r="DC31" s="637"/>
      <c r="DD31" s="627">
        <v>289798</v>
      </c>
      <c r="DE31" s="634"/>
      <c r="DF31" s="634"/>
      <c r="DG31" s="634"/>
      <c r="DH31" s="634"/>
      <c r="DI31" s="634"/>
      <c r="DJ31" s="634"/>
      <c r="DK31" s="635"/>
      <c r="DL31" s="627">
        <v>289798</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316</v>
      </c>
      <c r="C32" s="619"/>
      <c r="D32" s="619"/>
      <c r="E32" s="619"/>
      <c r="F32" s="619"/>
      <c r="G32" s="619"/>
      <c r="H32" s="619"/>
      <c r="I32" s="619"/>
      <c r="J32" s="619"/>
      <c r="K32" s="619"/>
      <c r="L32" s="619"/>
      <c r="M32" s="619"/>
      <c r="N32" s="619"/>
      <c r="O32" s="619"/>
      <c r="P32" s="619"/>
      <c r="Q32" s="620"/>
      <c r="R32" s="621">
        <v>7157797</v>
      </c>
      <c r="S32" s="622"/>
      <c r="T32" s="622"/>
      <c r="U32" s="622"/>
      <c r="V32" s="622"/>
      <c r="W32" s="622"/>
      <c r="X32" s="622"/>
      <c r="Y32" s="623"/>
      <c r="Z32" s="659">
        <v>8.1</v>
      </c>
      <c r="AA32" s="659"/>
      <c r="AB32" s="659"/>
      <c r="AC32" s="659"/>
      <c r="AD32" s="660" t="s">
        <v>131</v>
      </c>
      <c r="AE32" s="660"/>
      <c r="AF32" s="660"/>
      <c r="AG32" s="660"/>
      <c r="AH32" s="660"/>
      <c r="AI32" s="660"/>
      <c r="AJ32" s="660"/>
      <c r="AK32" s="660"/>
      <c r="AL32" s="624" t="s">
        <v>131</v>
      </c>
      <c r="AM32" s="625"/>
      <c r="AN32" s="625"/>
      <c r="AO32" s="661"/>
      <c r="AP32" s="662"/>
      <c r="AQ32" s="663"/>
      <c r="AR32" s="663"/>
      <c r="AS32" s="663"/>
      <c r="AT32" s="696"/>
      <c r="AU32" s="214" t="s">
        <v>317</v>
      </c>
      <c r="AX32" s="618" t="s">
        <v>318</v>
      </c>
      <c r="AY32" s="619"/>
      <c r="AZ32" s="619"/>
      <c r="BA32" s="619"/>
      <c r="BB32" s="619"/>
      <c r="BC32" s="619"/>
      <c r="BD32" s="619"/>
      <c r="BE32" s="619"/>
      <c r="BF32" s="620"/>
      <c r="BG32" s="687">
        <v>99.3</v>
      </c>
      <c r="BH32" s="634"/>
      <c r="BI32" s="634"/>
      <c r="BJ32" s="634"/>
      <c r="BK32" s="634"/>
      <c r="BL32" s="634"/>
      <c r="BM32" s="625">
        <v>98.3</v>
      </c>
      <c r="BN32" s="634"/>
      <c r="BO32" s="634"/>
      <c r="BP32" s="634"/>
      <c r="BQ32" s="657"/>
      <c r="BR32" s="687">
        <v>99.4</v>
      </c>
      <c r="BS32" s="634"/>
      <c r="BT32" s="634"/>
      <c r="BU32" s="634"/>
      <c r="BV32" s="634"/>
      <c r="BW32" s="634"/>
      <c r="BX32" s="625">
        <v>98.3</v>
      </c>
      <c r="BY32" s="634"/>
      <c r="BZ32" s="634"/>
      <c r="CA32" s="634"/>
      <c r="CB32" s="657"/>
      <c r="CD32" s="644"/>
      <c r="CE32" s="645"/>
      <c r="CF32" s="618" t="s">
        <v>319</v>
      </c>
      <c r="CG32" s="619"/>
      <c r="CH32" s="619"/>
      <c r="CI32" s="619"/>
      <c r="CJ32" s="619"/>
      <c r="CK32" s="619"/>
      <c r="CL32" s="619"/>
      <c r="CM32" s="619"/>
      <c r="CN32" s="619"/>
      <c r="CO32" s="619"/>
      <c r="CP32" s="619"/>
      <c r="CQ32" s="620"/>
      <c r="CR32" s="621" t="s">
        <v>131</v>
      </c>
      <c r="CS32" s="622"/>
      <c r="CT32" s="622"/>
      <c r="CU32" s="622"/>
      <c r="CV32" s="622"/>
      <c r="CW32" s="622"/>
      <c r="CX32" s="622"/>
      <c r="CY32" s="623"/>
      <c r="CZ32" s="624" t="s">
        <v>246</v>
      </c>
      <c r="DA32" s="636"/>
      <c r="DB32" s="636"/>
      <c r="DC32" s="637"/>
      <c r="DD32" s="627" t="s">
        <v>131</v>
      </c>
      <c r="DE32" s="622"/>
      <c r="DF32" s="622"/>
      <c r="DG32" s="622"/>
      <c r="DH32" s="622"/>
      <c r="DI32" s="622"/>
      <c r="DJ32" s="622"/>
      <c r="DK32" s="623"/>
      <c r="DL32" s="627" t="s">
        <v>246</v>
      </c>
      <c r="DM32" s="622"/>
      <c r="DN32" s="622"/>
      <c r="DO32" s="622"/>
      <c r="DP32" s="622"/>
      <c r="DQ32" s="622"/>
      <c r="DR32" s="622"/>
      <c r="DS32" s="622"/>
      <c r="DT32" s="622"/>
      <c r="DU32" s="622"/>
      <c r="DV32" s="623"/>
      <c r="DW32" s="624" t="s">
        <v>256</v>
      </c>
      <c r="DX32" s="636"/>
      <c r="DY32" s="636"/>
      <c r="DZ32" s="636"/>
      <c r="EA32" s="636"/>
      <c r="EB32" s="636"/>
      <c r="EC32" s="648"/>
    </row>
    <row r="33" spans="2:133" ht="11.25" customHeight="1" x14ac:dyDescent="0.15">
      <c r="B33" s="618" t="s">
        <v>320</v>
      </c>
      <c r="C33" s="619"/>
      <c r="D33" s="619"/>
      <c r="E33" s="619"/>
      <c r="F33" s="619"/>
      <c r="G33" s="619"/>
      <c r="H33" s="619"/>
      <c r="I33" s="619"/>
      <c r="J33" s="619"/>
      <c r="K33" s="619"/>
      <c r="L33" s="619"/>
      <c r="M33" s="619"/>
      <c r="N33" s="619"/>
      <c r="O33" s="619"/>
      <c r="P33" s="619"/>
      <c r="Q33" s="620"/>
      <c r="R33" s="621">
        <v>160171</v>
      </c>
      <c r="S33" s="622"/>
      <c r="T33" s="622"/>
      <c r="U33" s="622"/>
      <c r="V33" s="622"/>
      <c r="W33" s="622"/>
      <c r="X33" s="622"/>
      <c r="Y33" s="623"/>
      <c r="Z33" s="659">
        <v>0.2</v>
      </c>
      <c r="AA33" s="659"/>
      <c r="AB33" s="659"/>
      <c r="AC33" s="659"/>
      <c r="AD33" s="660">
        <v>22454</v>
      </c>
      <c r="AE33" s="660"/>
      <c r="AF33" s="660"/>
      <c r="AG33" s="660"/>
      <c r="AH33" s="660"/>
      <c r="AI33" s="660"/>
      <c r="AJ33" s="660"/>
      <c r="AK33" s="660"/>
      <c r="AL33" s="624">
        <v>0</v>
      </c>
      <c r="AM33" s="625"/>
      <c r="AN33" s="625"/>
      <c r="AO33" s="661"/>
      <c r="AP33" s="664"/>
      <c r="AQ33" s="665"/>
      <c r="AR33" s="665"/>
      <c r="AS33" s="665"/>
      <c r="AT33" s="697"/>
      <c r="AU33" s="219"/>
      <c r="AV33" s="219"/>
      <c r="AW33" s="219"/>
      <c r="AX33" s="602" t="s">
        <v>321</v>
      </c>
      <c r="AY33" s="603"/>
      <c r="AZ33" s="603"/>
      <c r="BA33" s="603"/>
      <c r="BB33" s="603"/>
      <c r="BC33" s="603"/>
      <c r="BD33" s="603"/>
      <c r="BE33" s="603"/>
      <c r="BF33" s="604"/>
      <c r="BG33" s="682">
        <v>99.4</v>
      </c>
      <c r="BH33" s="606"/>
      <c r="BI33" s="606"/>
      <c r="BJ33" s="606"/>
      <c r="BK33" s="606"/>
      <c r="BL33" s="606"/>
      <c r="BM33" s="652">
        <v>97.8</v>
      </c>
      <c r="BN33" s="606"/>
      <c r="BO33" s="606"/>
      <c r="BP33" s="606"/>
      <c r="BQ33" s="669"/>
      <c r="BR33" s="682">
        <v>99.4</v>
      </c>
      <c r="BS33" s="606"/>
      <c r="BT33" s="606"/>
      <c r="BU33" s="606"/>
      <c r="BV33" s="606"/>
      <c r="BW33" s="606"/>
      <c r="BX33" s="652">
        <v>97.7</v>
      </c>
      <c r="BY33" s="606"/>
      <c r="BZ33" s="606"/>
      <c r="CA33" s="606"/>
      <c r="CB33" s="669"/>
      <c r="CD33" s="618" t="s">
        <v>322</v>
      </c>
      <c r="CE33" s="619"/>
      <c r="CF33" s="619"/>
      <c r="CG33" s="619"/>
      <c r="CH33" s="619"/>
      <c r="CI33" s="619"/>
      <c r="CJ33" s="619"/>
      <c r="CK33" s="619"/>
      <c r="CL33" s="619"/>
      <c r="CM33" s="619"/>
      <c r="CN33" s="619"/>
      <c r="CO33" s="619"/>
      <c r="CP33" s="619"/>
      <c r="CQ33" s="620"/>
      <c r="CR33" s="621">
        <v>34229097</v>
      </c>
      <c r="CS33" s="634"/>
      <c r="CT33" s="634"/>
      <c r="CU33" s="634"/>
      <c r="CV33" s="634"/>
      <c r="CW33" s="634"/>
      <c r="CX33" s="634"/>
      <c r="CY33" s="635"/>
      <c r="CZ33" s="624">
        <v>39.799999999999997</v>
      </c>
      <c r="DA33" s="636"/>
      <c r="DB33" s="636"/>
      <c r="DC33" s="637"/>
      <c r="DD33" s="627">
        <v>23996433</v>
      </c>
      <c r="DE33" s="634"/>
      <c r="DF33" s="634"/>
      <c r="DG33" s="634"/>
      <c r="DH33" s="634"/>
      <c r="DI33" s="634"/>
      <c r="DJ33" s="634"/>
      <c r="DK33" s="635"/>
      <c r="DL33" s="627">
        <v>15109193</v>
      </c>
      <c r="DM33" s="634"/>
      <c r="DN33" s="634"/>
      <c r="DO33" s="634"/>
      <c r="DP33" s="634"/>
      <c r="DQ33" s="634"/>
      <c r="DR33" s="634"/>
      <c r="DS33" s="634"/>
      <c r="DT33" s="634"/>
      <c r="DU33" s="634"/>
      <c r="DV33" s="635"/>
      <c r="DW33" s="624">
        <v>31.3</v>
      </c>
      <c r="DX33" s="636"/>
      <c r="DY33" s="636"/>
      <c r="DZ33" s="636"/>
      <c r="EA33" s="636"/>
      <c r="EB33" s="636"/>
      <c r="EC33" s="648"/>
    </row>
    <row r="34" spans="2:133" ht="11.25" customHeight="1" x14ac:dyDescent="0.15">
      <c r="B34" s="618" t="s">
        <v>323</v>
      </c>
      <c r="C34" s="619"/>
      <c r="D34" s="619"/>
      <c r="E34" s="619"/>
      <c r="F34" s="619"/>
      <c r="G34" s="619"/>
      <c r="H34" s="619"/>
      <c r="I34" s="619"/>
      <c r="J34" s="619"/>
      <c r="K34" s="619"/>
      <c r="L34" s="619"/>
      <c r="M34" s="619"/>
      <c r="N34" s="619"/>
      <c r="O34" s="619"/>
      <c r="P34" s="619"/>
      <c r="Q34" s="620"/>
      <c r="R34" s="621">
        <v>1074622</v>
      </c>
      <c r="S34" s="622"/>
      <c r="T34" s="622"/>
      <c r="U34" s="622"/>
      <c r="V34" s="622"/>
      <c r="W34" s="622"/>
      <c r="X34" s="622"/>
      <c r="Y34" s="623"/>
      <c r="Z34" s="659">
        <v>1.2</v>
      </c>
      <c r="AA34" s="659"/>
      <c r="AB34" s="659"/>
      <c r="AC34" s="659"/>
      <c r="AD34" s="660" t="s">
        <v>256</v>
      </c>
      <c r="AE34" s="660"/>
      <c r="AF34" s="660"/>
      <c r="AG34" s="660"/>
      <c r="AH34" s="660"/>
      <c r="AI34" s="660"/>
      <c r="AJ34" s="660"/>
      <c r="AK34" s="660"/>
      <c r="AL34" s="624" t="s">
        <v>246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12617028</v>
      </c>
      <c r="CS34" s="622"/>
      <c r="CT34" s="622"/>
      <c r="CU34" s="622"/>
      <c r="CV34" s="622"/>
      <c r="CW34" s="622"/>
      <c r="CX34" s="622"/>
      <c r="CY34" s="623"/>
      <c r="CZ34" s="624">
        <v>14.7</v>
      </c>
      <c r="DA34" s="636"/>
      <c r="DB34" s="636"/>
      <c r="DC34" s="637"/>
      <c r="DD34" s="627">
        <v>7774085</v>
      </c>
      <c r="DE34" s="622"/>
      <c r="DF34" s="622"/>
      <c r="DG34" s="622"/>
      <c r="DH34" s="622"/>
      <c r="DI34" s="622"/>
      <c r="DJ34" s="622"/>
      <c r="DK34" s="623"/>
      <c r="DL34" s="627">
        <v>6712001</v>
      </c>
      <c r="DM34" s="622"/>
      <c r="DN34" s="622"/>
      <c r="DO34" s="622"/>
      <c r="DP34" s="622"/>
      <c r="DQ34" s="622"/>
      <c r="DR34" s="622"/>
      <c r="DS34" s="622"/>
      <c r="DT34" s="622"/>
      <c r="DU34" s="622"/>
      <c r="DV34" s="623"/>
      <c r="DW34" s="624">
        <v>13.9</v>
      </c>
      <c r="DX34" s="636"/>
      <c r="DY34" s="636"/>
      <c r="DZ34" s="636"/>
      <c r="EA34" s="636"/>
      <c r="EB34" s="636"/>
      <c r="EC34" s="648"/>
    </row>
    <row r="35" spans="2:133" ht="11.25" customHeight="1" x14ac:dyDescent="0.15">
      <c r="B35" s="618" t="s">
        <v>325</v>
      </c>
      <c r="C35" s="619"/>
      <c r="D35" s="619"/>
      <c r="E35" s="619"/>
      <c r="F35" s="619"/>
      <c r="G35" s="619"/>
      <c r="H35" s="619"/>
      <c r="I35" s="619"/>
      <c r="J35" s="619"/>
      <c r="K35" s="619"/>
      <c r="L35" s="619"/>
      <c r="M35" s="619"/>
      <c r="N35" s="619"/>
      <c r="O35" s="619"/>
      <c r="P35" s="619"/>
      <c r="Q35" s="620"/>
      <c r="R35" s="621">
        <v>1670088</v>
      </c>
      <c r="S35" s="622"/>
      <c r="T35" s="622"/>
      <c r="U35" s="622"/>
      <c r="V35" s="622"/>
      <c r="W35" s="622"/>
      <c r="X35" s="622"/>
      <c r="Y35" s="623"/>
      <c r="Z35" s="659">
        <v>1.9</v>
      </c>
      <c r="AA35" s="659"/>
      <c r="AB35" s="659"/>
      <c r="AC35" s="659"/>
      <c r="AD35" s="660" t="s">
        <v>131</v>
      </c>
      <c r="AE35" s="660"/>
      <c r="AF35" s="660"/>
      <c r="AG35" s="660"/>
      <c r="AH35" s="660"/>
      <c r="AI35" s="660"/>
      <c r="AJ35" s="660"/>
      <c r="AK35" s="660"/>
      <c r="AL35" s="624" t="s">
        <v>181</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585104</v>
      </c>
      <c r="CS35" s="634"/>
      <c r="CT35" s="634"/>
      <c r="CU35" s="634"/>
      <c r="CV35" s="634"/>
      <c r="CW35" s="634"/>
      <c r="CX35" s="634"/>
      <c r="CY35" s="635"/>
      <c r="CZ35" s="624">
        <v>0.7</v>
      </c>
      <c r="DA35" s="636"/>
      <c r="DB35" s="636"/>
      <c r="DC35" s="637"/>
      <c r="DD35" s="627">
        <v>539090</v>
      </c>
      <c r="DE35" s="634"/>
      <c r="DF35" s="634"/>
      <c r="DG35" s="634"/>
      <c r="DH35" s="634"/>
      <c r="DI35" s="634"/>
      <c r="DJ35" s="634"/>
      <c r="DK35" s="635"/>
      <c r="DL35" s="627">
        <v>539090</v>
      </c>
      <c r="DM35" s="634"/>
      <c r="DN35" s="634"/>
      <c r="DO35" s="634"/>
      <c r="DP35" s="634"/>
      <c r="DQ35" s="634"/>
      <c r="DR35" s="634"/>
      <c r="DS35" s="634"/>
      <c r="DT35" s="634"/>
      <c r="DU35" s="634"/>
      <c r="DV35" s="635"/>
      <c r="DW35" s="624">
        <v>1.1000000000000001</v>
      </c>
      <c r="DX35" s="636"/>
      <c r="DY35" s="636"/>
      <c r="DZ35" s="636"/>
      <c r="EA35" s="636"/>
      <c r="EB35" s="636"/>
      <c r="EC35" s="648"/>
    </row>
    <row r="36" spans="2:133" ht="11.25" customHeight="1" x14ac:dyDescent="0.15">
      <c r="B36" s="618" t="s">
        <v>329</v>
      </c>
      <c r="C36" s="619"/>
      <c r="D36" s="619"/>
      <c r="E36" s="619"/>
      <c r="F36" s="619"/>
      <c r="G36" s="619"/>
      <c r="H36" s="619"/>
      <c r="I36" s="619"/>
      <c r="J36" s="619"/>
      <c r="K36" s="619"/>
      <c r="L36" s="619"/>
      <c r="M36" s="619"/>
      <c r="N36" s="619"/>
      <c r="O36" s="619"/>
      <c r="P36" s="619"/>
      <c r="Q36" s="620"/>
      <c r="R36" s="621">
        <v>2564450</v>
      </c>
      <c r="S36" s="622"/>
      <c r="T36" s="622"/>
      <c r="U36" s="622"/>
      <c r="V36" s="622"/>
      <c r="W36" s="622"/>
      <c r="X36" s="622"/>
      <c r="Y36" s="623"/>
      <c r="Z36" s="659">
        <v>2.9</v>
      </c>
      <c r="AA36" s="659"/>
      <c r="AB36" s="659"/>
      <c r="AC36" s="659"/>
      <c r="AD36" s="660" t="s">
        <v>131</v>
      </c>
      <c r="AE36" s="660"/>
      <c r="AF36" s="660"/>
      <c r="AG36" s="660"/>
      <c r="AH36" s="660"/>
      <c r="AI36" s="660"/>
      <c r="AJ36" s="660"/>
      <c r="AK36" s="660"/>
      <c r="AL36" s="624" t="s">
        <v>181</v>
      </c>
      <c r="AM36" s="625"/>
      <c r="AN36" s="625"/>
      <c r="AO36" s="661"/>
      <c r="AP36" s="222"/>
      <c r="AQ36" s="670" t="s">
        <v>330</v>
      </c>
      <c r="AR36" s="671"/>
      <c r="AS36" s="671"/>
      <c r="AT36" s="671"/>
      <c r="AU36" s="671"/>
      <c r="AV36" s="671"/>
      <c r="AW36" s="671"/>
      <c r="AX36" s="671"/>
      <c r="AY36" s="672"/>
      <c r="AZ36" s="676">
        <v>11681721</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459035</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10912100</v>
      </c>
      <c r="CS36" s="622"/>
      <c r="CT36" s="622"/>
      <c r="CU36" s="622"/>
      <c r="CV36" s="622"/>
      <c r="CW36" s="622"/>
      <c r="CX36" s="622"/>
      <c r="CY36" s="623"/>
      <c r="CZ36" s="624">
        <v>12.7</v>
      </c>
      <c r="DA36" s="636"/>
      <c r="DB36" s="636"/>
      <c r="DC36" s="637"/>
      <c r="DD36" s="627">
        <v>8658564</v>
      </c>
      <c r="DE36" s="622"/>
      <c r="DF36" s="622"/>
      <c r="DG36" s="622"/>
      <c r="DH36" s="622"/>
      <c r="DI36" s="622"/>
      <c r="DJ36" s="622"/>
      <c r="DK36" s="623"/>
      <c r="DL36" s="627">
        <v>2491802</v>
      </c>
      <c r="DM36" s="622"/>
      <c r="DN36" s="622"/>
      <c r="DO36" s="622"/>
      <c r="DP36" s="622"/>
      <c r="DQ36" s="622"/>
      <c r="DR36" s="622"/>
      <c r="DS36" s="622"/>
      <c r="DT36" s="622"/>
      <c r="DU36" s="622"/>
      <c r="DV36" s="623"/>
      <c r="DW36" s="624">
        <v>5.2</v>
      </c>
      <c r="DX36" s="636"/>
      <c r="DY36" s="636"/>
      <c r="DZ36" s="636"/>
      <c r="EA36" s="636"/>
      <c r="EB36" s="636"/>
      <c r="EC36" s="648"/>
    </row>
    <row r="37" spans="2:133" ht="11.25" customHeight="1" x14ac:dyDescent="0.15">
      <c r="B37" s="618" t="s">
        <v>333</v>
      </c>
      <c r="C37" s="619"/>
      <c r="D37" s="619"/>
      <c r="E37" s="619"/>
      <c r="F37" s="619"/>
      <c r="G37" s="619"/>
      <c r="H37" s="619"/>
      <c r="I37" s="619"/>
      <c r="J37" s="619"/>
      <c r="K37" s="619"/>
      <c r="L37" s="619"/>
      <c r="M37" s="619"/>
      <c r="N37" s="619"/>
      <c r="O37" s="619"/>
      <c r="P37" s="619"/>
      <c r="Q37" s="620"/>
      <c r="R37" s="621">
        <v>2424191</v>
      </c>
      <c r="S37" s="622"/>
      <c r="T37" s="622"/>
      <c r="U37" s="622"/>
      <c r="V37" s="622"/>
      <c r="W37" s="622"/>
      <c r="X37" s="622"/>
      <c r="Y37" s="623"/>
      <c r="Z37" s="659">
        <v>2.7</v>
      </c>
      <c r="AA37" s="659"/>
      <c r="AB37" s="659"/>
      <c r="AC37" s="659"/>
      <c r="AD37" s="660">
        <v>47528</v>
      </c>
      <c r="AE37" s="660"/>
      <c r="AF37" s="660"/>
      <c r="AG37" s="660"/>
      <c r="AH37" s="660"/>
      <c r="AI37" s="660"/>
      <c r="AJ37" s="660"/>
      <c r="AK37" s="660"/>
      <c r="AL37" s="624">
        <v>0.1</v>
      </c>
      <c r="AM37" s="625"/>
      <c r="AN37" s="625"/>
      <c r="AO37" s="661"/>
      <c r="AQ37" s="654" t="s">
        <v>334</v>
      </c>
      <c r="AR37" s="655"/>
      <c r="AS37" s="655"/>
      <c r="AT37" s="655"/>
      <c r="AU37" s="655"/>
      <c r="AV37" s="655"/>
      <c r="AW37" s="655"/>
      <c r="AX37" s="655"/>
      <c r="AY37" s="656"/>
      <c r="AZ37" s="621">
        <v>3762022</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406100</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90420</v>
      </c>
      <c r="CS37" s="634"/>
      <c r="CT37" s="634"/>
      <c r="CU37" s="634"/>
      <c r="CV37" s="634"/>
      <c r="CW37" s="634"/>
      <c r="CX37" s="634"/>
      <c r="CY37" s="635"/>
      <c r="CZ37" s="624">
        <v>0.1</v>
      </c>
      <c r="DA37" s="636"/>
      <c r="DB37" s="636"/>
      <c r="DC37" s="637"/>
      <c r="DD37" s="627">
        <v>90420</v>
      </c>
      <c r="DE37" s="634"/>
      <c r="DF37" s="634"/>
      <c r="DG37" s="634"/>
      <c r="DH37" s="634"/>
      <c r="DI37" s="634"/>
      <c r="DJ37" s="634"/>
      <c r="DK37" s="635"/>
      <c r="DL37" s="627">
        <v>55100</v>
      </c>
      <c r="DM37" s="634"/>
      <c r="DN37" s="634"/>
      <c r="DO37" s="634"/>
      <c r="DP37" s="634"/>
      <c r="DQ37" s="634"/>
      <c r="DR37" s="634"/>
      <c r="DS37" s="634"/>
      <c r="DT37" s="634"/>
      <c r="DU37" s="634"/>
      <c r="DV37" s="635"/>
      <c r="DW37" s="624">
        <v>0.1</v>
      </c>
      <c r="DX37" s="636"/>
      <c r="DY37" s="636"/>
      <c r="DZ37" s="636"/>
      <c r="EA37" s="636"/>
      <c r="EB37" s="636"/>
      <c r="EC37" s="648"/>
    </row>
    <row r="38" spans="2:133" ht="11.25" customHeight="1" x14ac:dyDescent="0.15">
      <c r="B38" s="618" t="s">
        <v>337</v>
      </c>
      <c r="C38" s="619"/>
      <c r="D38" s="619"/>
      <c r="E38" s="619"/>
      <c r="F38" s="619"/>
      <c r="G38" s="619"/>
      <c r="H38" s="619"/>
      <c r="I38" s="619"/>
      <c r="J38" s="619"/>
      <c r="K38" s="619"/>
      <c r="L38" s="619"/>
      <c r="M38" s="619"/>
      <c r="N38" s="619"/>
      <c r="O38" s="619"/>
      <c r="P38" s="619"/>
      <c r="Q38" s="620"/>
      <c r="R38" s="621">
        <v>4628000</v>
      </c>
      <c r="S38" s="622"/>
      <c r="T38" s="622"/>
      <c r="U38" s="622"/>
      <c r="V38" s="622"/>
      <c r="W38" s="622"/>
      <c r="X38" s="622"/>
      <c r="Y38" s="623"/>
      <c r="Z38" s="659">
        <v>5.2</v>
      </c>
      <c r="AA38" s="659"/>
      <c r="AB38" s="659"/>
      <c r="AC38" s="659"/>
      <c r="AD38" s="660" t="s">
        <v>131</v>
      </c>
      <c r="AE38" s="660"/>
      <c r="AF38" s="660"/>
      <c r="AG38" s="660"/>
      <c r="AH38" s="660"/>
      <c r="AI38" s="660"/>
      <c r="AJ38" s="660"/>
      <c r="AK38" s="660"/>
      <c r="AL38" s="624" t="s">
        <v>181</v>
      </c>
      <c r="AM38" s="625"/>
      <c r="AN38" s="625"/>
      <c r="AO38" s="661"/>
      <c r="AQ38" s="654" t="s">
        <v>338</v>
      </c>
      <c r="AR38" s="655"/>
      <c r="AS38" s="655"/>
      <c r="AT38" s="655"/>
      <c r="AU38" s="655"/>
      <c r="AV38" s="655"/>
      <c r="AW38" s="655"/>
      <c r="AX38" s="655"/>
      <c r="AY38" s="656"/>
      <c r="AZ38" s="621">
        <v>563019</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18834</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6866867</v>
      </c>
      <c r="CS38" s="622"/>
      <c r="CT38" s="622"/>
      <c r="CU38" s="622"/>
      <c r="CV38" s="622"/>
      <c r="CW38" s="622"/>
      <c r="CX38" s="622"/>
      <c r="CY38" s="623"/>
      <c r="CZ38" s="624">
        <v>8</v>
      </c>
      <c r="DA38" s="636"/>
      <c r="DB38" s="636"/>
      <c r="DC38" s="637"/>
      <c r="DD38" s="627">
        <v>5550937</v>
      </c>
      <c r="DE38" s="622"/>
      <c r="DF38" s="622"/>
      <c r="DG38" s="622"/>
      <c r="DH38" s="622"/>
      <c r="DI38" s="622"/>
      <c r="DJ38" s="622"/>
      <c r="DK38" s="623"/>
      <c r="DL38" s="627">
        <v>5366300</v>
      </c>
      <c r="DM38" s="622"/>
      <c r="DN38" s="622"/>
      <c r="DO38" s="622"/>
      <c r="DP38" s="622"/>
      <c r="DQ38" s="622"/>
      <c r="DR38" s="622"/>
      <c r="DS38" s="622"/>
      <c r="DT38" s="622"/>
      <c r="DU38" s="622"/>
      <c r="DV38" s="623"/>
      <c r="DW38" s="624">
        <v>11.1</v>
      </c>
      <c r="DX38" s="636"/>
      <c r="DY38" s="636"/>
      <c r="DZ38" s="636"/>
      <c r="EA38" s="636"/>
      <c r="EB38" s="636"/>
      <c r="EC38" s="648"/>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59" t="s">
        <v>131</v>
      </c>
      <c r="AA39" s="659"/>
      <c r="AB39" s="659"/>
      <c r="AC39" s="659"/>
      <c r="AD39" s="660" t="s">
        <v>246</v>
      </c>
      <c r="AE39" s="660"/>
      <c r="AF39" s="660"/>
      <c r="AG39" s="660"/>
      <c r="AH39" s="660"/>
      <c r="AI39" s="660"/>
      <c r="AJ39" s="660"/>
      <c r="AK39" s="660"/>
      <c r="AL39" s="624" t="s">
        <v>246</v>
      </c>
      <c r="AM39" s="625"/>
      <c r="AN39" s="625"/>
      <c r="AO39" s="661"/>
      <c r="AQ39" s="654" t="s">
        <v>342</v>
      </c>
      <c r="AR39" s="655"/>
      <c r="AS39" s="655"/>
      <c r="AT39" s="655"/>
      <c r="AU39" s="655"/>
      <c r="AV39" s="655"/>
      <c r="AW39" s="655"/>
      <c r="AX39" s="655"/>
      <c r="AY39" s="656"/>
      <c r="AZ39" s="621">
        <v>545693</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28481</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2111502</v>
      </c>
      <c r="CS39" s="634"/>
      <c r="CT39" s="634"/>
      <c r="CU39" s="634"/>
      <c r="CV39" s="634"/>
      <c r="CW39" s="634"/>
      <c r="CX39" s="634"/>
      <c r="CY39" s="635"/>
      <c r="CZ39" s="624">
        <v>2.5</v>
      </c>
      <c r="DA39" s="636"/>
      <c r="DB39" s="636"/>
      <c r="DC39" s="637"/>
      <c r="DD39" s="627">
        <v>1026161</v>
      </c>
      <c r="DE39" s="634"/>
      <c r="DF39" s="634"/>
      <c r="DG39" s="634"/>
      <c r="DH39" s="634"/>
      <c r="DI39" s="634"/>
      <c r="DJ39" s="634"/>
      <c r="DK39" s="635"/>
      <c r="DL39" s="627" t="s">
        <v>181</v>
      </c>
      <c r="DM39" s="634"/>
      <c r="DN39" s="634"/>
      <c r="DO39" s="634"/>
      <c r="DP39" s="634"/>
      <c r="DQ39" s="634"/>
      <c r="DR39" s="634"/>
      <c r="DS39" s="634"/>
      <c r="DT39" s="634"/>
      <c r="DU39" s="634"/>
      <c r="DV39" s="635"/>
      <c r="DW39" s="624" t="s">
        <v>131</v>
      </c>
      <c r="DX39" s="636"/>
      <c r="DY39" s="636"/>
      <c r="DZ39" s="636"/>
      <c r="EA39" s="636"/>
      <c r="EB39" s="636"/>
      <c r="EC39" s="648"/>
    </row>
    <row r="40" spans="2:133" ht="11.25" customHeight="1" x14ac:dyDescent="0.15">
      <c r="B40" s="618" t="s">
        <v>345</v>
      </c>
      <c r="C40" s="619"/>
      <c r="D40" s="619"/>
      <c r="E40" s="619"/>
      <c r="F40" s="619"/>
      <c r="G40" s="619"/>
      <c r="H40" s="619"/>
      <c r="I40" s="619"/>
      <c r="J40" s="619"/>
      <c r="K40" s="619"/>
      <c r="L40" s="619"/>
      <c r="M40" s="619"/>
      <c r="N40" s="619"/>
      <c r="O40" s="619"/>
      <c r="P40" s="619"/>
      <c r="Q40" s="620"/>
      <c r="R40" s="621">
        <v>758000</v>
      </c>
      <c r="S40" s="622"/>
      <c r="T40" s="622"/>
      <c r="U40" s="622"/>
      <c r="V40" s="622"/>
      <c r="W40" s="622"/>
      <c r="X40" s="622"/>
      <c r="Y40" s="623"/>
      <c r="Z40" s="659">
        <v>0.9</v>
      </c>
      <c r="AA40" s="659"/>
      <c r="AB40" s="659"/>
      <c r="AC40" s="659"/>
      <c r="AD40" s="660" t="s">
        <v>131</v>
      </c>
      <c r="AE40" s="660"/>
      <c r="AF40" s="660"/>
      <c r="AG40" s="660"/>
      <c r="AH40" s="660"/>
      <c r="AI40" s="660"/>
      <c r="AJ40" s="660"/>
      <c r="AK40" s="660"/>
      <c r="AL40" s="624" t="s">
        <v>131</v>
      </c>
      <c r="AM40" s="625"/>
      <c r="AN40" s="625"/>
      <c r="AO40" s="661"/>
      <c r="AQ40" s="654" t="s">
        <v>346</v>
      </c>
      <c r="AR40" s="655"/>
      <c r="AS40" s="655"/>
      <c r="AT40" s="655"/>
      <c r="AU40" s="655"/>
      <c r="AV40" s="655"/>
      <c r="AW40" s="655"/>
      <c r="AX40" s="655"/>
      <c r="AY40" s="656"/>
      <c r="AZ40" s="621">
        <v>20000</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106</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1136496</v>
      </c>
      <c r="CS40" s="622"/>
      <c r="CT40" s="622"/>
      <c r="CU40" s="622"/>
      <c r="CV40" s="622"/>
      <c r="CW40" s="622"/>
      <c r="CX40" s="622"/>
      <c r="CY40" s="623"/>
      <c r="CZ40" s="624">
        <v>1.3</v>
      </c>
      <c r="DA40" s="636"/>
      <c r="DB40" s="636"/>
      <c r="DC40" s="637"/>
      <c r="DD40" s="627">
        <v>447596</v>
      </c>
      <c r="DE40" s="622"/>
      <c r="DF40" s="622"/>
      <c r="DG40" s="622"/>
      <c r="DH40" s="622"/>
      <c r="DI40" s="622"/>
      <c r="DJ40" s="622"/>
      <c r="DK40" s="623"/>
      <c r="DL40" s="627" t="s">
        <v>131</v>
      </c>
      <c r="DM40" s="622"/>
      <c r="DN40" s="622"/>
      <c r="DO40" s="622"/>
      <c r="DP40" s="622"/>
      <c r="DQ40" s="622"/>
      <c r="DR40" s="622"/>
      <c r="DS40" s="622"/>
      <c r="DT40" s="622"/>
      <c r="DU40" s="622"/>
      <c r="DV40" s="623"/>
      <c r="DW40" s="624" t="s">
        <v>246</v>
      </c>
      <c r="DX40" s="636"/>
      <c r="DY40" s="636"/>
      <c r="DZ40" s="636"/>
      <c r="EA40" s="636"/>
      <c r="EB40" s="636"/>
      <c r="EC40" s="648"/>
    </row>
    <row r="41" spans="2:133" ht="11.25" customHeight="1" x14ac:dyDescent="0.15">
      <c r="B41" s="602" t="s">
        <v>350</v>
      </c>
      <c r="C41" s="603"/>
      <c r="D41" s="603"/>
      <c r="E41" s="603"/>
      <c r="F41" s="603"/>
      <c r="G41" s="603"/>
      <c r="H41" s="603"/>
      <c r="I41" s="603"/>
      <c r="J41" s="603"/>
      <c r="K41" s="603"/>
      <c r="L41" s="603"/>
      <c r="M41" s="603"/>
      <c r="N41" s="603"/>
      <c r="O41" s="603"/>
      <c r="P41" s="603"/>
      <c r="Q41" s="604"/>
      <c r="R41" s="605">
        <v>88646252</v>
      </c>
      <c r="S41" s="646"/>
      <c r="T41" s="646"/>
      <c r="U41" s="646"/>
      <c r="V41" s="646"/>
      <c r="W41" s="646"/>
      <c r="X41" s="646"/>
      <c r="Y41" s="649"/>
      <c r="Z41" s="650">
        <v>100</v>
      </c>
      <c r="AA41" s="650"/>
      <c r="AB41" s="650"/>
      <c r="AC41" s="650"/>
      <c r="AD41" s="651">
        <v>47553649</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1304854</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131</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246</v>
      </c>
      <c r="DA41" s="636"/>
      <c r="DB41" s="636"/>
      <c r="DC41" s="637"/>
      <c r="DD41" s="627" t="s">
        <v>246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354</v>
      </c>
      <c r="AR42" s="667"/>
      <c r="AS42" s="667"/>
      <c r="AT42" s="667"/>
      <c r="AU42" s="667"/>
      <c r="AV42" s="667"/>
      <c r="AW42" s="667"/>
      <c r="AX42" s="667"/>
      <c r="AY42" s="668"/>
      <c r="AZ42" s="605">
        <v>5486133</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433</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10847300</v>
      </c>
      <c r="CS42" s="634"/>
      <c r="CT42" s="634"/>
      <c r="CU42" s="634"/>
      <c r="CV42" s="634"/>
      <c r="CW42" s="634"/>
      <c r="CX42" s="634"/>
      <c r="CY42" s="635"/>
      <c r="CZ42" s="624">
        <v>12.6</v>
      </c>
      <c r="DA42" s="636"/>
      <c r="DB42" s="636"/>
      <c r="DC42" s="637"/>
      <c r="DD42" s="627">
        <v>3526522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v>122580</v>
      </c>
      <c r="CS43" s="634"/>
      <c r="CT43" s="634"/>
      <c r="CU43" s="634"/>
      <c r="CV43" s="634"/>
      <c r="CW43" s="634"/>
      <c r="CX43" s="634"/>
      <c r="CY43" s="635"/>
      <c r="CZ43" s="624">
        <v>0.1</v>
      </c>
      <c r="DA43" s="636"/>
      <c r="DB43" s="636"/>
      <c r="DC43" s="637"/>
      <c r="DD43" s="627">
        <v>120700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360</v>
      </c>
      <c r="CG44" s="619"/>
      <c r="CH44" s="619"/>
      <c r="CI44" s="619"/>
      <c r="CJ44" s="619"/>
      <c r="CK44" s="619"/>
      <c r="CL44" s="619"/>
      <c r="CM44" s="619"/>
      <c r="CN44" s="619"/>
      <c r="CO44" s="619"/>
      <c r="CP44" s="619"/>
      <c r="CQ44" s="620"/>
      <c r="CR44" s="621">
        <v>9220301</v>
      </c>
      <c r="CS44" s="622"/>
      <c r="CT44" s="622"/>
      <c r="CU44" s="622"/>
      <c r="CV44" s="622"/>
      <c r="CW44" s="622"/>
      <c r="CX44" s="622"/>
      <c r="CY44" s="623"/>
      <c r="CZ44" s="624">
        <v>10.7</v>
      </c>
      <c r="DA44" s="625"/>
      <c r="DB44" s="625"/>
      <c r="DC44" s="626"/>
      <c r="DD44" s="627">
        <v>3225625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3740721</v>
      </c>
      <c r="CS45" s="634"/>
      <c r="CT45" s="634"/>
      <c r="CU45" s="634"/>
      <c r="CV45" s="634"/>
      <c r="CW45" s="634"/>
      <c r="CX45" s="634"/>
      <c r="CY45" s="635"/>
      <c r="CZ45" s="624">
        <v>4.4000000000000004</v>
      </c>
      <c r="DA45" s="636"/>
      <c r="DB45" s="636"/>
      <c r="DC45" s="637"/>
      <c r="DD45" s="627">
        <v>417094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5069954</v>
      </c>
      <c r="CS46" s="622"/>
      <c r="CT46" s="622"/>
      <c r="CU46" s="622"/>
      <c r="CV46" s="622"/>
      <c r="CW46" s="622"/>
      <c r="CX46" s="622"/>
      <c r="CY46" s="623"/>
      <c r="CZ46" s="624">
        <v>5.9</v>
      </c>
      <c r="DA46" s="625"/>
      <c r="DB46" s="625"/>
      <c r="DC46" s="626"/>
      <c r="DD46" s="627">
        <v>2704194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v>1626999</v>
      </c>
      <c r="CS47" s="634"/>
      <c r="CT47" s="634"/>
      <c r="CU47" s="634"/>
      <c r="CV47" s="634"/>
      <c r="CW47" s="634"/>
      <c r="CX47" s="634"/>
      <c r="CY47" s="635"/>
      <c r="CZ47" s="624">
        <v>1.9</v>
      </c>
      <c r="DA47" s="636"/>
      <c r="DB47" s="636"/>
      <c r="DC47" s="637"/>
      <c r="DD47" s="627">
        <v>300897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131</v>
      </c>
      <c r="CS48" s="622"/>
      <c r="CT48" s="622"/>
      <c r="CU48" s="622"/>
      <c r="CV48" s="622"/>
      <c r="CW48" s="622"/>
      <c r="CX48" s="622"/>
      <c r="CY48" s="623"/>
      <c r="CZ48" s="624" t="s">
        <v>181</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85922704</v>
      </c>
      <c r="CS49" s="606"/>
      <c r="CT49" s="606"/>
      <c r="CU49" s="606"/>
      <c r="CV49" s="606"/>
      <c r="CW49" s="606"/>
      <c r="CX49" s="606"/>
      <c r="CY49" s="607"/>
      <c r="CZ49" s="608">
        <v>100</v>
      </c>
      <c r="DA49" s="609"/>
      <c r="DB49" s="609"/>
      <c r="DC49" s="610"/>
      <c r="DD49" s="611">
        <v>52772329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DlRKXrGQv91QZmFtPrVeaXFSnlcx/WIlMO1h3tU1Lm31mQRXc/A68HANqClHbDXI+EfX03RbftvsCI4m/W12ZQ==" saltValue="mFqgw8L/seekAbw4wMCse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9" zoomScale="70" zoomScaleNormal="25" zoomScaleSheetLayoutView="70" workbookViewId="0">
      <selection activeCell="B41" sqref="B41:P46"/>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389</v>
      </c>
      <c r="C7" s="1048"/>
      <c r="D7" s="1048"/>
      <c r="E7" s="1048"/>
      <c r="F7" s="1048"/>
      <c r="G7" s="1048"/>
      <c r="H7" s="1048"/>
      <c r="I7" s="1048"/>
      <c r="J7" s="1048"/>
      <c r="K7" s="1048"/>
      <c r="L7" s="1048"/>
      <c r="M7" s="1048"/>
      <c r="N7" s="1048"/>
      <c r="O7" s="1048"/>
      <c r="P7" s="1049"/>
      <c r="Q7" s="1102">
        <v>88377</v>
      </c>
      <c r="R7" s="1103"/>
      <c r="S7" s="1103"/>
      <c r="T7" s="1103"/>
      <c r="U7" s="1103"/>
      <c r="V7" s="1103">
        <v>85662</v>
      </c>
      <c r="W7" s="1103"/>
      <c r="X7" s="1103"/>
      <c r="Y7" s="1103"/>
      <c r="Z7" s="1103"/>
      <c r="AA7" s="1103">
        <v>2715</v>
      </c>
      <c r="AB7" s="1103"/>
      <c r="AC7" s="1103"/>
      <c r="AD7" s="1103"/>
      <c r="AE7" s="1104"/>
      <c r="AF7" s="1105">
        <v>1513</v>
      </c>
      <c r="AG7" s="1106"/>
      <c r="AH7" s="1106"/>
      <c r="AI7" s="1106"/>
      <c r="AJ7" s="1107"/>
      <c r="AK7" s="1108">
        <v>1521</v>
      </c>
      <c r="AL7" s="1109"/>
      <c r="AM7" s="1109"/>
      <c r="AN7" s="1109"/>
      <c r="AO7" s="1109"/>
      <c r="AP7" s="1109">
        <v>94808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603</v>
      </c>
      <c r="BS7" s="1099" t="s">
        <v>595</v>
      </c>
      <c r="BT7" s="1100"/>
      <c r="BU7" s="1100"/>
      <c r="BV7" s="1100"/>
      <c r="BW7" s="1100"/>
      <c r="BX7" s="1100"/>
      <c r="BY7" s="1100"/>
      <c r="BZ7" s="1100"/>
      <c r="CA7" s="1100"/>
      <c r="CB7" s="1100"/>
      <c r="CC7" s="1100"/>
      <c r="CD7" s="1100"/>
      <c r="CE7" s="1100"/>
      <c r="CF7" s="1100"/>
      <c r="CG7" s="1112"/>
      <c r="CH7" s="1096">
        <v>-26</v>
      </c>
      <c r="CI7" s="1097"/>
      <c r="CJ7" s="1097"/>
      <c r="CK7" s="1097"/>
      <c r="CL7" s="1098"/>
      <c r="CM7" s="1096">
        <v>500</v>
      </c>
      <c r="CN7" s="1097"/>
      <c r="CO7" s="1097"/>
      <c r="CP7" s="1097"/>
      <c r="CQ7" s="1098"/>
      <c r="CR7" s="1096">
        <v>5</v>
      </c>
      <c r="CS7" s="1097"/>
      <c r="CT7" s="1097"/>
      <c r="CU7" s="1097"/>
      <c r="CV7" s="1098"/>
      <c r="CW7" s="1096"/>
      <c r="CX7" s="1097"/>
      <c r="CY7" s="1097"/>
      <c r="CZ7" s="1097"/>
      <c r="DA7" s="1098"/>
      <c r="DB7" s="1096"/>
      <c r="DC7" s="1097"/>
      <c r="DD7" s="1097"/>
      <c r="DE7" s="1097"/>
      <c r="DF7" s="1098"/>
      <c r="DG7" s="1096">
        <v>674</v>
      </c>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t="s">
        <v>390</v>
      </c>
      <c r="C8" s="1031"/>
      <c r="D8" s="1031"/>
      <c r="E8" s="1031"/>
      <c r="F8" s="1031"/>
      <c r="G8" s="1031"/>
      <c r="H8" s="1031"/>
      <c r="I8" s="1031"/>
      <c r="J8" s="1031"/>
      <c r="K8" s="1031"/>
      <c r="L8" s="1031"/>
      <c r="M8" s="1031"/>
      <c r="N8" s="1031"/>
      <c r="O8" s="1031"/>
      <c r="P8" s="1032"/>
      <c r="Q8" s="1038">
        <v>86</v>
      </c>
      <c r="R8" s="1039"/>
      <c r="S8" s="1039"/>
      <c r="T8" s="1039"/>
      <c r="U8" s="1039"/>
      <c r="V8" s="1039">
        <v>77</v>
      </c>
      <c r="W8" s="1039"/>
      <c r="X8" s="1039"/>
      <c r="Y8" s="1039"/>
      <c r="Z8" s="1039"/>
      <c r="AA8" s="1039">
        <v>9</v>
      </c>
      <c r="AB8" s="1039"/>
      <c r="AC8" s="1039"/>
      <c r="AD8" s="1039"/>
      <c r="AE8" s="1040"/>
      <c r="AF8" s="1035">
        <v>9</v>
      </c>
      <c r="AG8" s="1036"/>
      <c r="AH8" s="1036"/>
      <c r="AI8" s="1036"/>
      <c r="AJ8" s="1037"/>
      <c r="AK8" s="1080" t="s">
        <v>594</v>
      </c>
      <c r="AL8" s="1081"/>
      <c r="AM8" s="1081"/>
      <c r="AN8" s="1081"/>
      <c r="AO8" s="1081"/>
      <c r="AP8" s="1081" t="s">
        <v>594</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596</v>
      </c>
      <c r="BT8" s="993"/>
      <c r="BU8" s="993"/>
      <c r="BV8" s="993"/>
      <c r="BW8" s="993"/>
      <c r="BX8" s="993"/>
      <c r="BY8" s="993"/>
      <c r="BZ8" s="993"/>
      <c r="CA8" s="993"/>
      <c r="CB8" s="993"/>
      <c r="CC8" s="993"/>
      <c r="CD8" s="993"/>
      <c r="CE8" s="993"/>
      <c r="CF8" s="993"/>
      <c r="CG8" s="1014"/>
      <c r="CH8" s="989">
        <v>-14</v>
      </c>
      <c r="CI8" s="990"/>
      <c r="CJ8" s="990"/>
      <c r="CK8" s="990"/>
      <c r="CL8" s="991"/>
      <c r="CM8" s="989">
        <v>356</v>
      </c>
      <c r="CN8" s="990"/>
      <c r="CO8" s="990"/>
      <c r="CP8" s="990"/>
      <c r="CQ8" s="991"/>
      <c r="CR8" s="989">
        <v>141</v>
      </c>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t="s">
        <v>391</v>
      </c>
      <c r="C9" s="1031"/>
      <c r="D9" s="1031"/>
      <c r="E9" s="1031"/>
      <c r="F9" s="1031"/>
      <c r="G9" s="1031"/>
      <c r="H9" s="1031"/>
      <c r="I9" s="1031"/>
      <c r="J9" s="1031"/>
      <c r="K9" s="1031"/>
      <c r="L9" s="1031"/>
      <c r="M9" s="1031"/>
      <c r="N9" s="1031"/>
      <c r="O9" s="1031"/>
      <c r="P9" s="1032"/>
      <c r="Q9" s="1038">
        <v>318</v>
      </c>
      <c r="R9" s="1039"/>
      <c r="S9" s="1039"/>
      <c r="T9" s="1039"/>
      <c r="U9" s="1039"/>
      <c r="V9" s="1039">
        <v>318</v>
      </c>
      <c r="W9" s="1039"/>
      <c r="X9" s="1039"/>
      <c r="Y9" s="1039"/>
      <c r="Z9" s="1039"/>
      <c r="AA9" s="1039">
        <v>0</v>
      </c>
      <c r="AB9" s="1039"/>
      <c r="AC9" s="1039"/>
      <c r="AD9" s="1039"/>
      <c r="AE9" s="1040"/>
      <c r="AF9" s="1035" t="s">
        <v>392</v>
      </c>
      <c r="AG9" s="1036"/>
      <c r="AH9" s="1036"/>
      <c r="AI9" s="1036"/>
      <c r="AJ9" s="1037"/>
      <c r="AK9" s="1080">
        <v>249</v>
      </c>
      <c r="AL9" s="1081"/>
      <c r="AM9" s="1081"/>
      <c r="AN9" s="1081"/>
      <c r="AO9" s="1081"/>
      <c r="AP9" s="1081" t="s">
        <v>594</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597</v>
      </c>
      <c r="BT9" s="993"/>
      <c r="BU9" s="993"/>
      <c r="BV9" s="993"/>
      <c r="BW9" s="993"/>
      <c r="BX9" s="993"/>
      <c r="BY9" s="993"/>
      <c r="BZ9" s="993"/>
      <c r="CA9" s="993"/>
      <c r="CB9" s="993"/>
      <c r="CC9" s="993"/>
      <c r="CD9" s="993"/>
      <c r="CE9" s="993"/>
      <c r="CF9" s="993"/>
      <c r="CG9" s="1014"/>
      <c r="CH9" s="989">
        <v>0</v>
      </c>
      <c r="CI9" s="990"/>
      <c r="CJ9" s="990"/>
      <c r="CK9" s="990"/>
      <c r="CL9" s="991"/>
      <c r="CM9" s="989">
        <v>152</v>
      </c>
      <c r="CN9" s="990"/>
      <c r="CO9" s="990"/>
      <c r="CP9" s="990"/>
      <c r="CQ9" s="991"/>
      <c r="CR9" s="989">
        <v>30</v>
      </c>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t="s">
        <v>393</v>
      </c>
      <c r="C10" s="1031"/>
      <c r="D10" s="1031"/>
      <c r="E10" s="1031"/>
      <c r="F10" s="1031"/>
      <c r="G10" s="1031"/>
      <c r="H10" s="1031"/>
      <c r="I10" s="1031"/>
      <c r="J10" s="1031"/>
      <c r="K10" s="1031"/>
      <c r="L10" s="1031"/>
      <c r="M10" s="1031"/>
      <c r="N10" s="1031"/>
      <c r="O10" s="1031"/>
      <c r="P10" s="1032"/>
      <c r="Q10" s="1038">
        <v>6</v>
      </c>
      <c r="R10" s="1039"/>
      <c r="S10" s="1039"/>
      <c r="T10" s="1039"/>
      <c r="U10" s="1039"/>
      <c r="V10" s="1039">
        <v>6</v>
      </c>
      <c r="W10" s="1039"/>
      <c r="X10" s="1039"/>
      <c r="Y10" s="1039"/>
      <c r="Z10" s="1039"/>
      <c r="AA10" s="1039">
        <v>0</v>
      </c>
      <c r="AB10" s="1039"/>
      <c r="AC10" s="1039"/>
      <c r="AD10" s="1039"/>
      <c r="AE10" s="1040"/>
      <c r="AF10" s="1035" t="s">
        <v>394</v>
      </c>
      <c r="AG10" s="1036"/>
      <c r="AH10" s="1036"/>
      <c r="AI10" s="1036"/>
      <c r="AJ10" s="1037"/>
      <c r="AK10" s="1080" t="s">
        <v>594</v>
      </c>
      <c r="AL10" s="1081"/>
      <c r="AM10" s="1081"/>
      <c r="AN10" s="1081"/>
      <c r="AO10" s="1081"/>
      <c r="AP10" s="1081" t="s">
        <v>594</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598</v>
      </c>
      <c r="BT10" s="993"/>
      <c r="BU10" s="993"/>
      <c r="BV10" s="993"/>
      <c r="BW10" s="993"/>
      <c r="BX10" s="993"/>
      <c r="BY10" s="993"/>
      <c r="BZ10" s="993"/>
      <c r="CA10" s="993"/>
      <c r="CB10" s="993"/>
      <c r="CC10" s="993"/>
      <c r="CD10" s="993"/>
      <c r="CE10" s="993"/>
      <c r="CF10" s="993"/>
      <c r="CG10" s="1014"/>
      <c r="CH10" s="989">
        <v>2</v>
      </c>
      <c r="CI10" s="990"/>
      <c r="CJ10" s="990"/>
      <c r="CK10" s="990"/>
      <c r="CL10" s="991"/>
      <c r="CM10" s="989">
        <v>35</v>
      </c>
      <c r="CN10" s="990"/>
      <c r="CO10" s="990"/>
      <c r="CP10" s="990"/>
      <c r="CQ10" s="991"/>
      <c r="CR10" s="989">
        <v>34</v>
      </c>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599</v>
      </c>
      <c r="BT11" s="993"/>
      <c r="BU11" s="993"/>
      <c r="BV11" s="993"/>
      <c r="BW11" s="993"/>
      <c r="BX11" s="993"/>
      <c r="BY11" s="993"/>
      <c r="BZ11" s="993"/>
      <c r="CA11" s="993"/>
      <c r="CB11" s="993"/>
      <c r="CC11" s="993"/>
      <c r="CD11" s="993"/>
      <c r="CE11" s="993"/>
      <c r="CF11" s="993"/>
      <c r="CG11" s="1014"/>
      <c r="CH11" s="989">
        <v>2</v>
      </c>
      <c r="CI11" s="990"/>
      <c r="CJ11" s="990"/>
      <c r="CK11" s="990"/>
      <c r="CL11" s="991"/>
      <c r="CM11" s="989">
        <v>128</v>
      </c>
      <c r="CN11" s="990"/>
      <c r="CO11" s="990"/>
      <c r="CP11" s="990"/>
      <c r="CQ11" s="991"/>
      <c r="CR11" s="989">
        <v>164</v>
      </c>
      <c r="CS11" s="990"/>
      <c r="CT11" s="990"/>
      <c r="CU11" s="990"/>
      <c r="CV11" s="991"/>
      <c r="CW11" s="989">
        <v>1</v>
      </c>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600</v>
      </c>
      <c r="BT12" s="993"/>
      <c r="BU12" s="993"/>
      <c r="BV12" s="993"/>
      <c r="BW12" s="993"/>
      <c r="BX12" s="993"/>
      <c r="BY12" s="993"/>
      <c r="BZ12" s="993"/>
      <c r="CA12" s="993"/>
      <c r="CB12" s="993"/>
      <c r="CC12" s="993"/>
      <c r="CD12" s="993"/>
      <c r="CE12" s="993"/>
      <c r="CF12" s="993"/>
      <c r="CG12" s="1014"/>
      <c r="CH12" s="989">
        <v>2</v>
      </c>
      <c r="CI12" s="990"/>
      <c r="CJ12" s="990"/>
      <c r="CK12" s="990"/>
      <c r="CL12" s="991"/>
      <c r="CM12" s="989">
        <v>48</v>
      </c>
      <c r="CN12" s="990"/>
      <c r="CO12" s="990"/>
      <c r="CP12" s="990"/>
      <c r="CQ12" s="991"/>
      <c r="CR12" s="989">
        <v>47</v>
      </c>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601</v>
      </c>
      <c r="BT13" s="993"/>
      <c r="BU13" s="993"/>
      <c r="BV13" s="993"/>
      <c r="BW13" s="993"/>
      <c r="BX13" s="993"/>
      <c r="BY13" s="993"/>
      <c r="BZ13" s="993"/>
      <c r="CA13" s="993"/>
      <c r="CB13" s="993"/>
      <c r="CC13" s="993"/>
      <c r="CD13" s="993"/>
      <c r="CE13" s="993"/>
      <c r="CF13" s="993"/>
      <c r="CG13" s="1014"/>
      <c r="CH13" s="989">
        <v>-1</v>
      </c>
      <c r="CI13" s="990"/>
      <c r="CJ13" s="990"/>
      <c r="CK13" s="990"/>
      <c r="CL13" s="991"/>
      <c r="CM13" s="989">
        <v>111</v>
      </c>
      <c r="CN13" s="990"/>
      <c r="CO13" s="990"/>
      <c r="CP13" s="990"/>
      <c r="CQ13" s="991"/>
      <c r="CR13" s="989">
        <v>11</v>
      </c>
      <c r="CS13" s="990"/>
      <c r="CT13" s="990"/>
      <c r="CU13" s="990"/>
      <c r="CV13" s="991"/>
      <c r="CW13" s="989">
        <v>5</v>
      </c>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602</v>
      </c>
      <c r="BT14" s="993"/>
      <c r="BU14" s="993"/>
      <c r="BV14" s="993"/>
      <c r="BW14" s="993"/>
      <c r="BX14" s="993"/>
      <c r="BY14" s="993"/>
      <c r="BZ14" s="993"/>
      <c r="CA14" s="993"/>
      <c r="CB14" s="993"/>
      <c r="CC14" s="993"/>
      <c r="CD14" s="993"/>
      <c r="CE14" s="993"/>
      <c r="CF14" s="993"/>
      <c r="CG14" s="1014"/>
      <c r="CH14" s="989">
        <v>5</v>
      </c>
      <c r="CI14" s="990"/>
      <c r="CJ14" s="990"/>
      <c r="CK14" s="990"/>
      <c r="CL14" s="991"/>
      <c r="CM14" s="989">
        <v>75</v>
      </c>
      <c r="CN14" s="990"/>
      <c r="CO14" s="990"/>
      <c r="CP14" s="990"/>
      <c r="CQ14" s="991"/>
      <c r="CR14" s="989">
        <v>5</v>
      </c>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1522</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372</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408</v>
      </c>
      <c r="C28" s="1048"/>
      <c r="D28" s="1048"/>
      <c r="E28" s="1048"/>
      <c r="F28" s="1048"/>
      <c r="G28" s="1048"/>
      <c r="H28" s="1048"/>
      <c r="I28" s="1048"/>
      <c r="J28" s="1048"/>
      <c r="K28" s="1048"/>
      <c r="L28" s="1048"/>
      <c r="M28" s="1048"/>
      <c r="N28" s="1048"/>
      <c r="O28" s="1048"/>
      <c r="P28" s="1049"/>
      <c r="Q28" s="1050">
        <v>17458</v>
      </c>
      <c r="R28" s="1051"/>
      <c r="S28" s="1051"/>
      <c r="T28" s="1051"/>
      <c r="U28" s="1051"/>
      <c r="V28" s="1051">
        <v>16999</v>
      </c>
      <c r="W28" s="1051"/>
      <c r="X28" s="1051"/>
      <c r="Y28" s="1051"/>
      <c r="Z28" s="1051"/>
      <c r="AA28" s="1051">
        <v>459</v>
      </c>
      <c r="AB28" s="1051"/>
      <c r="AC28" s="1051"/>
      <c r="AD28" s="1051"/>
      <c r="AE28" s="1052"/>
      <c r="AF28" s="1053">
        <v>459</v>
      </c>
      <c r="AG28" s="1051"/>
      <c r="AH28" s="1051"/>
      <c r="AI28" s="1051"/>
      <c r="AJ28" s="1054"/>
      <c r="AK28" s="1042">
        <v>1305</v>
      </c>
      <c r="AL28" s="1043"/>
      <c r="AM28" s="1043"/>
      <c r="AN28" s="1043"/>
      <c r="AO28" s="1043"/>
      <c r="AP28" s="1043" t="s">
        <v>594</v>
      </c>
      <c r="AQ28" s="1043"/>
      <c r="AR28" s="1043"/>
      <c r="AS28" s="1043"/>
      <c r="AT28" s="1043"/>
      <c r="AU28" s="1043" t="s">
        <v>594</v>
      </c>
      <c r="AV28" s="1043"/>
      <c r="AW28" s="1043"/>
      <c r="AX28" s="1043"/>
      <c r="AY28" s="1043"/>
      <c r="AZ28" s="1044" t="s">
        <v>594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v>8</v>
      </c>
      <c r="R29" s="1039"/>
      <c r="S29" s="1039"/>
      <c r="T29" s="1039"/>
      <c r="U29" s="1039"/>
      <c r="V29" s="1039">
        <v>8</v>
      </c>
      <c r="W29" s="1039"/>
      <c r="X29" s="1039"/>
      <c r="Y29" s="1039"/>
      <c r="Z29" s="1039"/>
      <c r="AA29" s="1039">
        <v>0</v>
      </c>
      <c r="AB29" s="1039"/>
      <c r="AC29" s="1039"/>
      <c r="AD29" s="1039"/>
      <c r="AE29" s="1040"/>
      <c r="AF29" s="1035" t="s">
        <v>131</v>
      </c>
      <c r="AG29" s="1036"/>
      <c r="AH29" s="1036"/>
      <c r="AI29" s="1036"/>
      <c r="AJ29" s="1037"/>
      <c r="AK29" s="980">
        <v>5</v>
      </c>
      <c r="AL29" s="971"/>
      <c r="AM29" s="971"/>
      <c r="AN29" s="971"/>
      <c r="AO29" s="971"/>
      <c r="AP29" s="971" t="s">
        <v>594</v>
      </c>
      <c r="AQ29" s="971"/>
      <c r="AR29" s="971"/>
      <c r="AS29" s="971"/>
      <c r="AT29" s="971"/>
      <c r="AU29" s="971" t="s">
        <v>594</v>
      </c>
      <c r="AV29" s="971"/>
      <c r="AW29" s="971"/>
      <c r="AX29" s="971"/>
      <c r="AY29" s="971"/>
      <c r="AZ29" s="1041" t="s">
        <v>594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v>19586</v>
      </c>
      <c r="R30" s="1039"/>
      <c r="S30" s="1039"/>
      <c r="T30" s="1039"/>
      <c r="U30" s="1039"/>
      <c r="V30" s="1039">
        <v>18823</v>
      </c>
      <c r="W30" s="1039"/>
      <c r="X30" s="1039"/>
      <c r="Y30" s="1039"/>
      <c r="Z30" s="1039"/>
      <c r="AA30" s="1039">
        <v>763</v>
      </c>
      <c r="AB30" s="1039"/>
      <c r="AC30" s="1039"/>
      <c r="AD30" s="1039"/>
      <c r="AE30" s="1040"/>
      <c r="AF30" s="1035">
        <v>763</v>
      </c>
      <c r="AG30" s="1036"/>
      <c r="AH30" s="1036"/>
      <c r="AI30" s="1036"/>
      <c r="AJ30" s="1037"/>
      <c r="AK30" s="980">
        <v>2470</v>
      </c>
      <c r="AL30" s="971"/>
      <c r="AM30" s="971"/>
      <c r="AN30" s="971"/>
      <c r="AO30" s="971"/>
      <c r="AP30" s="971" t="s">
        <v>594</v>
      </c>
      <c r="AQ30" s="971"/>
      <c r="AR30" s="971"/>
      <c r="AS30" s="971"/>
      <c r="AT30" s="971"/>
      <c r="AU30" s="971" t="s">
        <v>594</v>
      </c>
      <c r="AV30" s="971"/>
      <c r="AW30" s="971"/>
      <c r="AX30" s="971"/>
      <c r="AY30" s="971"/>
      <c r="AZ30" s="1041" t="s">
        <v>594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038">
        <v>2614</v>
      </c>
      <c r="R31" s="1039"/>
      <c r="S31" s="1039"/>
      <c r="T31" s="1039"/>
      <c r="U31" s="1039"/>
      <c r="V31" s="1039">
        <v>2552</v>
      </c>
      <c r="W31" s="1039"/>
      <c r="X31" s="1039"/>
      <c r="Y31" s="1039"/>
      <c r="Z31" s="1039"/>
      <c r="AA31" s="1039">
        <v>62</v>
      </c>
      <c r="AB31" s="1039"/>
      <c r="AC31" s="1039"/>
      <c r="AD31" s="1039"/>
      <c r="AE31" s="1040"/>
      <c r="AF31" s="1035">
        <v>62</v>
      </c>
      <c r="AG31" s="1036"/>
      <c r="AH31" s="1036"/>
      <c r="AI31" s="1036"/>
      <c r="AJ31" s="1037"/>
      <c r="AK31" s="980">
        <v>2823</v>
      </c>
      <c r="AL31" s="971"/>
      <c r="AM31" s="971"/>
      <c r="AN31" s="971"/>
      <c r="AO31" s="971"/>
      <c r="AP31" s="971" t="s">
        <v>594</v>
      </c>
      <c r="AQ31" s="971"/>
      <c r="AR31" s="971"/>
      <c r="AS31" s="971"/>
      <c r="AT31" s="971"/>
      <c r="AU31" s="971" t="s">
        <v>594</v>
      </c>
      <c r="AV31" s="971"/>
      <c r="AW31" s="971"/>
      <c r="AX31" s="971"/>
      <c r="AY31" s="971"/>
      <c r="AZ31" s="1041" t="s">
        <v>594</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3386</v>
      </c>
      <c r="R32" s="1039"/>
      <c r="S32" s="1039"/>
      <c r="T32" s="1039"/>
      <c r="U32" s="1039"/>
      <c r="V32" s="1039">
        <v>3139</v>
      </c>
      <c r="W32" s="1039"/>
      <c r="X32" s="1039"/>
      <c r="Y32" s="1039"/>
      <c r="Z32" s="1039"/>
      <c r="AA32" s="1039">
        <v>247</v>
      </c>
      <c r="AB32" s="1039"/>
      <c r="AC32" s="1039"/>
      <c r="AD32" s="1039"/>
      <c r="AE32" s="1040"/>
      <c r="AF32" s="1035">
        <v>1796</v>
      </c>
      <c r="AG32" s="1036"/>
      <c r="AH32" s="1036"/>
      <c r="AI32" s="1036"/>
      <c r="AJ32" s="1037"/>
      <c r="AK32" s="980">
        <v>530</v>
      </c>
      <c r="AL32" s="971"/>
      <c r="AM32" s="971"/>
      <c r="AN32" s="971"/>
      <c r="AO32" s="971"/>
      <c r="AP32" s="971">
        <v>12220</v>
      </c>
      <c r="AQ32" s="971"/>
      <c r="AR32" s="971"/>
      <c r="AS32" s="971"/>
      <c r="AT32" s="971"/>
      <c r="AU32" s="971">
        <v>5658</v>
      </c>
      <c r="AV32" s="971"/>
      <c r="AW32" s="971"/>
      <c r="AX32" s="971"/>
      <c r="AY32" s="971"/>
      <c r="AZ32" s="1041" t="s">
        <v>594</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414</v>
      </c>
      <c r="C33" s="1031"/>
      <c r="D33" s="1031"/>
      <c r="E33" s="1031"/>
      <c r="F33" s="1031"/>
      <c r="G33" s="1031"/>
      <c r="H33" s="1031"/>
      <c r="I33" s="1031"/>
      <c r="J33" s="1031"/>
      <c r="K33" s="1031"/>
      <c r="L33" s="1031"/>
      <c r="M33" s="1031"/>
      <c r="N33" s="1031"/>
      <c r="O33" s="1031"/>
      <c r="P33" s="1032"/>
      <c r="Q33" s="1038">
        <v>4119</v>
      </c>
      <c r="R33" s="1039"/>
      <c r="S33" s="1039"/>
      <c r="T33" s="1039"/>
      <c r="U33" s="1039"/>
      <c r="V33" s="1039">
        <v>3569</v>
      </c>
      <c r="W33" s="1039"/>
      <c r="X33" s="1039"/>
      <c r="Y33" s="1039"/>
      <c r="Z33" s="1039"/>
      <c r="AA33" s="1039">
        <v>550</v>
      </c>
      <c r="AB33" s="1039"/>
      <c r="AC33" s="1039"/>
      <c r="AD33" s="1039"/>
      <c r="AE33" s="1040"/>
      <c r="AF33" s="1035">
        <v>1468</v>
      </c>
      <c r="AG33" s="1036"/>
      <c r="AH33" s="1036"/>
      <c r="AI33" s="1036"/>
      <c r="AJ33" s="1037"/>
      <c r="AK33" s="980">
        <v>563</v>
      </c>
      <c r="AL33" s="971"/>
      <c r="AM33" s="971"/>
      <c r="AN33" s="971"/>
      <c r="AO33" s="971"/>
      <c r="AP33" s="971">
        <v>2930</v>
      </c>
      <c r="AQ33" s="971"/>
      <c r="AR33" s="971"/>
      <c r="AS33" s="971"/>
      <c r="AT33" s="971"/>
      <c r="AU33" s="971">
        <v>1790</v>
      </c>
      <c r="AV33" s="971"/>
      <c r="AW33" s="971"/>
      <c r="AX33" s="971"/>
      <c r="AY33" s="971"/>
      <c r="AZ33" s="1041" t="s">
        <v>594</v>
      </c>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415</v>
      </c>
      <c r="C34" s="1031"/>
      <c r="D34" s="1031"/>
      <c r="E34" s="1031"/>
      <c r="F34" s="1031"/>
      <c r="G34" s="1031"/>
      <c r="H34" s="1031"/>
      <c r="I34" s="1031"/>
      <c r="J34" s="1031"/>
      <c r="K34" s="1031"/>
      <c r="L34" s="1031"/>
      <c r="M34" s="1031"/>
      <c r="N34" s="1031"/>
      <c r="O34" s="1031"/>
      <c r="P34" s="1032"/>
      <c r="Q34" s="1038">
        <v>6426</v>
      </c>
      <c r="R34" s="1039"/>
      <c r="S34" s="1039"/>
      <c r="T34" s="1039"/>
      <c r="U34" s="1039"/>
      <c r="V34" s="1039">
        <v>5840</v>
      </c>
      <c r="W34" s="1039"/>
      <c r="X34" s="1039"/>
      <c r="Y34" s="1039"/>
      <c r="Z34" s="1039"/>
      <c r="AA34" s="1039">
        <v>586</v>
      </c>
      <c r="AB34" s="1039"/>
      <c r="AC34" s="1039"/>
      <c r="AD34" s="1039"/>
      <c r="AE34" s="1040"/>
      <c r="AF34" s="1035">
        <v>1493</v>
      </c>
      <c r="AG34" s="1036"/>
      <c r="AH34" s="1036"/>
      <c r="AI34" s="1036"/>
      <c r="AJ34" s="1037"/>
      <c r="AK34" s="980">
        <v>3686</v>
      </c>
      <c r="AL34" s="971"/>
      <c r="AM34" s="971"/>
      <c r="AN34" s="971"/>
      <c r="AO34" s="971"/>
      <c r="AP34" s="971">
        <v>60853</v>
      </c>
      <c r="AQ34" s="971"/>
      <c r="AR34" s="971"/>
      <c r="AS34" s="971"/>
      <c r="AT34" s="971"/>
      <c r="AU34" s="971">
        <v>50447</v>
      </c>
      <c r="AV34" s="971"/>
      <c r="AW34" s="971"/>
      <c r="AX34" s="971"/>
      <c r="AY34" s="971"/>
      <c r="AZ34" s="1041" t="s">
        <v>594</v>
      </c>
      <c r="BA34" s="1041"/>
      <c r="BB34" s="1041"/>
      <c r="BC34" s="1041"/>
      <c r="BD34" s="1041"/>
      <c r="BE34" s="972" t="s">
        <v>416</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417</v>
      </c>
      <c r="C35" s="1031"/>
      <c r="D35" s="1031"/>
      <c r="E35" s="1031"/>
      <c r="F35" s="1031"/>
      <c r="G35" s="1031"/>
      <c r="H35" s="1031"/>
      <c r="I35" s="1031"/>
      <c r="J35" s="1031"/>
      <c r="K35" s="1031"/>
      <c r="L35" s="1031"/>
      <c r="M35" s="1031"/>
      <c r="N35" s="1031"/>
      <c r="O35" s="1031"/>
      <c r="P35" s="1032"/>
      <c r="Q35" s="1038">
        <v>133</v>
      </c>
      <c r="R35" s="1039"/>
      <c r="S35" s="1039"/>
      <c r="T35" s="1039"/>
      <c r="U35" s="1039"/>
      <c r="V35" s="1039">
        <v>133</v>
      </c>
      <c r="W35" s="1039"/>
      <c r="X35" s="1039"/>
      <c r="Y35" s="1039"/>
      <c r="Z35" s="1039"/>
      <c r="AA35" s="1039">
        <v>0</v>
      </c>
      <c r="AB35" s="1039"/>
      <c r="AC35" s="1039"/>
      <c r="AD35" s="1039"/>
      <c r="AE35" s="1040"/>
      <c r="AF35" s="1035" t="s">
        <v>131</v>
      </c>
      <c r="AG35" s="1036"/>
      <c r="AH35" s="1036"/>
      <c r="AI35" s="1036"/>
      <c r="AJ35" s="1037"/>
      <c r="AK35" s="980">
        <v>76</v>
      </c>
      <c r="AL35" s="971"/>
      <c r="AM35" s="971"/>
      <c r="AN35" s="971"/>
      <c r="AO35" s="971"/>
      <c r="AP35" s="971">
        <v>504</v>
      </c>
      <c r="AQ35" s="971"/>
      <c r="AR35" s="971"/>
      <c r="AS35" s="971"/>
      <c r="AT35" s="971"/>
      <c r="AU35" s="971">
        <v>504</v>
      </c>
      <c r="AV35" s="971"/>
      <c r="AW35" s="971"/>
      <c r="AX35" s="971"/>
      <c r="AY35" s="971"/>
      <c r="AZ35" s="1041" t="s">
        <v>594</v>
      </c>
      <c r="BA35" s="1041"/>
      <c r="BB35" s="1041"/>
      <c r="BC35" s="1041"/>
      <c r="BD35" s="1041"/>
      <c r="BE35" s="972" t="s">
        <v>418</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t="s">
        <v>419</v>
      </c>
      <c r="C36" s="1031"/>
      <c r="D36" s="1031"/>
      <c r="E36" s="1031"/>
      <c r="F36" s="1031"/>
      <c r="G36" s="1031"/>
      <c r="H36" s="1031"/>
      <c r="I36" s="1031"/>
      <c r="J36" s="1031"/>
      <c r="K36" s="1031"/>
      <c r="L36" s="1031"/>
      <c r="M36" s="1031"/>
      <c r="N36" s="1031"/>
      <c r="O36" s="1031"/>
      <c r="P36" s="1032"/>
      <c r="Q36" s="1038">
        <v>20</v>
      </c>
      <c r="R36" s="1039"/>
      <c r="S36" s="1039"/>
      <c r="T36" s="1039"/>
      <c r="U36" s="1039"/>
      <c r="V36" s="1039">
        <v>15</v>
      </c>
      <c r="W36" s="1039"/>
      <c r="X36" s="1039"/>
      <c r="Y36" s="1039"/>
      <c r="Z36" s="1039"/>
      <c r="AA36" s="1039">
        <v>5</v>
      </c>
      <c r="AB36" s="1039"/>
      <c r="AC36" s="1039"/>
      <c r="AD36" s="1039"/>
      <c r="AE36" s="1040"/>
      <c r="AF36" s="1035">
        <v>5</v>
      </c>
      <c r="AG36" s="1036"/>
      <c r="AH36" s="1036"/>
      <c r="AI36" s="1036"/>
      <c r="AJ36" s="1037"/>
      <c r="AK36" s="980" t="s">
        <v>594</v>
      </c>
      <c r="AL36" s="971"/>
      <c r="AM36" s="971"/>
      <c r="AN36" s="971"/>
      <c r="AO36" s="971"/>
      <c r="AP36" s="971" t="s">
        <v>594</v>
      </c>
      <c r="AQ36" s="971"/>
      <c r="AR36" s="971"/>
      <c r="AS36" s="971"/>
      <c r="AT36" s="971"/>
      <c r="AU36" s="971" t="s">
        <v>594</v>
      </c>
      <c r="AV36" s="971"/>
      <c r="AW36" s="971"/>
      <c r="AX36" s="971"/>
      <c r="AY36" s="971"/>
      <c r="AZ36" s="1041" t="s">
        <v>594</v>
      </c>
      <c r="BA36" s="1041"/>
      <c r="BB36" s="1041"/>
      <c r="BC36" s="1041"/>
      <c r="BD36" s="1041"/>
      <c r="BE36" s="972" t="s">
        <v>418</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t="s">
        <v>420</v>
      </c>
      <c r="C37" s="1031"/>
      <c r="D37" s="1031"/>
      <c r="E37" s="1031"/>
      <c r="F37" s="1031"/>
      <c r="G37" s="1031"/>
      <c r="H37" s="1031"/>
      <c r="I37" s="1031"/>
      <c r="J37" s="1031"/>
      <c r="K37" s="1031"/>
      <c r="L37" s="1031"/>
      <c r="M37" s="1031"/>
      <c r="N37" s="1031"/>
      <c r="O37" s="1031"/>
      <c r="P37" s="1032"/>
      <c r="Q37" s="1038">
        <v>280</v>
      </c>
      <c r="R37" s="1039"/>
      <c r="S37" s="1039"/>
      <c r="T37" s="1039"/>
      <c r="U37" s="1039"/>
      <c r="V37" s="1039">
        <v>280</v>
      </c>
      <c r="W37" s="1039"/>
      <c r="X37" s="1039"/>
      <c r="Y37" s="1039"/>
      <c r="Z37" s="1039"/>
      <c r="AA37" s="1039">
        <v>0</v>
      </c>
      <c r="AB37" s="1039"/>
      <c r="AC37" s="1039"/>
      <c r="AD37" s="1039"/>
      <c r="AE37" s="1040"/>
      <c r="AF37" s="1035" t="s">
        <v>131</v>
      </c>
      <c r="AG37" s="1036"/>
      <c r="AH37" s="1036"/>
      <c r="AI37" s="1036"/>
      <c r="AJ37" s="1037"/>
      <c r="AK37" s="980">
        <v>0</v>
      </c>
      <c r="AL37" s="971"/>
      <c r="AM37" s="971"/>
      <c r="AN37" s="971"/>
      <c r="AO37" s="971"/>
      <c r="AP37" s="971">
        <v>328</v>
      </c>
      <c r="AQ37" s="971"/>
      <c r="AR37" s="971"/>
      <c r="AS37" s="971"/>
      <c r="AT37" s="971"/>
      <c r="AU37" s="971">
        <v>0</v>
      </c>
      <c r="AV37" s="971"/>
      <c r="AW37" s="971"/>
      <c r="AX37" s="971"/>
      <c r="AY37" s="971"/>
      <c r="AZ37" s="1041" t="s">
        <v>594</v>
      </c>
      <c r="BA37" s="1041"/>
      <c r="BB37" s="1041"/>
      <c r="BC37" s="1041"/>
      <c r="BD37" s="1041"/>
      <c r="BE37" s="972" t="s">
        <v>421</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396</v>
      </c>
      <c r="B63" s="937" t="s">
        <v>423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6047</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131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425</v>
      </c>
      <c r="B66" s="996"/>
      <c r="C66" s="996"/>
      <c r="D66" s="996"/>
      <c r="E66" s="996"/>
      <c r="F66" s="996"/>
      <c r="G66" s="996"/>
      <c r="H66" s="996"/>
      <c r="I66" s="996"/>
      <c r="J66" s="996"/>
      <c r="K66" s="996"/>
      <c r="L66" s="996"/>
      <c r="M66" s="996"/>
      <c r="N66" s="996"/>
      <c r="O66" s="996"/>
      <c r="P66" s="997"/>
      <c r="Q66" s="1001" t="s">
        <v>426</v>
      </c>
      <c r="R66" s="1002"/>
      <c r="S66" s="1002"/>
      <c r="T66" s="1002"/>
      <c r="U66" s="1003"/>
      <c r="V66" s="1001" t="s">
        <v>401</v>
      </c>
      <c r="W66" s="1002"/>
      <c r="X66" s="1002"/>
      <c r="Y66" s="1002"/>
      <c r="Z66" s="1003"/>
      <c r="AA66" s="1001" t="s">
        <v>402</v>
      </c>
      <c r="AB66" s="1002"/>
      <c r="AC66" s="1002"/>
      <c r="AD66" s="1002"/>
      <c r="AE66" s="1003"/>
      <c r="AF66" s="1007" t="s">
        <v>403</v>
      </c>
      <c r="AG66" s="1008"/>
      <c r="AH66" s="1008"/>
      <c r="AI66" s="1008"/>
      <c r="AJ66" s="1009"/>
      <c r="AK66" s="1001" t="s">
        <v>427</v>
      </c>
      <c r="AL66" s="996"/>
      <c r="AM66" s="996"/>
      <c r="AN66" s="996"/>
      <c r="AO66" s="997"/>
      <c r="AP66" s="1001" t="s">
        <v>405</v>
      </c>
      <c r="AQ66" s="1002"/>
      <c r="AR66" s="1002"/>
      <c r="AS66" s="1002"/>
      <c r="AT66" s="1003"/>
      <c r="AU66" s="1001" t="s">
        <v>428</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589</v>
      </c>
      <c r="C68" s="986"/>
      <c r="D68" s="986"/>
      <c r="E68" s="986"/>
      <c r="F68" s="986"/>
      <c r="G68" s="986"/>
      <c r="H68" s="986"/>
      <c r="I68" s="986"/>
      <c r="J68" s="986"/>
      <c r="K68" s="986"/>
      <c r="L68" s="986"/>
      <c r="M68" s="986"/>
      <c r="N68" s="986"/>
      <c r="O68" s="986"/>
      <c r="P68" s="987"/>
      <c r="Q68" s="988">
        <v>4846</v>
      </c>
      <c r="R68" s="982"/>
      <c r="S68" s="982"/>
      <c r="T68" s="982"/>
      <c r="U68" s="982"/>
      <c r="V68" s="982">
        <v>4807</v>
      </c>
      <c r="W68" s="982"/>
      <c r="X68" s="982"/>
      <c r="Y68" s="982"/>
      <c r="Z68" s="982"/>
      <c r="AA68" s="982">
        <v>39</v>
      </c>
      <c r="AB68" s="982"/>
      <c r="AC68" s="982"/>
      <c r="AD68" s="982"/>
      <c r="AE68" s="982"/>
      <c r="AF68" s="982">
        <v>16</v>
      </c>
      <c r="AG68" s="982"/>
      <c r="AH68" s="982"/>
      <c r="AI68" s="982"/>
      <c r="AJ68" s="982"/>
      <c r="AK68" s="982">
        <v>217</v>
      </c>
      <c r="AL68" s="982"/>
      <c r="AM68" s="982"/>
      <c r="AN68" s="982"/>
      <c r="AO68" s="982"/>
      <c r="AP68" s="982" t="s">
        <v>594</v>
      </c>
      <c r="AQ68" s="982"/>
      <c r="AR68" s="982"/>
      <c r="AS68" s="982"/>
      <c r="AT68" s="982"/>
      <c r="AU68" s="982" t="s">
        <v>594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590</v>
      </c>
      <c r="C69" s="975"/>
      <c r="D69" s="975"/>
      <c r="E69" s="975"/>
      <c r="F69" s="975"/>
      <c r="G69" s="975"/>
      <c r="H69" s="975"/>
      <c r="I69" s="975"/>
      <c r="J69" s="975"/>
      <c r="K69" s="975"/>
      <c r="L69" s="975"/>
      <c r="M69" s="975"/>
      <c r="N69" s="975"/>
      <c r="O69" s="975"/>
      <c r="P69" s="976"/>
      <c r="Q69" s="977">
        <v>310</v>
      </c>
      <c r="R69" s="971"/>
      <c r="S69" s="971"/>
      <c r="T69" s="971"/>
      <c r="U69" s="971"/>
      <c r="V69" s="971">
        <v>280</v>
      </c>
      <c r="W69" s="971"/>
      <c r="X69" s="971"/>
      <c r="Y69" s="971"/>
      <c r="Z69" s="971"/>
      <c r="AA69" s="971">
        <v>30</v>
      </c>
      <c r="AB69" s="971"/>
      <c r="AC69" s="971"/>
      <c r="AD69" s="971"/>
      <c r="AE69" s="971"/>
      <c r="AF69" s="971">
        <v>30</v>
      </c>
      <c r="AG69" s="971"/>
      <c r="AH69" s="971"/>
      <c r="AI69" s="971"/>
      <c r="AJ69" s="971"/>
      <c r="AK69" s="971">
        <v>23</v>
      </c>
      <c r="AL69" s="971"/>
      <c r="AM69" s="971"/>
      <c r="AN69" s="971"/>
      <c r="AO69" s="971"/>
      <c r="AP69" s="971" t="s">
        <v>594</v>
      </c>
      <c r="AQ69" s="971"/>
      <c r="AR69" s="971"/>
      <c r="AS69" s="971"/>
      <c r="AT69" s="971"/>
      <c r="AU69" s="971" t="s">
        <v>594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591</v>
      </c>
      <c r="C70" s="975"/>
      <c r="D70" s="975"/>
      <c r="E70" s="975"/>
      <c r="F70" s="975"/>
      <c r="G70" s="975"/>
      <c r="H70" s="975"/>
      <c r="I70" s="975"/>
      <c r="J70" s="975"/>
      <c r="K70" s="975"/>
      <c r="L70" s="975"/>
      <c r="M70" s="975"/>
      <c r="N70" s="975"/>
      <c r="O70" s="975"/>
      <c r="P70" s="976"/>
      <c r="Q70" s="977">
        <v>118915</v>
      </c>
      <c r="R70" s="971"/>
      <c r="S70" s="971"/>
      <c r="T70" s="971"/>
      <c r="U70" s="971"/>
      <c r="V70" s="971">
        <v>115915</v>
      </c>
      <c r="W70" s="971"/>
      <c r="X70" s="971"/>
      <c r="Y70" s="971"/>
      <c r="Z70" s="971"/>
      <c r="AA70" s="971">
        <v>3000</v>
      </c>
      <c r="AB70" s="971"/>
      <c r="AC70" s="971"/>
      <c r="AD70" s="971"/>
      <c r="AE70" s="971"/>
      <c r="AF70" s="971" t="s">
        <v>594</v>
      </c>
      <c r="AG70" s="971"/>
      <c r="AH70" s="971"/>
      <c r="AI70" s="971"/>
      <c r="AJ70" s="971"/>
      <c r="AK70" s="971" t="s">
        <v>594</v>
      </c>
      <c r="AL70" s="971"/>
      <c r="AM70" s="971"/>
      <c r="AN70" s="971"/>
      <c r="AO70" s="971"/>
      <c r="AP70" s="971" t="s">
        <v>594</v>
      </c>
      <c r="AQ70" s="971"/>
      <c r="AR70" s="971"/>
      <c r="AS70" s="971"/>
      <c r="AT70" s="971"/>
      <c r="AU70" s="971" t="s">
        <v>594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592</v>
      </c>
      <c r="C71" s="975"/>
      <c r="D71" s="975"/>
      <c r="E71" s="975"/>
      <c r="F71" s="975"/>
      <c r="G71" s="975"/>
      <c r="H71" s="975"/>
      <c r="I71" s="975"/>
      <c r="J71" s="975"/>
      <c r="K71" s="975"/>
      <c r="L71" s="975"/>
      <c r="M71" s="975"/>
      <c r="N71" s="975"/>
      <c r="O71" s="975"/>
      <c r="P71" s="976"/>
      <c r="Q71" s="977">
        <v>760</v>
      </c>
      <c r="R71" s="971"/>
      <c r="S71" s="971"/>
      <c r="T71" s="971"/>
      <c r="U71" s="971"/>
      <c r="V71" s="971">
        <v>720</v>
      </c>
      <c r="W71" s="971"/>
      <c r="X71" s="971"/>
      <c r="Y71" s="971"/>
      <c r="Z71" s="971"/>
      <c r="AA71" s="971">
        <v>41</v>
      </c>
      <c r="AB71" s="971"/>
      <c r="AC71" s="971"/>
      <c r="AD71" s="971"/>
      <c r="AE71" s="971"/>
      <c r="AF71" s="971">
        <v>809</v>
      </c>
      <c r="AG71" s="971"/>
      <c r="AH71" s="971"/>
      <c r="AI71" s="971"/>
      <c r="AJ71" s="971"/>
      <c r="AK71" s="971">
        <v>60</v>
      </c>
      <c r="AL71" s="971"/>
      <c r="AM71" s="971"/>
      <c r="AN71" s="971"/>
      <c r="AO71" s="971"/>
      <c r="AP71" s="971">
        <v>3909</v>
      </c>
      <c r="AQ71" s="971"/>
      <c r="AR71" s="971"/>
      <c r="AS71" s="971"/>
      <c r="AT71" s="971"/>
      <c r="AU71" s="971" t="s">
        <v>594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593</v>
      </c>
      <c r="C72" s="975"/>
      <c r="D72" s="975"/>
      <c r="E72" s="975"/>
      <c r="F72" s="975"/>
      <c r="G72" s="975"/>
      <c r="H72" s="975"/>
      <c r="I72" s="975"/>
      <c r="J72" s="975"/>
      <c r="K72" s="975"/>
      <c r="L72" s="975"/>
      <c r="M72" s="975"/>
      <c r="N72" s="975"/>
      <c r="O72" s="975"/>
      <c r="P72" s="976"/>
      <c r="Q72" s="977">
        <v>116</v>
      </c>
      <c r="R72" s="971"/>
      <c r="S72" s="971"/>
      <c r="T72" s="971"/>
      <c r="U72" s="971"/>
      <c r="V72" s="971">
        <v>81</v>
      </c>
      <c r="W72" s="971"/>
      <c r="X72" s="971"/>
      <c r="Y72" s="971"/>
      <c r="Z72" s="971"/>
      <c r="AA72" s="971">
        <v>35</v>
      </c>
      <c r="AB72" s="971"/>
      <c r="AC72" s="971"/>
      <c r="AD72" s="971"/>
      <c r="AE72" s="971"/>
      <c r="AF72" s="971">
        <v>226</v>
      </c>
      <c r="AG72" s="971"/>
      <c r="AH72" s="971"/>
      <c r="AI72" s="971"/>
      <c r="AJ72" s="971"/>
      <c r="AK72" s="971">
        <v>20</v>
      </c>
      <c r="AL72" s="971"/>
      <c r="AM72" s="971"/>
      <c r="AN72" s="971"/>
      <c r="AO72" s="971"/>
      <c r="AP72" s="971">
        <v>515</v>
      </c>
      <c r="AQ72" s="971"/>
      <c r="AR72" s="971"/>
      <c r="AS72" s="971"/>
      <c r="AT72" s="971"/>
      <c r="AU72" s="971" t="s">
        <v>594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429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430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438</v>
      </c>
      <c r="AB109" s="896"/>
      <c r="AC109" s="896"/>
      <c r="AD109" s="896"/>
      <c r="AE109" s="897"/>
      <c r="AF109" s="898" t="s">
        <v>439</v>
      </c>
      <c r="AG109" s="896"/>
      <c r="AH109" s="896"/>
      <c r="AI109" s="896"/>
      <c r="AJ109" s="897"/>
      <c r="AK109" s="898" t="s">
        <v>309</v>
      </c>
      <c r="AL109" s="896"/>
      <c r="AM109" s="896"/>
      <c r="AN109" s="896"/>
      <c r="AO109" s="897"/>
      <c r="AP109" s="898" t="s">
        <v>440</v>
      </c>
      <c r="AQ109" s="896"/>
      <c r="AR109" s="896"/>
      <c r="AS109" s="896"/>
      <c r="AT109" s="929"/>
      <c r="AU109" s="895" t="s">
        <v>437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438</v>
      </c>
      <c r="BR109" s="896"/>
      <c r="BS109" s="896"/>
      <c r="BT109" s="896"/>
      <c r="BU109" s="897"/>
      <c r="BV109" s="898" t="s">
        <v>439</v>
      </c>
      <c r="BW109" s="896"/>
      <c r="BX109" s="896"/>
      <c r="BY109" s="896"/>
      <c r="BZ109" s="897"/>
      <c r="CA109" s="898" t="s">
        <v>309</v>
      </c>
      <c r="CB109" s="896"/>
      <c r="CC109" s="896"/>
      <c r="CD109" s="896"/>
      <c r="CE109" s="897"/>
      <c r="CF109" s="936" t="s">
        <v>440</v>
      </c>
      <c r="CG109" s="936"/>
      <c r="CH109" s="936"/>
      <c r="CI109" s="936"/>
      <c r="CJ109" s="936"/>
      <c r="CK109" s="898" t="s">
        <v>441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438</v>
      </c>
      <c r="DH109" s="896"/>
      <c r="DI109" s="896"/>
      <c r="DJ109" s="896"/>
      <c r="DK109" s="897"/>
      <c r="DL109" s="898" t="s">
        <v>439</v>
      </c>
      <c r="DM109" s="896"/>
      <c r="DN109" s="896"/>
      <c r="DO109" s="896"/>
      <c r="DP109" s="897"/>
      <c r="DQ109" s="898" t="s">
        <v>309</v>
      </c>
      <c r="DR109" s="896"/>
      <c r="DS109" s="896"/>
      <c r="DT109" s="896"/>
      <c r="DU109" s="897"/>
      <c r="DV109" s="898" t="s">
        <v>440</v>
      </c>
      <c r="DW109" s="896"/>
      <c r="DX109" s="896"/>
      <c r="DY109" s="896"/>
      <c r="DZ109" s="929"/>
    </row>
    <row r="110" spans="1:131" s="230" customFormat="1" ht="26.25" customHeight="1" x14ac:dyDescent="0.15">
      <c r="A110" s="807" t="s">
        <v>442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10175255</v>
      </c>
      <c r="AB110" s="889"/>
      <c r="AC110" s="889"/>
      <c r="AD110" s="889"/>
      <c r="AE110" s="890"/>
      <c r="AF110" s="891">
        <v>9966124</v>
      </c>
      <c r="AG110" s="889"/>
      <c r="AH110" s="889"/>
      <c r="AI110" s="889"/>
      <c r="AJ110" s="890"/>
      <c r="AK110" s="891">
        <v>9656980</v>
      </c>
      <c r="AL110" s="889"/>
      <c r="AM110" s="889"/>
      <c r="AN110" s="889"/>
      <c r="AO110" s="890"/>
      <c r="AP110" s="892">
        <v>25.9</v>
      </c>
      <c r="AQ110" s="893"/>
      <c r="AR110" s="893"/>
      <c r="AS110" s="893"/>
      <c r="AT110" s="894"/>
      <c r="AU110" s="930" t="s">
        <v>75</v>
      </c>
      <c r="AV110" s="931"/>
      <c r="AW110" s="931"/>
      <c r="AX110" s="931"/>
      <c r="AY110" s="931"/>
      <c r="AZ110" s="860" t="s">
        <v>443</v>
      </c>
      <c r="BA110" s="808"/>
      <c r="BB110" s="808"/>
      <c r="BC110" s="808"/>
      <c r="BD110" s="808"/>
      <c r="BE110" s="808"/>
      <c r="BF110" s="808"/>
      <c r="BG110" s="808"/>
      <c r="BH110" s="808"/>
      <c r="BI110" s="808"/>
      <c r="BJ110" s="808"/>
      <c r="BK110" s="808"/>
      <c r="BL110" s="808"/>
      <c r="BM110" s="808"/>
      <c r="BN110" s="808"/>
      <c r="BO110" s="808"/>
      <c r="BP110" s="809"/>
      <c r="BQ110" s="861">
        <v>96063611</v>
      </c>
      <c r="BR110" s="842"/>
      <c r="BS110" s="842"/>
      <c r="BT110" s="842"/>
      <c r="BU110" s="842"/>
      <c r="BV110" s="842">
        <v>99529255</v>
      </c>
      <c r="BW110" s="842"/>
      <c r="BX110" s="842"/>
      <c r="BY110" s="842"/>
      <c r="BZ110" s="842"/>
      <c r="CA110" s="842">
        <v>94808401</v>
      </c>
      <c r="CB110" s="842"/>
      <c r="CC110" s="842"/>
      <c r="CD110" s="842"/>
      <c r="CE110" s="842"/>
      <c r="CF110" s="866">
        <v>254.2</v>
      </c>
      <c r="CG110" s="867"/>
      <c r="CH110" s="867"/>
      <c r="CI110" s="867"/>
      <c r="CJ110" s="867"/>
      <c r="CK110" s="926" t="s">
        <v>444</v>
      </c>
      <c r="CL110" s="819"/>
      <c r="CM110" s="860" t="s">
        <v>445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131</v>
      </c>
      <c r="DH110" s="842"/>
      <c r="DI110" s="842"/>
      <c r="DJ110" s="842"/>
      <c r="DK110" s="842"/>
      <c r="DL110" s="842" t="s">
        <v>446</v>
      </c>
      <c r="DM110" s="842"/>
      <c r="DN110" s="842"/>
      <c r="DO110" s="842"/>
      <c r="DP110" s="842"/>
      <c r="DQ110" s="842" t="s">
        <v>131</v>
      </c>
      <c r="DR110" s="842"/>
      <c r="DS110" s="842"/>
      <c r="DT110" s="842"/>
      <c r="DU110" s="842"/>
      <c r="DV110" s="843" t="s">
        <v>446</v>
      </c>
      <c r="DW110" s="843"/>
      <c r="DX110" s="843"/>
      <c r="DY110" s="843"/>
      <c r="DZ110" s="844"/>
    </row>
    <row r="111" spans="1:131" s="230" customFormat="1" ht="26.25" customHeight="1" x14ac:dyDescent="0.15">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446</v>
      </c>
      <c r="AB111" s="919"/>
      <c r="AC111" s="919"/>
      <c r="AD111" s="919"/>
      <c r="AE111" s="920"/>
      <c r="AF111" s="921" t="s">
        <v>448</v>
      </c>
      <c r="AG111" s="919"/>
      <c r="AH111" s="919"/>
      <c r="AI111" s="919"/>
      <c r="AJ111" s="920"/>
      <c r="AK111" s="921" t="s">
        <v>394</v>
      </c>
      <c r="AL111" s="919"/>
      <c r="AM111" s="919"/>
      <c r="AN111" s="919"/>
      <c r="AO111" s="920"/>
      <c r="AP111" s="922" t="s">
        <v>449</v>
      </c>
      <c r="AQ111" s="923"/>
      <c r="AR111" s="923"/>
      <c r="AS111" s="923"/>
      <c r="AT111" s="924"/>
      <c r="AU111" s="932"/>
      <c r="AV111" s="933"/>
      <c r="AW111" s="933"/>
      <c r="AX111" s="933"/>
      <c r="AY111" s="933"/>
      <c r="AZ111" s="815" t="s">
        <v>450</v>
      </c>
      <c r="BA111" s="752"/>
      <c r="BB111" s="752"/>
      <c r="BC111" s="752"/>
      <c r="BD111" s="752"/>
      <c r="BE111" s="752"/>
      <c r="BF111" s="752"/>
      <c r="BG111" s="752"/>
      <c r="BH111" s="752"/>
      <c r="BI111" s="752"/>
      <c r="BJ111" s="752"/>
      <c r="BK111" s="752"/>
      <c r="BL111" s="752"/>
      <c r="BM111" s="752"/>
      <c r="BN111" s="752"/>
      <c r="BO111" s="752"/>
      <c r="BP111" s="753"/>
      <c r="BQ111" s="816">
        <v>337454</v>
      </c>
      <c r="BR111" s="817"/>
      <c r="BS111" s="817"/>
      <c r="BT111" s="817"/>
      <c r="BU111" s="817"/>
      <c r="BV111" s="817">
        <v>437499</v>
      </c>
      <c r="BW111" s="817"/>
      <c r="BX111" s="817"/>
      <c r="BY111" s="817"/>
      <c r="BZ111" s="817"/>
      <c r="CA111" s="817">
        <v>368806</v>
      </c>
      <c r="CB111" s="817"/>
      <c r="CC111" s="817"/>
      <c r="CD111" s="817"/>
      <c r="CE111" s="817"/>
      <c r="CF111" s="875">
        <v>1</v>
      </c>
      <c r="CG111" s="876"/>
      <c r="CH111" s="876"/>
      <c r="CI111" s="876"/>
      <c r="CJ111" s="876"/>
      <c r="CK111" s="927"/>
      <c r="CL111" s="821"/>
      <c r="CM111" s="815" t="s">
        <v>451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131</v>
      </c>
      <c r="DH111" s="817"/>
      <c r="DI111" s="817"/>
      <c r="DJ111" s="817"/>
      <c r="DK111" s="817"/>
      <c r="DL111" s="817" t="s">
        <v>131</v>
      </c>
      <c r="DM111" s="817"/>
      <c r="DN111" s="817"/>
      <c r="DO111" s="817"/>
      <c r="DP111" s="817"/>
      <c r="DQ111" s="817" t="s">
        <v>131</v>
      </c>
      <c r="DR111" s="817"/>
      <c r="DS111" s="817"/>
      <c r="DT111" s="817"/>
      <c r="DU111" s="817"/>
      <c r="DV111" s="794" t="s">
        <v>446</v>
      </c>
      <c r="DW111" s="794"/>
      <c r="DX111" s="794"/>
      <c r="DY111" s="794"/>
      <c r="DZ111" s="795"/>
    </row>
    <row r="112" spans="1:131" s="230" customFormat="1" ht="26.25" customHeight="1" x14ac:dyDescent="0.15">
      <c r="A112" s="912" t="s">
        <v>452</v>
      </c>
      <c r="B112" s="913"/>
      <c r="C112" s="752" t="s">
        <v>453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448</v>
      </c>
      <c r="AG112" s="780"/>
      <c r="AH112" s="780"/>
      <c r="AI112" s="780"/>
      <c r="AJ112" s="781"/>
      <c r="AK112" s="782" t="s">
        <v>131</v>
      </c>
      <c r="AL112" s="780"/>
      <c r="AM112" s="780"/>
      <c r="AN112" s="780"/>
      <c r="AO112" s="781"/>
      <c r="AP112" s="824" t="s">
        <v>131</v>
      </c>
      <c r="AQ112" s="825"/>
      <c r="AR112" s="825"/>
      <c r="AS112" s="825"/>
      <c r="AT112" s="826"/>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61838058</v>
      </c>
      <c r="BR112" s="817"/>
      <c r="BS112" s="817"/>
      <c r="BT112" s="817"/>
      <c r="BU112" s="817"/>
      <c r="BV112" s="817">
        <v>58406405</v>
      </c>
      <c r="BW112" s="817"/>
      <c r="BX112" s="817"/>
      <c r="BY112" s="817"/>
      <c r="BZ112" s="817"/>
      <c r="CA112" s="817">
        <v>58726613</v>
      </c>
      <c r="CB112" s="817"/>
      <c r="CC112" s="817"/>
      <c r="CD112" s="817"/>
      <c r="CE112" s="817"/>
      <c r="CF112" s="875">
        <v>157.5</v>
      </c>
      <c r="CG112" s="876"/>
      <c r="CH112" s="876"/>
      <c r="CI112" s="876"/>
      <c r="CJ112" s="876"/>
      <c r="CK112" s="927"/>
      <c r="CL112" s="821"/>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446</v>
      </c>
      <c r="DM112" s="817"/>
      <c r="DN112" s="817"/>
      <c r="DO112" s="817"/>
      <c r="DP112" s="817"/>
      <c r="DQ112" s="817" t="s">
        <v>131</v>
      </c>
      <c r="DR112" s="817"/>
      <c r="DS112" s="817"/>
      <c r="DT112" s="817"/>
      <c r="DU112" s="817"/>
      <c r="DV112" s="794" t="s">
        <v>131</v>
      </c>
      <c r="DW112" s="794"/>
      <c r="DX112" s="794"/>
      <c r="DY112" s="794"/>
      <c r="DZ112" s="795"/>
    </row>
    <row r="113" spans="1:130" s="230" customFormat="1" ht="26.25" customHeight="1" x14ac:dyDescent="0.15">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3934868</v>
      </c>
      <c r="AB113" s="919"/>
      <c r="AC113" s="919"/>
      <c r="AD113" s="919"/>
      <c r="AE113" s="920"/>
      <c r="AF113" s="921">
        <v>3906151</v>
      </c>
      <c r="AG113" s="919"/>
      <c r="AH113" s="919"/>
      <c r="AI113" s="919"/>
      <c r="AJ113" s="920"/>
      <c r="AK113" s="921">
        <v>3894666</v>
      </c>
      <c r="AL113" s="919"/>
      <c r="AM113" s="919"/>
      <c r="AN113" s="919"/>
      <c r="AO113" s="920"/>
      <c r="AP113" s="922">
        <v>10.4</v>
      </c>
      <c r="AQ113" s="923"/>
      <c r="AR113" s="923"/>
      <c r="AS113" s="923"/>
      <c r="AT113" s="924"/>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v>372768</v>
      </c>
      <c r="BR113" s="817"/>
      <c r="BS113" s="817"/>
      <c r="BT113" s="817"/>
      <c r="BU113" s="817"/>
      <c r="BV113" s="817">
        <v>347780</v>
      </c>
      <c r="BW113" s="817"/>
      <c r="BX113" s="817"/>
      <c r="BY113" s="817"/>
      <c r="BZ113" s="817"/>
      <c r="CA113" s="817">
        <v>327381</v>
      </c>
      <c r="CB113" s="817"/>
      <c r="CC113" s="817"/>
      <c r="CD113" s="817"/>
      <c r="CE113" s="817"/>
      <c r="CF113" s="875">
        <v>0.9</v>
      </c>
      <c r="CG113" s="876"/>
      <c r="CH113" s="876"/>
      <c r="CI113" s="876"/>
      <c r="CJ113" s="876"/>
      <c r="CK113" s="927"/>
      <c r="CL113" s="821"/>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448</v>
      </c>
      <c r="DH113" s="780"/>
      <c r="DI113" s="780"/>
      <c r="DJ113" s="780"/>
      <c r="DK113" s="781"/>
      <c r="DL113" s="782" t="s">
        <v>448</v>
      </c>
      <c r="DM113" s="780"/>
      <c r="DN113" s="780"/>
      <c r="DO113" s="780"/>
      <c r="DP113" s="781"/>
      <c r="DQ113" s="782" t="s">
        <v>131</v>
      </c>
      <c r="DR113" s="780"/>
      <c r="DS113" s="780"/>
      <c r="DT113" s="780"/>
      <c r="DU113" s="781"/>
      <c r="DV113" s="824" t="s">
        <v>131</v>
      </c>
      <c r="DW113" s="825"/>
      <c r="DX113" s="825"/>
      <c r="DY113" s="825"/>
      <c r="DZ113" s="826"/>
    </row>
    <row r="114" spans="1:130" s="230" customFormat="1" ht="26.25" customHeight="1" x14ac:dyDescent="0.15">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18969</v>
      </c>
      <c r="AB114" s="780"/>
      <c r="AC114" s="780"/>
      <c r="AD114" s="780"/>
      <c r="AE114" s="781"/>
      <c r="AF114" s="782">
        <v>21274</v>
      </c>
      <c r="AG114" s="780"/>
      <c r="AH114" s="780"/>
      <c r="AI114" s="780"/>
      <c r="AJ114" s="781"/>
      <c r="AK114" s="782">
        <v>20336</v>
      </c>
      <c r="AL114" s="780"/>
      <c r="AM114" s="780"/>
      <c r="AN114" s="780"/>
      <c r="AO114" s="781"/>
      <c r="AP114" s="824">
        <v>0.1</v>
      </c>
      <c r="AQ114" s="825"/>
      <c r="AR114" s="825"/>
      <c r="AS114" s="825"/>
      <c r="AT114" s="826"/>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7999727</v>
      </c>
      <c r="BR114" s="817"/>
      <c r="BS114" s="817"/>
      <c r="BT114" s="817"/>
      <c r="BU114" s="817"/>
      <c r="BV114" s="817">
        <v>8361922</v>
      </c>
      <c r="BW114" s="817"/>
      <c r="BX114" s="817"/>
      <c r="BY114" s="817"/>
      <c r="BZ114" s="817"/>
      <c r="CA114" s="817">
        <v>8649412</v>
      </c>
      <c r="CB114" s="817"/>
      <c r="CC114" s="817"/>
      <c r="CD114" s="817"/>
      <c r="CE114" s="817"/>
      <c r="CF114" s="875">
        <v>23.2</v>
      </c>
      <c r="CG114" s="876"/>
      <c r="CH114" s="876"/>
      <c r="CI114" s="876"/>
      <c r="CJ114" s="876"/>
      <c r="CK114" s="927"/>
      <c r="CL114" s="821"/>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446</v>
      </c>
      <c r="DM114" s="780"/>
      <c r="DN114" s="780"/>
      <c r="DO114" s="780"/>
      <c r="DP114" s="781"/>
      <c r="DQ114" s="782" t="s">
        <v>131</v>
      </c>
      <c r="DR114" s="780"/>
      <c r="DS114" s="780"/>
      <c r="DT114" s="780"/>
      <c r="DU114" s="781"/>
      <c r="DV114" s="824" t="s">
        <v>449</v>
      </c>
      <c r="DW114" s="825"/>
      <c r="DX114" s="825"/>
      <c r="DY114" s="825"/>
      <c r="DZ114" s="826"/>
    </row>
    <row r="115" spans="1:130" s="230" customFormat="1" ht="26.25" customHeight="1" x14ac:dyDescent="0.15">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75531</v>
      </c>
      <c r="AB115" s="919"/>
      <c r="AC115" s="919"/>
      <c r="AD115" s="919"/>
      <c r="AE115" s="920"/>
      <c r="AF115" s="921">
        <v>103892</v>
      </c>
      <c r="AG115" s="919"/>
      <c r="AH115" s="919"/>
      <c r="AI115" s="919"/>
      <c r="AJ115" s="920"/>
      <c r="AK115" s="921">
        <v>123188</v>
      </c>
      <c r="AL115" s="919"/>
      <c r="AM115" s="919"/>
      <c r="AN115" s="919"/>
      <c r="AO115" s="920"/>
      <c r="AP115" s="922">
        <v>0.3</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v>6104</v>
      </c>
      <c r="BR115" s="817"/>
      <c r="BS115" s="817"/>
      <c r="BT115" s="817"/>
      <c r="BU115" s="817"/>
      <c r="BV115" s="817">
        <v>8280</v>
      </c>
      <c r="BW115" s="817"/>
      <c r="BX115" s="817"/>
      <c r="BY115" s="817"/>
      <c r="BZ115" s="817"/>
      <c r="CA115" s="817">
        <v>6456</v>
      </c>
      <c r="CB115" s="817"/>
      <c r="CC115" s="817"/>
      <c r="CD115" s="817"/>
      <c r="CE115" s="817"/>
      <c r="CF115" s="875">
        <v>0</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131</v>
      </c>
      <c r="DH115" s="780"/>
      <c r="DI115" s="780"/>
      <c r="DJ115" s="780"/>
      <c r="DK115" s="781"/>
      <c r="DL115" s="782">
        <v>157570</v>
      </c>
      <c r="DM115" s="780"/>
      <c r="DN115" s="780"/>
      <c r="DO115" s="780"/>
      <c r="DP115" s="781"/>
      <c r="DQ115" s="782">
        <v>116218</v>
      </c>
      <c r="DR115" s="780"/>
      <c r="DS115" s="780"/>
      <c r="DT115" s="780"/>
      <c r="DU115" s="781"/>
      <c r="DV115" s="824">
        <v>0.3</v>
      </c>
      <c r="DW115" s="825"/>
      <c r="DX115" s="825"/>
      <c r="DY115" s="825"/>
      <c r="DZ115" s="826"/>
    </row>
    <row r="116" spans="1:130" s="230" customFormat="1" ht="26.25" customHeight="1" x14ac:dyDescent="0.15">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81</v>
      </c>
      <c r="AB116" s="780"/>
      <c r="AC116" s="780"/>
      <c r="AD116" s="780"/>
      <c r="AE116" s="781"/>
      <c r="AF116" s="782" t="s">
        <v>131</v>
      </c>
      <c r="AG116" s="780"/>
      <c r="AH116" s="780"/>
      <c r="AI116" s="780"/>
      <c r="AJ116" s="781"/>
      <c r="AK116" s="782" t="s">
        <v>448</v>
      </c>
      <c r="AL116" s="780"/>
      <c r="AM116" s="780"/>
      <c r="AN116" s="780"/>
      <c r="AO116" s="781"/>
      <c r="AP116" s="824" t="s">
        <v>446</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131</v>
      </c>
      <c r="BR116" s="817"/>
      <c r="BS116" s="817"/>
      <c r="BT116" s="817"/>
      <c r="BU116" s="817"/>
      <c r="BV116" s="817" t="s">
        <v>131</v>
      </c>
      <c r="BW116" s="817"/>
      <c r="BX116" s="817"/>
      <c r="BY116" s="817"/>
      <c r="BZ116" s="817"/>
      <c r="CA116" s="817" t="s">
        <v>131</v>
      </c>
      <c r="CB116" s="817"/>
      <c r="CC116" s="817"/>
      <c r="CD116" s="817"/>
      <c r="CE116" s="817"/>
      <c r="CF116" s="875" t="s">
        <v>131</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212667</v>
      </c>
      <c r="DH116" s="780"/>
      <c r="DI116" s="780"/>
      <c r="DJ116" s="780"/>
      <c r="DK116" s="781"/>
      <c r="DL116" s="782">
        <v>183506</v>
      </c>
      <c r="DM116" s="780"/>
      <c r="DN116" s="780"/>
      <c r="DO116" s="780"/>
      <c r="DP116" s="781"/>
      <c r="DQ116" s="782">
        <v>154344</v>
      </c>
      <c r="DR116" s="780"/>
      <c r="DS116" s="780"/>
      <c r="DT116" s="780"/>
      <c r="DU116" s="781"/>
      <c r="DV116" s="824">
        <v>0.4</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14204704</v>
      </c>
      <c r="AB117" s="903"/>
      <c r="AC117" s="903"/>
      <c r="AD117" s="903"/>
      <c r="AE117" s="904"/>
      <c r="AF117" s="905">
        <v>13997441</v>
      </c>
      <c r="AG117" s="903"/>
      <c r="AH117" s="903"/>
      <c r="AI117" s="903"/>
      <c r="AJ117" s="904"/>
      <c r="AK117" s="905">
        <v>13695170</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446</v>
      </c>
      <c r="BR117" s="817"/>
      <c r="BS117" s="817"/>
      <c r="BT117" s="817"/>
      <c r="BU117" s="817"/>
      <c r="BV117" s="817" t="s">
        <v>131</v>
      </c>
      <c r="BW117" s="817"/>
      <c r="BX117" s="817"/>
      <c r="BY117" s="817"/>
      <c r="BZ117" s="817"/>
      <c r="CA117" s="817" t="s">
        <v>446</v>
      </c>
      <c r="CB117" s="817"/>
      <c r="CC117" s="817"/>
      <c r="CD117" s="817"/>
      <c r="CE117" s="817"/>
      <c r="CF117" s="875" t="s">
        <v>131</v>
      </c>
      <c r="CG117" s="876"/>
      <c r="CH117" s="876"/>
      <c r="CI117" s="876"/>
      <c r="CJ117" s="876"/>
      <c r="CK117" s="927"/>
      <c r="CL117" s="821"/>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131</v>
      </c>
      <c r="DM117" s="780"/>
      <c r="DN117" s="780"/>
      <c r="DO117" s="780"/>
      <c r="DP117" s="781"/>
      <c r="DQ117" s="782" t="s">
        <v>131</v>
      </c>
      <c r="DR117" s="780"/>
      <c r="DS117" s="780"/>
      <c r="DT117" s="780"/>
      <c r="DU117" s="781"/>
      <c r="DV117" s="824" t="s">
        <v>131</v>
      </c>
      <c r="DW117" s="825"/>
      <c r="DX117" s="825"/>
      <c r="DY117" s="825"/>
      <c r="DZ117" s="826"/>
    </row>
    <row r="118" spans="1:130" s="230" customFormat="1" ht="26.25" customHeight="1" x14ac:dyDescent="0.15">
      <c r="A118" s="895" t="s">
        <v>441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438</v>
      </c>
      <c r="AB118" s="896"/>
      <c r="AC118" s="896"/>
      <c r="AD118" s="896"/>
      <c r="AE118" s="897"/>
      <c r="AF118" s="898" t="s">
        <v>439</v>
      </c>
      <c r="AG118" s="896"/>
      <c r="AH118" s="896"/>
      <c r="AI118" s="896"/>
      <c r="AJ118" s="897"/>
      <c r="AK118" s="898" t="s">
        <v>309</v>
      </c>
      <c r="AL118" s="896"/>
      <c r="AM118" s="896"/>
      <c r="AN118" s="896"/>
      <c r="AO118" s="897"/>
      <c r="AP118" s="899" t="s">
        <v>440</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131</v>
      </c>
      <c r="BR118" s="845"/>
      <c r="BS118" s="845"/>
      <c r="BT118" s="845"/>
      <c r="BU118" s="845"/>
      <c r="BV118" s="845" t="s">
        <v>131</v>
      </c>
      <c r="BW118" s="845"/>
      <c r="BX118" s="845"/>
      <c r="BY118" s="845"/>
      <c r="BZ118" s="845"/>
      <c r="CA118" s="845" t="s">
        <v>131</v>
      </c>
      <c r="CB118" s="845"/>
      <c r="CC118" s="845"/>
      <c r="CD118" s="845"/>
      <c r="CE118" s="845"/>
      <c r="CF118" s="875" t="s">
        <v>131</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131</v>
      </c>
      <c r="DM118" s="780"/>
      <c r="DN118" s="780"/>
      <c r="DO118" s="780"/>
      <c r="DP118" s="781"/>
      <c r="DQ118" s="782" t="s">
        <v>131</v>
      </c>
      <c r="DR118" s="780"/>
      <c r="DS118" s="780"/>
      <c r="DT118" s="780"/>
      <c r="DU118" s="781"/>
      <c r="DV118" s="824" t="s">
        <v>131</v>
      </c>
      <c r="DW118" s="825"/>
      <c r="DX118" s="825"/>
      <c r="DY118" s="825"/>
      <c r="DZ118" s="826"/>
    </row>
    <row r="119" spans="1:130" s="230" customFormat="1" ht="26.25" customHeight="1" x14ac:dyDescent="0.15">
      <c r="A119" s="818" t="s">
        <v>444</v>
      </c>
      <c r="B119" s="819"/>
      <c r="C119" s="860" t="s">
        <v>445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131</v>
      </c>
      <c r="AG119" s="889"/>
      <c r="AH119" s="889"/>
      <c r="AI119" s="889"/>
      <c r="AJ119" s="890"/>
      <c r="AK119" s="891" t="s">
        <v>131</v>
      </c>
      <c r="AL119" s="889"/>
      <c r="AM119" s="889"/>
      <c r="AN119" s="889"/>
      <c r="AO119" s="890"/>
      <c r="AP119" s="892" t="s">
        <v>448</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473</v>
      </c>
      <c r="BP119" s="878"/>
      <c r="BQ119" s="879">
        <v>166617722</v>
      </c>
      <c r="BR119" s="845"/>
      <c r="BS119" s="845"/>
      <c r="BT119" s="845"/>
      <c r="BU119" s="845"/>
      <c r="BV119" s="845">
        <v>167091141</v>
      </c>
      <c r="BW119" s="845"/>
      <c r="BX119" s="845"/>
      <c r="BY119" s="845"/>
      <c r="BZ119" s="845"/>
      <c r="CA119" s="845">
        <v>162887069</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124787</v>
      </c>
      <c r="DH119" s="764"/>
      <c r="DI119" s="764"/>
      <c r="DJ119" s="764"/>
      <c r="DK119" s="765"/>
      <c r="DL119" s="766">
        <v>96423</v>
      </c>
      <c r="DM119" s="764"/>
      <c r="DN119" s="764"/>
      <c r="DO119" s="764"/>
      <c r="DP119" s="765"/>
      <c r="DQ119" s="766">
        <v>98244</v>
      </c>
      <c r="DR119" s="764"/>
      <c r="DS119" s="764"/>
      <c r="DT119" s="764"/>
      <c r="DU119" s="765"/>
      <c r="DV119" s="848">
        <v>0.3</v>
      </c>
      <c r="DW119" s="849"/>
      <c r="DX119" s="849"/>
      <c r="DY119" s="849"/>
      <c r="DZ119" s="850"/>
    </row>
    <row r="120" spans="1:130" s="230" customFormat="1" ht="26.25" customHeight="1" x14ac:dyDescent="0.15">
      <c r="A120" s="820"/>
      <c r="B120" s="821"/>
      <c r="C120" s="815" t="s">
        <v>451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394</v>
      </c>
      <c r="AB120" s="780"/>
      <c r="AC120" s="780"/>
      <c r="AD120" s="780"/>
      <c r="AE120" s="781"/>
      <c r="AF120" s="782" t="s">
        <v>448</v>
      </c>
      <c r="AG120" s="780"/>
      <c r="AH120" s="780"/>
      <c r="AI120" s="780"/>
      <c r="AJ120" s="781"/>
      <c r="AK120" s="782" t="s">
        <v>394</v>
      </c>
      <c r="AL120" s="780"/>
      <c r="AM120" s="780"/>
      <c r="AN120" s="780"/>
      <c r="AO120" s="781"/>
      <c r="AP120" s="824" t="s">
        <v>394</v>
      </c>
      <c r="AQ120" s="825"/>
      <c r="AR120" s="825"/>
      <c r="AS120" s="825"/>
      <c r="AT120" s="826"/>
      <c r="AU120" s="880" t="s">
        <v>475</v>
      </c>
      <c r="AV120" s="881"/>
      <c r="AW120" s="881"/>
      <c r="AX120" s="881"/>
      <c r="AY120" s="882"/>
      <c r="AZ120" s="860" t="s">
        <v>476</v>
      </c>
      <c r="BA120" s="808"/>
      <c r="BB120" s="808"/>
      <c r="BC120" s="808"/>
      <c r="BD120" s="808"/>
      <c r="BE120" s="808"/>
      <c r="BF120" s="808"/>
      <c r="BG120" s="808"/>
      <c r="BH120" s="808"/>
      <c r="BI120" s="808"/>
      <c r="BJ120" s="808"/>
      <c r="BK120" s="808"/>
      <c r="BL120" s="808"/>
      <c r="BM120" s="808"/>
      <c r="BN120" s="808"/>
      <c r="BO120" s="808"/>
      <c r="BP120" s="809"/>
      <c r="BQ120" s="861">
        <v>8565370</v>
      </c>
      <c r="BR120" s="842"/>
      <c r="BS120" s="842"/>
      <c r="BT120" s="842"/>
      <c r="BU120" s="842"/>
      <c r="BV120" s="842">
        <v>8777713</v>
      </c>
      <c r="BW120" s="842"/>
      <c r="BX120" s="842"/>
      <c r="BY120" s="842"/>
      <c r="BZ120" s="842"/>
      <c r="CA120" s="842">
        <v>10140557</v>
      </c>
      <c r="CB120" s="842"/>
      <c r="CC120" s="842"/>
      <c r="CD120" s="842"/>
      <c r="CE120" s="842"/>
      <c r="CF120" s="866">
        <v>27.2</v>
      </c>
      <c r="CG120" s="867"/>
      <c r="CH120" s="867"/>
      <c r="CI120" s="867"/>
      <c r="CJ120" s="867"/>
      <c r="CK120" s="868" t="s">
        <v>477</v>
      </c>
      <c r="CL120" s="852"/>
      <c r="CM120" s="852"/>
      <c r="CN120" s="852"/>
      <c r="CO120" s="853"/>
      <c r="CP120" s="872" t="s">
        <v>478</v>
      </c>
      <c r="CQ120" s="873"/>
      <c r="CR120" s="873"/>
      <c r="CS120" s="873"/>
      <c r="CT120" s="873"/>
      <c r="CU120" s="873"/>
      <c r="CV120" s="873"/>
      <c r="CW120" s="873"/>
      <c r="CX120" s="873"/>
      <c r="CY120" s="873"/>
      <c r="CZ120" s="873"/>
      <c r="DA120" s="873"/>
      <c r="DB120" s="873"/>
      <c r="DC120" s="873"/>
      <c r="DD120" s="873"/>
      <c r="DE120" s="873"/>
      <c r="DF120" s="874"/>
      <c r="DG120" s="861">
        <v>53355247</v>
      </c>
      <c r="DH120" s="842"/>
      <c r="DI120" s="842"/>
      <c r="DJ120" s="842"/>
      <c r="DK120" s="842"/>
      <c r="DL120" s="842">
        <v>50225034</v>
      </c>
      <c r="DM120" s="842"/>
      <c r="DN120" s="842"/>
      <c r="DO120" s="842"/>
      <c r="DP120" s="842"/>
      <c r="DQ120" s="842">
        <v>50446944</v>
      </c>
      <c r="DR120" s="842"/>
      <c r="DS120" s="842"/>
      <c r="DT120" s="842"/>
      <c r="DU120" s="842"/>
      <c r="DV120" s="843">
        <v>135.30000000000001</v>
      </c>
      <c r="DW120" s="843"/>
      <c r="DX120" s="843"/>
      <c r="DY120" s="843"/>
      <c r="DZ120" s="844"/>
    </row>
    <row r="121" spans="1:130" s="230" customFormat="1" ht="26.25" customHeight="1" x14ac:dyDescent="0.15">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394</v>
      </c>
      <c r="AB121" s="780"/>
      <c r="AC121" s="780"/>
      <c r="AD121" s="780"/>
      <c r="AE121" s="781"/>
      <c r="AF121" s="782" t="s">
        <v>448</v>
      </c>
      <c r="AG121" s="780"/>
      <c r="AH121" s="780"/>
      <c r="AI121" s="780"/>
      <c r="AJ121" s="781"/>
      <c r="AK121" s="782" t="s">
        <v>394</v>
      </c>
      <c r="AL121" s="780"/>
      <c r="AM121" s="780"/>
      <c r="AN121" s="780"/>
      <c r="AO121" s="781"/>
      <c r="AP121" s="824" t="s">
        <v>394</v>
      </c>
      <c r="AQ121" s="825"/>
      <c r="AR121" s="825"/>
      <c r="AS121" s="825"/>
      <c r="AT121" s="826"/>
      <c r="AU121" s="883"/>
      <c r="AV121" s="884"/>
      <c r="AW121" s="884"/>
      <c r="AX121" s="884"/>
      <c r="AY121" s="885"/>
      <c r="AZ121" s="815" t="s">
        <v>480</v>
      </c>
      <c r="BA121" s="752"/>
      <c r="BB121" s="752"/>
      <c r="BC121" s="752"/>
      <c r="BD121" s="752"/>
      <c r="BE121" s="752"/>
      <c r="BF121" s="752"/>
      <c r="BG121" s="752"/>
      <c r="BH121" s="752"/>
      <c r="BI121" s="752"/>
      <c r="BJ121" s="752"/>
      <c r="BK121" s="752"/>
      <c r="BL121" s="752"/>
      <c r="BM121" s="752"/>
      <c r="BN121" s="752"/>
      <c r="BO121" s="752"/>
      <c r="BP121" s="753"/>
      <c r="BQ121" s="816">
        <v>2810800</v>
      </c>
      <c r="BR121" s="817"/>
      <c r="BS121" s="817"/>
      <c r="BT121" s="817"/>
      <c r="BU121" s="817"/>
      <c r="BV121" s="817">
        <v>2742703</v>
      </c>
      <c r="BW121" s="817"/>
      <c r="BX121" s="817"/>
      <c r="BY121" s="817"/>
      <c r="BZ121" s="817"/>
      <c r="CA121" s="817">
        <v>2908121</v>
      </c>
      <c r="CB121" s="817"/>
      <c r="CC121" s="817"/>
      <c r="CD121" s="817"/>
      <c r="CE121" s="817"/>
      <c r="CF121" s="875">
        <v>7.8</v>
      </c>
      <c r="CG121" s="876"/>
      <c r="CH121" s="876"/>
      <c r="CI121" s="876"/>
      <c r="CJ121" s="876"/>
      <c r="CK121" s="869"/>
      <c r="CL121" s="855"/>
      <c r="CM121" s="855"/>
      <c r="CN121" s="855"/>
      <c r="CO121" s="856"/>
      <c r="CP121" s="835" t="s">
        <v>412</v>
      </c>
      <c r="CQ121" s="836"/>
      <c r="CR121" s="836"/>
      <c r="CS121" s="836"/>
      <c r="CT121" s="836"/>
      <c r="CU121" s="836"/>
      <c r="CV121" s="836"/>
      <c r="CW121" s="836"/>
      <c r="CX121" s="836"/>
      <c r="CY121" s="836"/>
      <c r="CZ121" s="836"/>
      <c r="DA121" s="836"/>
      <c r="DB121" s="836"/>
      <c r="DC121" s="836"/>
      <c r="DD121" s="836"/>
      <c r="DE121" s="836"/>
      <c r="DF121" s="837"/>
      <c r="DG121" s="816">
        <v>6220356</v>
      </c>
      <c r="DH121" s="817"/>
      <c r="DI121" s="817"/>
      <c r="DJ121" s="817"/>
      <c r="DK121" s="817"/>
      <c r="DL121" s="817">
        <v>5958637</v>
      </c>
      <c r="DM121" s="817"/>
      <c r="DN121" s="817"/>
      <c r="DO121" s="817"/>
      <c r="DP121" s="817"/>
      <c r="DQ121" s="817">
        <v>5657856</v>
      </c>
      <c r="DR121" s="817"/>
      <c r="DS121" s="817"/>
      <c r="DT121" s="817"/>
      <c r="DU121" s="817"/>
      <c r="DV121" s="794">
        <v>15.2</v>
      </c>
      <c r="DW121" s="794"/>
      <c r="DX121" s="794"/>
      <c r="DY121" s="794"/>
      <c r="DZ121" s="795"/>
    </row>
    <row r="122" spans="1:130" s="230" customFormat="1" ht="26.25" customHeight="1" x14ac:dyDescent="0.15">
      <c r="A122" s="820"/>
      <c r="B122" s="821"/>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448</v>
      </c>
      <c r="AB122" s="780"/>
      <c r="AC122" s="780"/>
      <c r="AD122" s="780"/>
      <c r="AE122" s="781"/>
      <c r="AF122" s="782" t="s">
        <v>394</v>
      </c>
      <c r="AG122" s="780"/>
      <c r="AH122" s="780"/>
      <c r="AI122" s="780"/>
      <c r="AJ122" s="781"/>
      <c r="AK122" s="782" t="s">
        <v>394</v>
      </c>
      <c r="AL122" s="780"/>
      <c r="AM122" s="780"/>
      <c r="AN122" s="780"/>
      <c r="AO122" s="781"/>
      <c r="AP122" s="824" t="s">
        <v>394</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97118295</v>
      </c>
      <c r="BR122" s="845"/>
      <c r="BS122" s="845"/>
      <c r="BT122" s="845"/>
      <c r="BU122" s="845"/>
      <c r="BV122" s="845">
        <v>96121108</v>
      </c>
      <c r="BW122" s="845"/>
      <c r="BX122" s="845"/>
      <c r="BY122" s="845"/>
      <c r="BZ122" s="845"/>
      <c r="CA122" s="845">
        <v>91124182</v>
      </c>
      <c r="CB122" s="845"/>
      <c r="CC122" s="845"/>
      <c r="CD122" s="845"/>
      <c r="CE122" s="845"/>
      <c r="CF122" s="846">
        <v>244.3</v>
      </c>
      <c r="CG122" s="847"/>
      <c r="CH122" s="847"/>
      <c r="CI122" s="847"/>
      <c r="CJ122" s="847"/>
      <c r="CK122" s="869"/>
      <c r="CL122" s="855"/>
      <c r="CM122" s="855"/>
      <c r="CN122" s="855"/>
      <c r="CO122" s="856"/>
      <c r="CP122" s="835" t="s">
        <v>482</v>
      </c>
      <c r="CQ122" s="836"/>
      <c r="CR122" s="836"/>
      <c r="CS122" s="836"/>
      <c r="CT122" s="836"/>
      <c r="CU122" s="836"/>
      <c r="CV122" s="836"/>
      <c r="CW122" s="836"/>
      <c r="CX122" s="836"/>
      <c r="CY122" s="836"/>
      <c r="CZ122" s="836"/>
      <c r="DA122" s="836"/>
      <c r="DB122" s="836"/>
      <c r="DC122" s="836"/>
      <c r="DD122" s="836"/>
      <c r="DE122" s="836"/>
      <c r="DF122" s="837"/>
      <c r="DG122" s="816">
        <v>1696351</v>
      </c>
      <c r="DH122" s="817"/>
      <c r="DI122" s="817"/>
      <c r="DJ122" s="817"/>
      <c r="DK122" s="817"/>
      <c r="DL122" s="817">
        <v>1638645</v>
      </c>
      <c r="DM122" s="817"/>
      <c r="DN122" s="817"/>
      <c r="DO122" s="817"/>
      <c r="DP122" s="817"/>
      <c r="DQ122" s="817">
        <v>1790246</v>
      </c>
      <c r="DR122" s="817"/>
      <c r="DS122" s="817"/>
      <c r="DT122" s="817"/>
      <c r="DU122" s="817"/>
      <c r="DV122" s="794">
        <v>4.8</v>
      </c>
      <c r="DW122" s="794"/>
      <c r="DX122" s="794"/>
      <c r="DY122" s="794"/>
      <c r="DZ122" s="795"/>
    </row>
    <row r="123" spans="1:130" s="230" customFormat="1" ht="26.25" customHeight="1" x14ac:dyDescent="0.15">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37160</v>
      </c>
      <c r="AB123" s="780"/>
      <c r="AC123" s="780"/>
      <c r="AD123" s="780"/>
      <c r="AE123" s="781"/>
      <c r="AF123" s="782">
        <v>34172</v>
      </c>
      <c r="AG123" s="780"/>
      <c r="AH123" s="780"/>
      <c r="AI123" s="780"/>
      <c r="AJ123" s="781"/>
      <c r="AK123" s="782">
        <v>33483</v>
      </c>
      <c r="AL123" s="780"/>
      <c r="AM123" s="780"/>
      <c r="AN123" s="780"/>
      <c r="AO123" s="781"/>
      <c r="AP123" s="824">
        <v>0.1</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483</v>
      </c>
      <c r="BP123" s="878"/>
      <c r="BQ123" s="832">
        <v>108494465</v>
      </c>
      <c r="BR123" s="833"/>
      <c r="BS123" s="833"/>
      <c r="BT123" s="833"/>
      <c r="BU123" s="833"/>
      <c r="BV123" s="833">
        <v>107641524</v>
      </c>
      <c r="BW123" s="833"/>
      <c r="BX123" s="833"/>
      <c r="BY123" s="833"/>
      <c r="BZ123" s="833"/>
      <c r="CA123" s="833">
        <v>104172860</v>
      </c>
      <c r="CB123" s="833"/>
      <c r="CC123" s="833"/>
      <c r="CD123" s="833"/>
      <c r="CE123" s="833"/>
      <c r="CF123" s="748"/>
      <c r="CG123" s="749"/>
      <c r="CH123" s="749"/>
      <c r="CI123" s="749"/>
      <c r="CJ123" s="834"/>
      <c r="CK123" s="869"/>
      <c r="CL123" s="855"/>
      <c r="CM123" s="855"/>
      <c r="CN123" s="855"/>
      <c r="CO123" s="856"/>
      <c r="CP123" s="835" t="s">
        <v>417</v>
      </c>
      <c r="CQ123" s="836"/>
      <c r="CR123" s="836"/>
      <c r="CS123" s="836"/>
      <c r="CT123" s="836"/>
      <c r="CU123" s="836"/>
      <c r="CV123" s="836"/>
      <c r="CW123" s="836"/>
      <c r="CX123" s="836"/>
      <c r="CY123" s="836"/>
      <c r="CZ123" s="836"/>
      <c r="DA123" s="836"/>
      <c r="DB123" s="836"/>
      <c r="DC123" s="836"/>
      <c r="DD123" s="836"/>
      <c r="DE123" s="836"/>
      <c r="DF123" s="837"/>
      <c r="DG123" s="779">
        <v>566104</v>
      </c>
      <c r="DH123" s="780"/>
      <c r="DI123" s="780"/>
      <c r="DJ123" s="780"/>
      <c r="DK123" s="781"/>
      <c r="DL123" s="782">
        <v>536289</v>
      </c>
      <c r="DM123" s="780"/>
      <c r="DN123" s="780"/>
      <c r="DO123" s="780"/>
      <c r="DP123" s="781"/>
      <c r="DQ123" s="782">
        <v>504067</v>
      </c>
      <c r="DR123" s="780"/>
      <c r="DS123" s="780"/>
      <c r="DT123" s="780"/>
      <c r="DU123" s="781"/>
      <c r="DV123" s="824">
        <v>1.4</v>
      </c>
      <c r="DW123" s="825"/>
      <c r="DX123" s="825"/>
      <c r="DY123" s="825"/>
      <c r="DZ123" s="826"/>
    </row>
    <row r="124" spans="1:130" s="230" customFormat="1" ht="26.25" customHeight="1" thickBot="1" x14ac:dyDescent="0.2">
      <c r="A124" s="820"/>
      <c r="B124" s="821"/>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394</v>
      </c>
      <c r="AB124" s="780"/>
      <c r="AC124" s="780"/>
      <c r="AD124" s="780"/>
      <c r="AE124" s="781"/>
      <c r="AF124" s="782" t="s">
        <v>131</v>
      </c>
      <c r="AG124" s="780"/>
      <c r="AH124" s="780"/>
      <c r="AI124" s="780"/>
      <c r="AJ124" s="781"/>
      <c r="AK124" s="782" t="s">
        <v>131</v>
      </c>
      <c r="AL124" s="780"/>
      <c r="AM124" s="780"/>
      <c r="AN124" s="780"/>
      <c r="AO124" s="781"/>
      <c r="AP124" s="824" t="s">
        <v>131</v>
      </c>
      <c r="AQ124" s="825"/>
      <c r="AR124" s="825"/>
      <c r="AS124" s="825"/>
      <c r="AT124" s="826"/>
      <c r="AU124" s="827" t="s">
        <v>484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158.80000000000001</v>
      </c>
      <c r="BR124" s="831"/>
      <c r="BS124" s="831"/>
      <c r="BT124" s="831"/>
      <c r="BU124" s="831"/>
      <c r="BV124" s="831">
        <v>155.4</v>
      </c>
      <c r="BW124" s="831"/>
      <c r="BX124" s="831"/>
      <c r="BY124" s="831"/>
      <c r="BZ124" s="831"/>
      <c r="CA124" s="831">
        <v>157.4</v>
      </c>
      <c r="CB124" s="831"/>
      <c r="CC124" s="831"/>
      <c r="CD124" s="831"/>
      <c r="CE124" s="831"/>
      <c r="CF124" s="726"/>
      <c r="CG124" s="727"/>
      <c r="CH124" s="727"/>
      <c r="CI124" s="727"/>
      <c r="CJ124" s="862"/>
      <c r="CK124" s="870"/>
      <c r="CL124" s="870"/>
      <c r="CM124" s="870"/>
      <c r="CN124" s="870"/>
      <c r="CO124" s="871"/>
      <c r="CP124" s="835" t="s">
        <v>485</v>
      </c>
      <c r="CQ124" s="836"/>
      <c r="CR124" s="836"/>
      <c r="CS124" s="836"/>
      <c r="CT124" s="836"/>
      <c r="CU124" s="836"/>
      <c r="CV124" s="836"/>
      <c r="CW124" s="836"/>
      <c r="CX124" s="836"/>
      <c r="CY124" s="836"/>
      <c r="CZ124" s="836"/>
      <c r="DA124" s="836"/>
      <c r="DB124" s="836"/>
      <c r="DC124" s="836"/>
      <c r="DD124" s="836"/>
      <c r="DE124" s="836"/>
      <c r="DF124" s="837"/>
      <c r="DG124" s="763" t="s">
        <v>394</v>
      </c>
      <c r="DH124" s="764"/>
      <c r="DI124" s="764"/>
      <c r="DJ124" s="764"/>
      <c r="DK124" s="765"/>
      <c r="DL124" s="766">
        <v>47800</v>
      </c>
      <c r="DM124" s="764"/>
      <c r="DN124" s="764"/>
      <c r="DO124" s="764"/>
      <c r="DP124" s="765"/>
      <c r="DQ124" s="766">
        <v>327500</v>
      </c>
      <c r="DR124" s="764"/>
      <c r="DS124" s="764"/>
      <c r="DT124" s="764"/>
      <c r="DU124" s="765"/>
      <c r="DV124" s="848">
        <v>0.9</v>
      </c>
      <c r="DW124" s="849"/>
      <c r="DX124" s="849"/>
      <c r="DY124" s="849"/>
      <c r="DZ124" s="850"/>
    </row>
    <row r="125" spans="1:130" s="230" customFormat="1" ht="26.25" customHeight="1" x14ac:dyDescent="0.15">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394</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486</v>
      </c>
      <c r="CL125" s="852"/>
      <c r="CM125" s="852"/>
      <c r="CN125" s="852"/>
      <c r="CO125" s="853"/>
      <c r="CP125" s="860" t="s">
        <v>487</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394</v>
      </c>
      <c r="DM125" s="842"/>
      <c r="DN125" s="842"/>
      <c r="DO125" s="842"/>
      <c r="DP125" s="842"/>
      <c r="DQ125" s="842" t="s">
        <v>394</v>
      </c>
      <c r="DR125" s="842"/>
      <c r="DS125" s="842"/>
      <c r="DT125" s="842"/>
      <c r="DU125" s="842"/>
      <c r="DV125" s="843" t="s">
        <v>394</v>
      </c>
      <c r="DW125" s="843"/>
      <c r="DX125" s="843"/>
      <c r="DY125" s="843"/>
      <c r="DZ125" s="844"/>
    </row>
    <row r="126" spans="1:130" s="230" customFormat="1" ht="26.25" customHeight="1" thickBot="1" x14ac:dyDescent="0.2">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38094</v>
      </c>
      <c r="AB126" s="780"/>
      <c r="AC126" s="780"/>
      <c r="AD126" s="780"/>
      <c r="AE126" s="781"/>
      <c r="AF126" s="782">
        <v>69544</v>
      </c>
      <c r="AG126" s="780"/>
      <c r="AH126" s="780"/>
      <c r="AI126" s="780"/>
      <c r="AJ126" s="781"/>
      <c r="AK126" s="782">
        <v>89582</v>
      </c>
      <c r="AL126" s="780"/>
      <c r="AM126" s="780"/>
      <c r="AN126" s="780"/>
      <c r="AO126" s="781"/>
      <c r="AP126" s="824">
        <v>0.2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488</v>
      </c>
      <c r="CQ126" s="752"/>
      <c r="CR126" s="752"/>
      <c r="CS126" s="752"/>
      <c r="CT126" s="752"/>
      <c r="CU126" s="752"/>
      <c r="CV126" s="752"/>
      <c r="CW126" s="752"/>
      <c r="CX126" s="752"/>
      <c r="CY126" s="752"/>
      <c r="CZ126" s="752"/>
      <c r="DA126" s="752"/>
      <c r="DB126" s="752"/>
      <c r="DC126" s="752"/>
      <c r="DD126" s="752"/>
      <c r="DE126" s="752"/>
      <c r="DF126" s="753"/>
      <c r="DG126" s="816" t="s">
        <v>394</v>
      </c>
      <c r="DH126" s="817"/>
      <c r="DI126" s="817"/>
      <c r="DJ126" s="817"/>
      <c r="DK126" s="817"/>
      <c r="DL126" s="817" t="s">
        <v>394</v>
      </c>
      <c r="DM126" s="817"/>
      <c r="DN126" s="817"/>
      <c r="DO126" s="817"/>
      <c r="DP126" s="817"/>
      <c r="DQ126" s="817" t="s">
        <v>131</v>
      </c>
      <c r="DR126" s="817"/>
      <c r="DS126" s="817"/>
      <c r="DT126" s="817"/>
      <c r="DU126" s="817"/>
      <c r="DV126" s="794" t="s">
        <v>394</v>
      </c>
      <c r="DW126" s="794"/>
      <c r="DX126" s="794"/>
      <c r="DY126" s="794"/>
      <c r="DZ126" s="795"/>
    </row>
    <row r="127" spans="1:130" s="230" customFormat="1" ht="26.25" customHeight="1" x14ac:dyDescent="0.15">
      <c r="A127" s="822"/>
      <c r="B127" s="82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277</v>
      </c>
      <c r="AB127" s="780"/>
      <c r="AC127" s="780"/>
      <c r="AD127" s="780"/>
      <c r="AE127" s="781"/>
      <c r="AF127" s="782">
        <v>176</v>
      </c>
      <c r="AG127" s="780"/>
      <c r="AH127" s="780"/>
      <c r="AI127" s="780"/>
      <c r="AJ127" s="781"/>
      <c r="AK127" s="782">
        <v>123</v>
      </c>
      <c r="AL127" s="780"/>
      <c r="AM127" s="780"/>
      <c r="AN127" s="780"/>
      <c r="AO127" s="781"/>
      <c r="AP127" s="824">
        <v>0</v>
      </c>
      <c r="AQ127" s="825"/>
      <c r="AR127" s="825"/>
      <c r="AS127" s="825"/>
      <c r="AT127" s="826"/>
      <c r="AU127" s="232"/>
      <c r="AV127" s="232"/>
      <c r="AW127" s="232"/>
      <c r="AX127" s="841"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494</v>
      </c>
      <c r="CQ127" s="752"/>
      <c r="CR127" s="752"/>
      <c r="CS127" s="752"/>
      <c r="CT127" s="752"/>
      <c r="CU127" s="752"/>
      <c r="CV127" s="752"/>
      <c r="CW127" s="752"/>
      <c r="CX127" s="752"/>
      <c r="CY127" s="752"/>
      <c r="CZ127" s="752"/>
      <c r="DA127" s="752"/>
      <c r="DB127" s="752"/>
      <c r="DC127" s="752"/>
      <c r="DD127" s="752"/>
      <c r="DE127" s="752"/>
      <c r="DF127" s="753"/>
      <c r="DG127" s="816" t="s">
        <v>495</v>
      </c>
      <c r="DH127" s="817"/>
      <c r="DI127" s="817"/>
      <c r="DJ127" s="817"/>
      <c r="DK127" s="817"/>
      <c r="DL127" s="817" t="s">
        <v>394</v>
      </c>
      <c r="DM127" s="817"/>
      <c r="DN127" s="817"/>
      <c r="DO127" s="817"/>
      <c r="DP127" s="817"/>
      <c r="DQ127" s="817" t="s">
        <v>131</v>
      </c>
      <c r="DR127" s="817"/>
      <c r="DS127" s="817"/>
      <c r="DT127" s="817"/>
      <c r="DU127" s="817"/>
      <c r="DV127" s="794" t="s">
        <v>394</v>
      </c>
      <c r="DW127" s="794"/>
      <c r="DX127" s="794"/>
      <c r="DY127" s="794"/>
      <c r="DZ127" s="795"/>
    </row>
    <row r="128" spans="1:130" s="230" customFormat="1" ht="26.25" customHeight="1" thickBot="1" x14ac:dyDescent="0.2">
      <c r="A128" s="796" t="s">
        <v>496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497</v>
      </c>
      <c r="X128" s="798"/>
      <c r="Y128" s="798"/>
      <c r="Z128" s="799"/>
      <c r="AA128" s="800">
        <v>442959</v>
      </c>
      <c r="AB128" s="801"/>
      <c r="AC128" s="801"/>
      <c r="AD128" s="801"/>
      <c r="AE128" s="802"/>
      <c r="AF128" s="803">
        <v>301025</v>
      </c>
      <c r="AG128" s="801"/>
      <c r="AH128" s="801"/>
      <c r="AI128" s="801"/>
      <c r="AJ128" s="802"/>
      <c r="AK128" s="803">
        <v>397514</v>
      </c>
      <c r="AL128" s="801"/>
      <c r="AM128" s="801"/>
      <c r="AN128" s="801"/>
      <c r="AO128" s="802"/>
      <c r="AP128" s="804"/>
      <c r="AQ128" s="805"/>
      <c r="AR128" s="805"/>
      <c r="AS128" s="805"/>
      <c r="AT128" s="806"/>
      <c r="AU128" s="232"/>
      <c r="AV128" s="232"/>
      <c r="AW128" s="232"/>
      <c r="AX128" s="807" t="s">
        <v>498</v>
      </c>
      <c r="AY128" s="808"/>
      <c r="AZ128" s="808"/>
      <c r="BA128" s="808"/>
      <c r="BB128" s="808"/>
      <c r="BC128" s="808"/>
      <c r="BD128" s="808"/>
      <c r="BE128" s="809"/>
      <c r="BF128" s="786" t="s">
        <v>131</v>
      </c>
      <c r="BG128" s="787"/>
      <c r="BH128" s="787"/>
      <c r="BI128" s="787"/>
      <c r="BJ128" s="787"/>
      <c r="BK128" s="787"/>
      <c r="BL128" s="810"/>
      <c r="BM128" s="786">
        <v>11.33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499</v>
      </c>
      <c r="CQ128" s="730"/>
      <c r="CR128" s="730"/>
      <c r="CS128" s="730"/>
      <c r="CT128" s="730"/>
      <c r="CU128" s="730"/>
      <c r="CV128" s="730"/>
      <c r="CW128" s="730"/>
      <c r="CX128" s="730"/>
      <c r="CY128" s="730"/>
      <c r="CZ128" s="730"/>
      <c r="DA128" s="730"/>
      <c r="DB128" s="730"/>
      <c r="DC128" s="730"/>
      <c r="DD128" s="730"/>
      <c r="DE128" s="730"/>
      <c r="DF128" s="731"/>
      <c r="DG128" s="790">
        <v>6104</v>
      </c>
      <c r="DH128" s="791"/>
      <c r="DI128" s="791"/>
      <c r="DJ128" s="791"/>
      <c r="DK128" s="791"/>
      <c r="DL128" s="791">
        <v>8280</v>
      </c>
      <c r="DM128" s="791"/>
      <c r="DN128" s="791"/>
      <c r="DO128" s="791"/>
      <c r="DP128" s="791"/>
      <c r="DQ128" s="791">
        <v>6456</v>
      </c>
      <c r="DR128" s="791"/>
      <c r="DS128" s="791"/>
      <c r="DT128" s="791"/>
      <c r="DU128" s="791"/>
      <c r="DV128" s="792">
        <v>0</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500</v>
      </c>
      <c r="X129" s="777"/>
      <c r="Y129" s="777"/>
      <c r="Z129" s="778"/>
      <c r="AA129" s="779">
        <v>45795853</v>
      </c>
      <c r="AB129" s="780"/>
      <c r="AC129" s="780"/>
      <c r="AD129" s="780"/>
      <c r="AE129" s="781"/>
      <c r="AF129" s="782">
        <v>47185856</v>
      </c>
      <c r="AG129" s="780"/>
      <c r="AH129" s="780"/>
      <c r="AI129" s="780"/>
      <c r="AJ129" s="781"/>
      <c r="AK129" s="782">
        <v>45858849</v>
      </c>
      <c r="AL129" s="780"/>
      <c r="AM129" s="780"/>
      <c r="AN129" s="780"/>
      <c r="AO129" s="781"/>
      <c r="AP129" s="783"/>
      <c r="AQ129" s="784"/>
      <c r="AR129" s="784"/>
      <c r="AS129" s="784"/>
      <c r="AT129" s="785"/>
      <c r="AU129" s="233"/>
      <c r="AV129" s="233"/>
      <c r="AW129" s="233"/>
      <c r="AX129" s="751" t="s">
        <v>501</v>
      </c>
      <c r="AY129" s="752"/>
      <c r="AZ129" s="752"/>
      <c r="BA129" s="752"/>
      <c r="BB129" s="752"/>
      <c r="BC129" s="752"/>
      <c r="BD129" s="752"/>
      <c r="BE129" s="753"/>
      <c r="BF129" s="770" t="s">
        <v>394</v>
      </c>
      <c r="BG129" s="771"/>
      <c r="BH129" s="771"/>
      <c r="BI129" s="771"/>
      <c r="BJ129" s="771"/>
      <c r="BK129" s="771"/>
      <c r="BL129" s="772"/>
      <c r="BM129" s="770">
        <v>16.329999999999998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9209152</v>
      </c>
      <c r="AB130" s="780"/>
      <c r="AC130" s="780"/>
      <c r="AD130" s="780"/>
      <c r="AE130" s="781"/>
      <c r="AF130" s="782">
        <v>8933169</v>
      </c>
      <c r="AG130" s="780"/>
      <c r="AH130" s="780"/>
      <c r="AI130" s="780"/>
      <c r="AJ130" s="781"/>
      <c r="AK130" s="782">
        <v>8561310</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12.5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36586701</v>
      </c>
      <c r="AB131" s="764"/>
      <c r="AC131" s="764"/>
      <c r="AD131" s="764"/>
      <c r="AE131" s="765"/>
      <c r="AF131" s="766">
        <v>38252687</v>
      </c>
      <c r="AG131" s="764"/>
      <c r="AH131" s="764"/>
      <c r="AI131" s="764"/>
      <c r="AJ131" s="765"/>
      <c r="AK131" s="766">
        <v>37297539</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v>157.4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12.443300089999999</v>
      </c>
      <c r="AB132" s="745"/>
      <c r="AC132" s="745"/>
      <c r="AD132" s="745"/>
      <c r="AE132" s="746"/>
      <c r="AF132" s="747">
        <v>12.452058600000001</v>
      </c>
      <c r="AG132" s="745"/>
      <c r="AH132" s="745"/>
      <c r="AI132" s="745"/>
      <c r="AJ132" s="746"/>
      <c r="AK132" s="747">
        <v>12.6988164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12.9</v>
      </c>
      <c r="AB133" s="724"/>
      <c r="AC133" s="724"/>
      <c r="AD133" s="724"/>
      <c r="AE133" s="725"/>
      <c r="AF133" s="723">
        <v>12.6</v>
      </c>
      <c r="AG133" s="724"/>
      <c r="AH133" s="724"/>
      <c r="AI133" s="724"/>
      <c r="AJ133" s="725"/>
      <c r="AK133" s="723">
        <v>12.5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48V338o/+BclREknkxeEfXKgjTe07j7vpQdlCJk/hneMBRws5WXHYavdOG7cSr6mQ1h2AsjO4YFghUitf75Hg==" saltValue="AAs+Gg6I7E8AWzNXM2Rqy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31" zoomScale="80" zoomScaleNormal="85" zoomScaleSheetLayoutView="80" workbookViewId="0">
      <selection activeCell="B41" sqref="B41:P46"/>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Y7Mo9JQjrdNsvW2Y5yInfpNe9EBKzo7/K00Dy3rmz2NQH65C7C2wXqAGRkmlYvMEQhXTWJ1J+KS238gSbMqrZA==" saltValue="l6Q5Tvo9iVvLvCUOnqPFs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52" zoomScale="70" zoomScaleNormal="70" zoomScaleSheetLayoutView="55" workbookViewId="0">
      <selection activeCell="B41" sqref="B41:P46"/>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2aFuCycFnKveT0iti3JNfOPUE9Y2tdwB8SVMJRbPlme1JOqPQDuneaex3geIwqec/+Qw0tXetYbtvPdQYMSQA==" saltValue="XDwhspt52sR9chAdXx4bbg=="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K10" workbookViewId="0">
      <selection activeCell="B41" sqref="B41:P46"/>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518</v>
      </c>
      <c r="AL9" s="1131"/>
      <c r="AM9" s="1131"/>
      <c r="AN9" s="1132"/>
      <c r="AO9" s="281">
        <v>12231855</v>
      </c>
      <c r="AP9" s="281">
        <v>70365</v>
      </c>
      <c r="AQ9" s="282">
        <v>69543</v>
      </c>
      <c r="AR9" s="283">
        <v>1.2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519</v>
      </c>
      <c r="AL10" s="1131"/>
      <c r="AM10" s="1131"/>
      <c r="AN10" s="1132"/>
      <c r="AO10" s="284">
        <v>2174</v>
      </c>
      <c r="AP10" s="284">
        <v>13</v>
      </c>
      <c r="AQ10" s="285">
        <v>2774</v>
      </c>
      <c r="AR10" s="286">
        <v>-99.5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520</v>
      </c>
      <c r="AL11" s="1131"/>
      <c r="AM11" s="1131"/>
      <c r="AN11" s="1132"/>
      <c r="AO11" s="284" t="s">
        <v>521</v>
      </c>
      <c r="AP11" s="284" t="s">
        <v>521</v>
      </c>
      <c r="AQ11" s="285">
        <v>457</v>
      </c>
      <c r="AR11" s="286" t="s">
        <v>521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522</v>
      </c>
      <c r="AL12" s="1131"/>
      <c r="AM12" s="1131"/>
      <c r="AN12" s="1132"/>
      <c r="AO12" s="284" t="s">
        <v>521</v>
      </c>
      <c r="AP12" s="284" t="s">
        <v>521</v>
      </c>
      <c r="AQ12" s="285">
        <v>16</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523</v>
      </c>
      <c r="AL13" s="1131"/>
      <c r="AM13" s="1131"/>
      <c r="AN13" s="1132"/>
      <c r="AO13" s="284">
        <v>470808</v>
      </c>
      <c r="AP13" s="284">
        <v>2708</v>
      </c>
      <c r="AQ13" s="285">
        <v>2048</v>
      </c>
      <c r="AR13" s="286">
        <v>32.200000000000003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524</v>
      </c>
      <c r="AL14" s="1131"/>
      <c r="AM14" s="1131"/>
      <c r="AN14" s="1132"/>
      <c r="AO14" s="284">
        <v>122580</v>
      </c>
      <c r="AP14" s="284">
        <v>705</v>
      </c>
      <c r="AQ14" s="285">
        <v>1567</v>
      </c>
      <c r="AR14" s="286">
        <v>-55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525</v>
      </c>
      <c r="AL15" s="1134"/>
      <c r="AM15" s="1134"/>
      <c r="AN15" s="1135"/>
      <c r="AO15" s="284">
        <v>-518369</v>
      </c>
      <c r="AP15" s="284">
        <v>-2982</v>
      </c>
      <c r="AQ15" s="285">
        <v>-4078</v>
      </c>
      <c r="AR15" s="286">
        <v>-26.9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12309048</v>
      </c>
      <c r="AP16" s="284">
        <v>70809</v>
      </c>
      <c r="AQ16" s="285">
        <v>72328</v>
      </c>
      <c r="AR16" s="286">
        <v>-2.1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530</v>
      </c>
      <c r="AL21" s="1137"/>
      <c r="AM21" s="1137"/>
      <c r="AN21" s="1138"/>
      <c r="AO21" s="297">
        <v>6.94</v>
      </c>
      <c r="AP21" s="298">
        <v>7.03</v>
      </c>
      <c r="AQ21" s="299">
        <v>-0.09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531</v>
      </c>
      <c r="AL22" s="1137"/>
      <c r="AM22" s="1137"/>
      <c r="AN22" s="1138"/>
      <c r="AO22" s="302">
        <v>98.4</v>
      </c>
      <c r="AP22" s="303">
        <v>99.2</v>
      </c>
      <c r="AQ22" s="304">
        <v>-0.8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535</v>
      </c>
      <c r="AL32" s="1121"/>
      <c r="AM32" s="1121"/>
      <c r="AN32" s="1122"/>
      <c r="AO32" s="312">
        <v>9656980</v>
      </c>
      <c r="AP32" s="312">
        <v>55553</v>
      </c>
      <c r="AQ32" s="313">
        <v>36026</v>
      </c>
      <c r="AR32" s="314">
        <v>54.2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536</v>
      </c>
      <c r="AL33" s="1121"/>
      <c r="AM33" s="1121"/>
      <c r="AN33" s="1122"/>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537</v>
      </c>
      <c r="AL34" s="1121"/>
      <c r="AM34" s="1121"/>
      <c r="AN34" s="1122"/>
      <c r="AO34" s="312" t="s">
        <v>521</v>
      </c>
      <c r="AP34" s="312" t="s">
        <v>521</v>
      </c>
      <c r="AQ34" s="313" t="s">
        <v>521</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538</v>
      </c>
      <c r="AL35" s="1121"/>
      <c r="AM35" s="1121"/>
      <c r="AN35" s="1122"/>
      <c r="AO35" s="312">
        <v>3894666</v>
      </c>
      <c r="AP35" s="312">
        <v>22404</v>
      </c>
      <c r="AQ35" s="313">
        <v>9412</v>
      </c>
      <c r="AR35" s="314">
        <v>138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539</v>
      </c>
      <c r="AL36" s="1121"/>
      <c r="AM36" s="1121"/>
      <c r="AN36" s="1122"/>
      <c r="AO36" s="312">
        <v>20336</v>
      </c>
      <c r="AP36" s="312">
        <v>117</v>
      </c>
      <c r="AQ36" s="313">
        <v>651</v>
      </c>
      <c r="AR36" s="314">
        <v>-82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540</v>
      </c>
      <c r="AL37" s="1121"/>
      <c r="AM37" s="1121"/>
      <c r="AN37" s="1122"/>
      <c r="AO37" s="312">
        <v>123188</v>
      </c>
      <c r="AP37" s="312">
        <v>709</v>
      </c>
      <c r="AQ37" s="313">
        <v>496</v>
      </c>
      <c r="AR37" s="314">
        <v>42.9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541</v>
      </c>
      <c r="AL38" s="1124"/>
      <c r="AM38" s="1124"/>
      <c r="AN38" s="1125"/>
      <c r="AO38" s="315" t="s">
        <v>521</v>
      </c>
      <c r="AP38" s="315" t="s">
        <v>521</v>
      </c>
      <c r="AQ38" s="316">
        <v>0</v>
      </c>
      <c r="AR38" s="304" t="s">
        <v>521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542</v>
      </c>
      <c r="AL39" s="1124"/>
      <c r="AM39" s="1124"/>
      <c r="AN39" s="1125"/>
      <c r="AO39" s="312">
        <v>-397514</v>
      </c>
      <c r="AP39" s="312">
        <v>-2287</v>
      </c>
      <c r="AQ39" s="313">
        <v>-5535</v>
      </c>
      <c r="AR39" s="314">
        <v>-58.7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543</v>
      </c>
      <c r="AL40" s="1121"/>
      <c r="AM40" s="1121"/>
      <c r="AN40" s="1122"/>
      <c r="AO40" s="312">
        <v>-8561310</v>
      </c>
      <c r="AP40" s="312">
        <v>-49250</v>
      </c>
      <c r="AQ40" s="313">
        <v>-33207</v>
      </c>
      <c r="AR40" s="314">
        <v>48.3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4736346</v>
      </c>
      <c r="AP41" s="312">
        <v>27246</v>
      </c>
      <c r="AQ41" s="313">
        <v>7844</v>
      </c>
      <c r="AR41" s="314">
        <v>247.3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513</v>
      </c>
      <c r="AN49" s="1115" t="s">
        <v>547</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8938373</v>
      </c>
      <c r="AN51" s="334">
        <v>50847</v>
      </c>
      <c r="AO51" s="335">
        <v>-6.8</v>
      </c>
      <c r="AP51" s="336">
        <v>48064</v>
      </c>
      <c r="AQ51" s="337">
        <v>-7.3</v>
      </c>
      <c r="AR51" s="338">
        <v>0.5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5704624</v>
      </c>
      <c r="AN52" s="342">
        <v>32451</v>
      </c>
      <c r="AO52" s="343">
        <v>13.2</v>
      </c>
      <c r="AP52" s="344">
        <v>30373</v>
      </c>
      <c r="AQ52" s="345">
        <v>3.4</v>
      </c>
      <c r="AR52" s="346">
        <v>9.8000000000000007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10326252</v>
      </c>
      <c r="AN53" s="334">
        <v>59009</v>
      </c>
      <c r="AO53" s="335">
        <v>16.100000000000001</v>
      </c>
      <c r="AP53" s="336">
        <v>56662</v>
      </c>
      <c r="AQ53" s="337">
        <v>17.899999999999999</v>
      </c>
      <c r="AR53" s="338">
        <v>-1.8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5157253</v>
      </c>
      <c r="AN54" s="342">
        <v>29471</v>
      </c>
      <c r="AO54" s="343">
        <v>-9.1999999999999993</v>
      </c>
      <c r="AP54" s="344">
        <v>34709</v>
      </c>
      <c r="AQ54" s="345">
        <v>14.3</v>
      </c>
      <c r="AR54" s="346">
        <v>-23.5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17454249</v>
      </c>
      <c r="AN55" s="334">
        <v>99919</v>
      </c>
      <c r="AO55" s="335">
        <v>69.3</v>
      </c>
      <c r="AP55" s="336">
        <v>60285</v>
      </c>
      <c r="AQ55" s="337">
        <v>6.4</v>
      </c>
      <c r="AR55" s="338">
        <v>62.9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8003678</v>
      </c>
      <c r="AN56" s="342">
        <v>45818</v>
      </c>
      <c r="AO56" s="343">
        <v>55.5</v>
      </c>
      <c r="AP56" s="344">
        <v>36445</v>
      </c>
      <c r="AQ56" s="345">
        <v>5</v>
      </c>
      <c r="AR56" s="346">
        <v>50.5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19949462</v>
      </c>
      <c r="AN57" s="334">
        <v>114197</v>
      </c>
      <c r="AO57" s="335">
        <v>14.3</v>
      </c>
      <c r="AP57" s="336">
        <v>52714</v>
      </c>
      <c r="AQ57" s="337">
        <v>-12.6</v>
      </c>
      <c r="AR57" s="338">
        <v>26.9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6980231</v>
      </c>
      <c r="AN58" s="342">
        <v>39957</v>
      </c>
      <c r="AO58" s="343">
        <v>-12.8</v>
      </c>
      <c r="AP58" s="344">
        <v>29032</v>
      </c>
      <c r="AQ58" s="345">
        <v>-20.3</v>
      </c>
      <c r="AR58" s="346">
        <v>7.5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9220301</v>
      </c>
      <c r="AN59" s="334">
        <v>53041</v>
      </c>
      <c r="AO59" s="335">
        <v>-53.6</v>
      </c>
      <c r="AP59" s="336">
        <v>46001</v>
      </c>
      <c r="AQ59" s="337">
        <v>-12.7</v>
      </c>
      <c r="AR59" s="338">
        <v>-40.9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5069954</v>
      </c>
      <c r="AN60" s="342">
        <v>29165</v>
      </c>
      <c r="AO60" s="343">
        <v>-27</v>
      </c>
      <c r="AP60" s="344">
        <v>27974</v>
      </c>
      <c r="AQ60" s="345">
        <v>-3.6</v>
      </c>
      <c r="AR60" s="346">
        <v>-23.4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13177727</v>
      </c>
      <c r="AN61" s="349">
        <v>75403</v>
      </c>
      <c r="AO61" s="350">
        <v>7.9</v>
      </c>
      <c r="AP61" s="351">
        <v>52745</v>
      </c>
      <c r="AQ61" s="352">
        <v>-1.7</v>
      </c>
      <c r="AR61" s="338">
        <v>9.6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6183148</v>
      </c>
      <c r="AN62" s="342">
        <v>35372</v>
      </c>
      <c r="AO62" s="343">
        <v>3.9</v>
      </c>
      <c r="AP62" s="344">
        <v>31707</v>
      </c>
      <c r="AQ62" s="345">
        <v>-0.2</v>
      </c>
      <c r="AR62" s="346">
        <v>4.0999999999999996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PAUcPS0RXmN2S5/JREBznOTw9YfWMqvJBDUCozwptk/Pnbv/0xHjI/ua+AeglvibzugYvDFTLqP4QaeR2WhTA==" saltValue="o5hiy0Z6yMCEsgO6fQfRP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8" zoomScaleNormal="100" zoomScaleSheetLayoutView="55" workbookViewId="0">
      <selection activeCell="B41" sqref="B41:P46"/>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1" spans="125:125" ht="13.5" hidden="1" customHeight="1" x14ac:dyDescent="0.15">
      <c r="DU121" s="259"/>
    </row>
  </sheetData>
  <sheetProtection algorithmName="SHA-512" hashValue="VCjaHAQ33H8low58/pRfmIK6bCTC9iU/QpV4cn/CLVUYxdTlmQascenU37o6PsiH5GRUDAZyDv9pCG365Y0/pA==" saltValue="4AXcXnZ+rphG5Qb5CRBXl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55" zoomScale="70" zoomScaleNormal="70" zoomScaleSheetLayoutView="55" workbookViewId="0">
      <selection activeCell="B41" sqref="B41:P46"/>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9QbqAgrIxLeviANMXHG6bFBs6Z+cQYbm4sPORtqDfF9+UNnZbOgvqmq6/3Jqqhe08Ux6CeFe9Q7HtvaPsaaOcw==" saltValue="3HubTMAse6uay5EKtaHLFw=="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4" zoomScale="70" zoomScaleNormal="70" zoomScaleSheetLayoutView="100" workbookViewId="0">
      <selection activeCell="B41" sqref="B41:P4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39" t="s">
        <v>3</v>
      </c>
      <c r="D47" s="1139"/>
      <c r="E47" s="1140"/>
      <c r="F47" s="11">
        <v>6.1</v>
      </c>
      <c r="G47" s="12">
        <v>6.16</v>
      </c>
      <c r="H47" s="12">
        <v>6.09</v>
      </c>
      <c r="I47" s="12">
        <v>5.9</v>
      </c>
      <c r="J47" s="13">
        <v>6.06</v>
      </c>
    </row>
    <row r="48" spans="2:10" ht="57.75" customHeight="1" x14ac:dyDescent="0.15">
      <c r="B48" s="14"/>
      <c r="C48" s="1141" t="s">
        <v>4</v>
      </c>
      <c r="D48" s="1141"/>
      <c r="E48" s="1142"/>
      <c r="F48" s="15">
        <v>2.86</v>
      </c>
      <c r="G48" s="16">
        <v>2.2400000000000002</v>
      </c>
      <c r="H48" s="16">
        <v>1.44</v>
      </c>
      <c r="I48" s="16">
        <v>3.3</v>
      </c>
      <c r="J48" s="17">
        <v>3.32</v>
      </c>
    </row>
    <row r="49" spans="2:10" ht="57.75" customHeight="1" thickBot="1" x14ac:dyDescent="0.2">
      <c r="B49" s="18"/>
      <c r="C49" s="1143" t="s">
        <v>5</v>
      </c>
      <c r="D49" s="1143"/>
      <c r="E49" s="1144"/>
      <c r="F49" s="19">
        <v>0.73</v>
      </c>
      <c r="G49" s="20">
        <v>0.48</v>
      </c>
      <c r="H49" s="20">
        <v>0.54</v>
      </c>
      <c r="I49" s="20">
        <v>3.12</v>
      </c>
      <c r="J49" s="21" t="s">
        <v>568</v>
      </c>
    </row>
    <row r="50" spans="2:10" x14ac:dyDescent="0.15"/>
  </sheetData>
  <sheetProtection algorithmName="SHA-512" hashValue="80YbMqIXXNgRa86ey5uyu/+GA6NpiYUd+CqOjTzeRz+ACA9XNO0KF3M9wA7rNa58kvYrBd612tKrF5aJffv9kg==" saltValue="U2ipOEDrA48vBRMaZsvQU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2024-03-27T05:14:32Z</cp:lastPrinted>
  <dcterms:created xsi:type="dcterms:W3CDTF">2024-03-14T03:43:31Z</dcterms:created>
  <dcterms:modified xsi:type="dcterms:W3CDTF">2024-03-28T07:21:26Z</dcterms:modified>
  <cp:category/>
</cp:coreProperties>
</file>